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castro\Dropbox\IRRBB\paginaWeb\"/>
    </mc:Choice>
  </mc:AlternateContent>
  <bookViews>
    <workbookView xWindow="0" yWindow="0" windowWidth="15360" windowHeight="7752"/>
  </bookViews>
  <sheets>
    <sheet name="Balance y flujos" sheetId="1" r:id="rId1"/>
    <sheet name="Metrics and Escenarios" sheetId="2" r:id="rId2"/>
    <sheet name="MonteCarloDeltaVE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3" l="1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J7" i="3" s="1"/>
  <c r="G6" i="3"/>
  <c r="B6" i="3"/>
  <c r="L4" i="3"/>
  <c r="L155" i="3" s="1"/>
  <c r="K4" i="3"/>
  <c r="J4" i="3"/>
  <c r="J129" i="3" s="1"/>
  <c r="I4" i="3"/>
  <c r="I152" i="3" s="1"/>
  <c r="H4" i="3"/>
  <c r="H101" i="3" s="1"/>
  <c r="G4" i="3"/>
  <c r="F4" i="3"/>
  <c r="E4" i="3"/>
  <c r="E132" i="3" s="1"/>
  <c r="D4" i="3"/>
  <c r="D101" i="3" s="1"/>
  <c r="C4" i="3"/>
  <c r="L9" i="2"/>
  <c r="F9" i="2"/>
  <c r="N8" i="2"/>
  <c r="M8" i="2"/>
  <c r="L8" i="2"/>
  <c r="J8" i="2"/>
  <c r="I8" i="2"/>
  <c r="H8" i="2"/>
  <c r="H9" i="2" s="1"/>
  <c r="F8" i="2"/>
  <c r="E8" i="2"/>
  <c r="E9" i="2" s="1"/>
  <c r="D8" i="2"/>
  <c r="D9" i="2" s="1"/>
  <c r="C8" i="2"/>
  <c r="G8" i="2" s="1"/>
  <c r="G9" i="2" s="1"/>
  <c r="G15" i="2" s="1"/>
  <c r="N6" i="2"/>
  <c r="M6" i="2"/>
  <c r="F6" i="2"/>
  <c r="E6" i="2"/>
  <c r="D6" i="2"/>
  <c r="C6" i="2"/>
  <c r="N4" i="2"/>
  <c r="M4" i="2"/>
  <c r="L4" i="2"/>
  <c r="L6" i="2" s="1"/>
  <c r="K4" i="2"/>
  <c r="K6" i="2" s="1"/>
  <c r="J4" i="2"/>
  <c r="J6" i="2" s="1"/>
  <c r="I4" i="2"/>
  <c r="I6" i="2" s="1"/>
  <c r="H4" i="2"/>
  <c r="H6" i="2" s="1"/>
  <c r="G4" i="2"/>
  <c r="G6" i="2" s="1"/>
  <c r="F4" i="2"/>
  <c r="E4" i="2"/>
  <c r="M20" i="1"/>
  <c r="L20" i="1"/>
  <c r="K20" i="1"/>
  <c r="J20" i="1"/>
  <c r="I20" i="1"/>
  <c r="L9" i="1"/>
  <c r="K9" i="1"/>
  <c r="A9" i="1"/>
  <c r="J9" i="1" s="1"/>
  <c r="H7" i="1"/>
  <c r="E7" i="1"/>
  <c r="D7" i="1"/>
  <c r="A7" i="1"/>
  <c r="G7" i="1" s="1"/>
  <c r="G5" i="1"/>
  <c r="G12" i="1" s="1"/>
  <c r="A5" i="1"/>
  <c r="F5" i="1" s="1"/>
  <c r="G158" i="3" l="1"/>
  <c r="G13" i="2"/>
  <c r="I5" i="1"/>
  <c r="F7" i="1"/>
  <c r="F15" i="1" s="1"/>
  <c r="F18" i="2" s="1"/>
  <c r="M9" i="1"/>
  <c r="G15" i="1"/>
  <c r="G18" i="2" s="1"/>
  <c r="K8" i="2"/>
  <c r="K9" i="2" s="1"/>
  <c r="H5" i="1"/>
  <c r="J5" i="1"/>
  <c r="G22" i="1"/>
  <c r="G19" i="2" s="1"/>
  <c r="K5" i="1"/>
  <c r="M9" i="2"/>
  <c r="N9" i="2"/>
  <c r="D5" i="1"/>
  <c r="L5" i="1"/>
  <c r="E5" i="1"/>
  <c r="M5" i="1"/>
  <c r="I9" i="1"/>
  <c r="F1003" i="3"/>
  <c r="P1003" i="3" s="1"/>
  <c r="F995" i="3"/>
  <c r="P995" i="3" s="1"/>
  <c r="F987" i="3"/>
  <c r="P987" i="3" s="1"/>
  <c r="F979" i="3"/>
  <c r="P979" i="3" s="1"/>
  <c r="F1004" i="3"/>
  <c r="P1004" i="3" s="1"/>
  <c r="F996" i="3"/>
  <c r="P996" i="3" s="1"/>
  <c r="F988" i="3"/>
  <c r="P988" i="3" s="1"/>
  <c r="F980" i="3"/>
  <c r="P980" i="3" s="1"/>
  <c r="F1005" i="3"/>
  <c r="P1005" i="3" s="1"/>
  <c r="F997" i="3"/>
  <c r="P997" i="3" s="1"/>
  <c r="F989" i="3"/>
  <c r="P989" i="3" s="1"/>
  <c r="F981" i="3"/>
  <c r="P981" i="3" s="1"/>
  <c r="F998" i="3"/>
  <c r="P998" i="3" s="1"/>
  <c r="F990" i="3"/>
  <c r="P990" i="3" s="1"/>
  <c r="F982" i="3"/>
  <c r="P982" i="3" s="1"/>
  <c r="F999" i="3"/>
  <c r="P999" i="3" s="1"/>
  <c r="F991" i="3"/>
  <c r="P991" i="3" s="1"/>
  <c r="F983" i="3"/>
  <c r="P983" i="3" s="1"/>
  <c r="F975" i="3"/>
  <c r="P975" i="3" s="1"/>
  <c r="F1000" i="3"/>
  <c r="P1000" i="3" s="1"/>
  <c r="F992" i="3"/>
  <c r="P992" i="3" s="1"/>
  <c r="F984" i="3"/>
  <c r="P984" i="3" s="1"/>
  <c r="F976" i="3"/>
  <c r="P976" i="3" s="1"/>
  <c r="F1001" i="3"/>
  <c r="P1001" i="3" s="1"/>
  <c r="F993" i="3"/>
  <c r="P993" i="3" s="1"/>
  <c r="F985" i="3"/>
  <c r="P985" i="3" s="1"/>
  <c r="F971" i="3"/>
  <c r="P971" i="3" s="1"/>
  <c r="F963" i="3"/>
  <c r="P963" i="3" s="1"/>
  <c r="F955" i="3"/>
  <c r="P955" i="3" s="1"/>
  <c r="F986" i="3"/>
  <c r="P986" i="3" s="1"/>
  <c r="F978" i="3"/>
  <c r="P978" i="3" s="1"/>
  <c r="F972" i="3"/>
  <c r="P972" i="3" s="1"/>
  <c r="F964" i="3"/>
  <c r="P964" i="3" s="1"/>
  <c r="F956" i="3"/>
  <c r="P956" i="3" s="1"/>
  <c r="F973" i="3"/>
  <c r="P973" i="3" s="1"/>
  <c r="F994" i="3"/>
  <c r="P994" i="3" s="1"/>
  <c r="F974" i="3"/>
  <c r="P974" i="3" s="1"/>
  <c r="F966" i="3"/>
  <c r="P966" i="3" s="1"/>
  <c r="F958" i="3"/>
  <c r="P958" i="3" s="1"/>
  <c r="F950" i="3"/>
  <c r="P950" i="3" s="1"/>
  <c r="F967" i="3"/>
  <c r="P967" i="3" s="1"/>
  <c r="F959" i="3"/>
  <c r="P959" i="3" s="1"/>
  <c r="F951" i="3"/>
  <c r="P951" i="3" s="1"/>
  <c r="F1002" i="3"/>
  <c r="P1002" i="3" s="1"/>
  <c r="F968" i="3"/>
  <c r="P968" i="3" s="1"/>
  <c r="F960" i="3"/>
  <c r="P960" i="3" s="1"/>
  <c r="F952" i="3"/>
  <c r="P952" i="3" s="1"/>
  <c r="F977" i="3"/>
  <c r="P977" i="3" s="1"/>
  <c r="F970" i="3"/>
  <c r="P970" i="3" s="1"/>
  <c r="F962" i="3"/>
  <c r="P962" i="3" s="1"/>
  <c r="F954" i="3"/>
  <c r="P954" i="3" s="1"/>
  <c r="F965" i="3"/>
  <c r="P965" i="3" s="1"/>
  <c r="F943" i="3"/>
  <c r="P943" i="3" s="1"/>
  <c r="F935" i="3"/>
  <c r="P935" i="3" s="1"/>
  <c r="F927" i="3"/>
  <c r="P927" i="3" s="1"/>
  <c r="F944" i="3"/>
  <c r="P944" i="3" s="1"/>
  <c r="F936" i="3"/>
  <c r="P936" i="3" s="1"/>
  <c r="F928" i="3"/>
  <c r="P928" i="3" s="1"/>
  <c r="F946" i="3"/>
  <c r="P946" i="3" s="1"/>
  <c r="F938" i="3"/>
  <c r="P938" i="3" s="1"/>
  <c r="F930" i="3"/>
  <c r="P930" i="3" s="1"/>
  <c r="F957" i="3"/>
  <c r="P957" i="3" s="1"/>
  <c r="F947" i="3"/>
  <c r="P947" i="3" s="1"/>
  <c r="F939" i="3"/>
  <c r="P939" i="3" s="1"/>
  <c r="F931" i="3"/>
  <c r="P931" i="3" s="1"/>
  <c r="F948" i="3"/>
  <c r="P948" i="3" s="1"/>
  <c r="F940" i="3"/>
  <c r="P940" i="3" s="1"/>
  <c r="F932" i="3"/>
  <c r="P932" i="3" s="1"/>
  <c r="F969" i="3"/>
  <c r="P969" i="3" s="1"/>
  <c r="F942" i="3"/>
  <c r="P942" i="3" s="1"/>
  <c r="F934" i="3"/>
  <c r="P934" i="3" s="1"/>
  <c r="F926" i="3"/>
  <c r="P926" i="3" s="1"/>
  <c r="F924" i="3"/>
  <c r="P924" i="3" s="1"/>
  <c r="F916" i="3"/>
  <c r="P916" i="3" s="1"/>
  <c r="F908" i="3"/>
  <c r="P908" i="3" s="1"/>
  <c r="F961" i="3"/>
  <c r="P961" i="3" s="1"/>
  <c r="F918" i="3"/>
  <c r="P918" i="3" s="1"/>
  <c r="F910" i="3"/>
  <c r="P910" i="3" s="1"/>
  <c r="F902" i="3"/>
  <c r="P902" i="3" s="1"/>
  <c r="F937" i="3"/>
  <c r="P937" i="3" s="1"/>
  <c r="F925" i="3"/>
  <c r="P925" i="3" s="1"/>
  <c r="F919" i="3"/>
  <c r="P919" i="3" s="1"/>
  <c r="F911" i="3"/>
  <c r="P911" i="3" s="1"/>
  <c r="F903" i="3"/>
  <c r="P903" i="3" s="1"/>
  <c r="F920" i="3"/>
  <c r="P920" i="3" s="1"/>
  <c r="F912" i="3"/>
  <c r="P912" i="3" s="1"/>
  <c r="F904" i="3"/>
  <c r="P904" i="3" s="1"/>
  <c r="F949" i="3"/>
  <c r="P949" i="3" s="1"/>
  <c r="F953" i="3"/>
  <c r="P953" i="3" s="1"/>
  <c r="F922" i="3"/>
  <c r="P922" i="3" s="1"/>
  <c r="F914" i="3"/>
  <c r="P914" i="3" s="1"/>
  <c r="F906" i="3"/>
  <c r="P906" i="3" s="1"/>
  <c r="F945" i="3"/>
  <c r="P945" i="3" s="1"/>
  <c r="F929" i="3"/>
  <c r="P929" i="3" s="1"/>
  <c r="F923" i="3"/>
  <c r="P923" i="3" s="1"/>
  <c r="F915" i="3"/>
  <c r="P915" i="3" s="1"/>
  <c r="F907" i="3"/>
  <c r="P907" i="3" s="1"/>
  <c r="F895" i="3"/>
  <c r="P895" i="3" s="1"/>
  <c r="F887" i="3"/>
  <c r="P887" i="3" s="1"/>
  <c r="F941" i="3"/>
  <c r="P941" i="3" s="1"/>
  <c r="F909" i="3"/>
  <c r="P909" i="3" s="1"/>
  <c r="F897" i="3"/>
  <c r="P897" i="3" s="1"/>
  <c r="F889" i="3"/>
  <c r="P889" i="3" s="1"/>
  <c r="F881" i="3"/>
  <c r="P881" i="3" s="1"/>
  <c r="F921" i="3"/>
  <c r="P921" i="3" s="1"/>
  <c r="F898" i="3"/>
  <c r="P898" i="3" s="1"/>
  <c r="F890" i="3"/>
  <c r="P890" i="3" s="1"/>
  <c r="F882" i="3"/>
  <c r="P882" i="3" s="1"/>
  <c r="F899" i="3"/>
  <c r="P899" i="3" s="1"/>
  <c r="F891" i="3"/>
  <c r="P891" i="3" s="1"/>
  <c r="F883" i="3"/>
  <c r="P883" i="3" s="1"/>
  <c r="F933" i="3"/>
  <c r="P933" i="3" s="1"/>
  <c r="F917" i="3"/>
  <c r="P917" i="3" s="1"/>
  <c r="F905" i="3"/>
  <c r="P905" i="3" s="1"/>
  <c r="F900" i="3"/>
  <c r="P900" i="3" s="1"/>
  <c r="F893" i="3"/>
  <c r="P893" i="3" s="1"/>
  <c r="F885" i="3"/>
  <c r="P885" i="3" s="1"/>
  <c r="F913" i="3"/>
  <c r="P913" i="3" s="1"/>
  <c r="F901" i="3"/>
  <c r="P901" i="3" s="1"/>
  <c r="F894" i="3"/>
  <c r="P894" i="3" s="1"/>
  <c r="F886" i="3"/>
  <c r="P886" i="3" s="1"/>
  <c r="F896" i="3"/>
  <c r="P896" i="3" s="1"/>
  <c r="F880" i="3"/>
  <c r="P880" i="3" s="1"/>
  <c r="F872" i="3"/>
  <c r="P872" i="3" s="1"/>
  <c r="F864" i="3"/>
  <c r="P864" i="3" s="1"/>
  <c r="F856" i="3"/>
  <c r="P856" i="3" s="1"/>
  <c r="F892" i="3"/>
  <c r="P892" i="3" s="1"/>
  <c r="F874" i="3"/>
  <c r="P874" i="3" s="1"/>
  <c r="F866" i="3"/>
  <c r="P866" i="3" s="1"/>
  <c r="F858" i="3"/>
  <c r="P858" i="3" s="1"/>
  <c r="F875" i="3"/>
  <c r="P875" i="3" s="1"/>
  <c r="F867" i="3"/>
  <c r="P867" i="3" s="1"/>
  <c r="F859" i="3"/>
  <c r="P859" i="3" s="1"/>
  <c r="F888" i="3"/>
  <c r="P888" i="3" s="1"/>
  <c r="F876" i="3"/>
  <c r="P876" i="3" s="1"/>
  <c r="F868" i="3"/>
  <c r="P868" i="3" s="1"/>
  <c r="F860" i="3"/>
  <c r="P860" i="3" s="1"/>
  <c r="F852" i="3"/>
  <c r="P852" i="3" s="1"/>
  <c r="F877" i="3"/>
  <c r="P877" i="3" s="1"/>
  <c r="F884" i="3"/>
  <c r="P884" i="3" s="1"/>
  <c r="F878" i="3"/>
  <c r="P878" i="3" s="1"/>
  <c r="F870" i="3"/>
  <c r="P870" i="3" s="1"/>
  <c r="F862" i="3"/>
  <c r="P862" i="3" s="1"/>
  <c r="F854" i="3"/>
  <c r="P854" i="3" s="1"/>
  <c r="F879" i="3"/>
  <c r="P879" i="3" s="1"/>
  <c r="F871" i="3"/>
  <c r="P871" i="3" s="1"/>
  <c r="F863" i="3"/>
  <c r="P863" i="3" s="1"/>
  <c r="F855" i="3"/>
  <c r="P855" i="3" s="1"/>
  <c r="F853" i="3"/>
  <c r="P853" i="3" s="1"/>
  <c r="F848" i="3"/>
  <c r="P848" i="3" s="1"/>
  <c r="F840" i="3"/>
  <c r="P840" i="3" s="1"/>
  <c r="F832" i="3"/>
  <c r="P832" i="3" s="1"/>
  <c r="F824" i="3"/>
  <c r="P824" i="3" s="1"/>
  <c r="F816" i="3"/>
  <c r="P816" i="3" s="1"/>
  <c r="F865" i="3"/>
  <c r="P865" i="3" s="1"/>
  <c r="F849" i="3"/>
  <c r="P849" i="3" s="1"/>
  <c r="F841" i="3"/>
  <c r="P841" i="3" s="1"/>
  <c r="F833" i="3"/>
  <c r="P833" i="3" s="1"/>
  <c r="F850" i="3"/>
  <c r="P850" i="3" s="1"/>
  <c r="F842" i="3"/>
  <c r="P842" i="3" s="1"/>
  <c r="F834" i="3"/>
  <c r="P834" i="3" s="1"/>
  <c r="F826" i="3"/>
  <c r="P826" i="3" s="1"/>
  <c r="F818" i="3"/>
  <c r="P818" i="3" s="1"/>
  <c r="F810" i="3"/>
  <c r="P810" i="3" s="1"/>
  <c r="F861" i="3"/>
  <c r="P861" i="3" s="1"/>
  <c r="F851" i="3"/>
  <c r="P851" i="3" s="1"/>
  <c r="F843" i="3"/>
  <c r="P843" i="3" s="1"/>
  <c r="F835" i="3"/>
  <c r="P835" i="3" s="1"/>
  <c r="F827" i="3"/>
  <c r="P827" i="3" s="1"/>
  <c r="F819" i="3"/>
  <c r="P819" i="3" s="1"/>
  <c r="F811" i="3"/>
  <c r="P811" i="3" s="1"/>
  <c r="F844" i="3"/>
  <c r="P844" i="3" s="1"/>
  <c r="F836" i="3"/>
  <c r="P836" i="3" s="1"/>
  <c r="F828" i="3"/>
  <c r="P828" i="3" s="1"/>
  <c r="F820" i="3"/>
  <c r="P820" i="3" s="1"/>
  <c r="F812" i="3"/>
  <c r="P812" i="3" s="1"/>
  <c r="F857" i="3"/>
  <c r="P857" i="3" s="1"/>
  <c r="F845" i="3"/>
  <c r="P845" i="3" s="1"/>
  <c r="F837" i="3"/>
  <c r="P837" i="3" s="1"/>
  <c r="F829" i="3"/>
  <c r="P829" i="3" s="1"/>
  <c r="F846" i="3"/>
  <c r="P846" i="3" s="1"/>
  <c r="F838" i="3"/>
  <c r="P838" i="3" s="1"/>
  <c r="F830" i="3"/>
  <c r="P830" i="3" s="1"/>
  <c r="F822" i="3"/>
  <c r="P822" i="3" s="1"/>
  <c r="F814" i="3"/>
  <c r="P814" i="3" s="1"/>
  <c r="F873" i="3"/>
  <c r="P873" i="3" s="1"/>
  <c r="F869" i="3"/>
  <c r="P869" i="3" s="1"/>
  <c r="F847" i="3"/>
  <c r="P847" i="3" s="1"/>
  <c r="F839" i="3"/>
  <c r="P839" i="3" s="1"/>
  <c r="F831" i="3"/>
  <c r="P831" i="3" s="1"/>
  <c r="F823" i="3"/>
  <c r="P823" i="3" s="1"/>
  <c r="F815" i="3"/>
  <c r="P815" i="3" s="1"/>
  <c r="F817" i="3"/>
  <c r="P817" i="3" s="1"/>
  <c r="F806" i="3"/>
  <c r="P806" i="3" s="1"/>
  <c r="F798" i="3"/>
  <c r="P798" i="3" s="1"/>
  <c r="F790" i="3"/>
  <c r="P790" i="3" s="1"/>
  <c r="F782" i="3"/>
  <c r="P782" i="3" s="1"/>
  <c r="F774" i="3"/>
  <c r="P774" i="3" s="1"/>
  <c r="F766" i="3"/>
  <c r="P766" i="3" s="1"/>
  <c r="F807" i="3"/>
  <c r="P807" i="3" s="1"/>
  <c r="F799" i="3"/>
  <c r="P799" i="3" s="1"/>
  <c r="F791" i="3"/>
  <c r="P791" i="3" s="1"/>
  <c r="F783" i="3"/>
  <c r="P783" i="3" s="1"/>
  <c r="F813" i="3"/>
  <c r="P813" i="3" s="1"/>
  <c r="F808" i="3"/>
  <c r="P808" i="3" s="1"/>
  <c r="F800" i="3"/>
  <c r="P800" i="3" s="1"/>
  <c r="F792" i="3"/>
  <c r="P792" i="3" s="1"/>
  <c r="F784" i="3"/>
  <c r="P784" i="3" s="1"/>
  <c r="F776" i="3"/>
  <c r="P776" i="3" s="1"/>
  <c r="F768" i="3"/>
  <c r="P768" i="3" s="1"/>
  <c r="F801" i="3"/>
  <c r="P801" i="3" s="1"/>
  <c r="F793" i="3"/>
  <c r="P793" i="3" s="1"/>
  <c r="F785" i="3"/>
  <c r="P785" i="3" s="1"/>
  <c r="F777" i="3"/>
  <c r="P777" i="3" s="1"/>
  <c r="F769" i="3"/>
  <c r="P769" i="3" s="1"/>
  <c r="F825" i="3"/>
  <c r="P825" i="3" s="1"/>
  <c r="F809" i="3"/>
  <c r="P809" i="3" s="1"/>
  <c r="F802" i="3"/>
  <c r="P802" i="3" s="1"/>
  <c r="F794" i="3"/>
  <c r="P794" i="3" s="1"/>
  <c r="F786" i="3"/>
  <c r="P786" i="3" s="1"/>
  <c r="F778" i="3"/>
  <c r="P778" i="3" s="1"/>
  <c r="F770" i="3"/>
  <c r="P770" i="3" s="1"/>
  <c r="F762" i="3"/>
  <c r="P762" i="3" s="1"/>
  <c r="F803" i="3"/>
  <c r="P803" i="3" s="1"/>
  <c r="F795" i="3"/>
  <c r="P795" i="3" s="1"/>
  <c r="F787" i="3"/>
  <c r="P787" i="3" s="1"/>
  <c r="F821" i="3"/>
  <c r="P821" i="3" s="1"/>
  <c r="F804" i="3"/>
  <c r="P804" i="3" s="1"/>
  <c r="F796" i="3"/>
  <c r="P796" i="3" s="1"/>
  <c r="F788" i="3"/>
  <c r="P788" i="3" s="1"/>
  <c r="F780" i="3"/>
  <c r="P780" i="3" s="1"/>
  <c r="F772" i="3"/>
  <c r="P772" i="3" s="1"/>
  <c r="F764" i="3"/>
  <c r="P764" i="3" s="1"/>
  <c r="F805" i="3"/>
  <c r="P805" i="3" s="1"/>
  <c r="F797" i="3"/>
  <c r="P797" i="3" s="1"/>
  <c r="F789" i="3"/>
  <c r="P789" i="3" s="1"/>
  <c r="F781" i="3"/>
  <c r="P781" i="3" s="1"/>
  <c r="F773" i="3"/>
  <c r="P773" i="3" s="1"/>
  <c r="F765" i="3"/>
  <c r="P765" i="3" s="1"/>
  <c r="F775" i="3"/>
  <c r="P775" i="3" s="1"/>
  <c r="F755" i="3"/>
  <c r="P755" i="3" s="1"/>
  <c r="F756" i="3"/>
  <c r="P756" i="3" s="1"/>
  <c r="F748" i="3"/>
  <c r="P748" i="3" s="1"/>
  <c r="F740" i="3"/>
  <c r="P740" i="3" s="1"/>
  <c r="F771" i="3"/>
  <c r="P771" i="3" s="1"/>
  <c r="F757" i="3"/>
  <c r="P757" i="3" s="1"/>
  <c r="F749" i="3"/>
  <c r="P749" i="3" s="1"/>
  <c r="F741" i="3"/>
  <c r="P741" i="3" s="1"/>
  <c r="F733" i="3"/>
  <c r="P733" i="3" s="1"/>
  <c r="F725" i="3"/>
  <c r="P725" i="3" s="1"/>
  <c r="F717" i="3"/>
  <c r="P717" i="3" s="1"/>
  <c r="F709" i="3"/>
  <c r="P709" i="3" s="1"/>
  <c r="F758" i="3"/>
  <c r="P758" i="3" s="1"/>
  <c r="F750" i="3"/>
  <c r="P750" i="3" s="1"/>
  <c r="F742" i="3"/>
  <c r="P742" i="3" s="1"/>
  <c r="F734" i="3"/>
  <c r="P734" i="3" s="1"/>
  <c r="F726" i="3"/>
  <c r="P726" i="3" s="1"/>
  <c r="F718" i="3"/>
  <c r="P718" i="3" s="1"/>
  <c r="F710" i="3"/>
  <c r="P710" i="3" s="1"/>
  <c r="F767" i="3"/>
  <c r="P767" i="3" s="1"/>
  <c r="F759" i="3"/>
  <c r="P759" i="3" s="1"/>
  <c r="F751" i="3"/>
  <c r="P751" i="3" s="1"/>
  <c r="F743" i="3"/>
  <c r="P743" i="3" s="1"/>
  <c r="F735" i="3"/>
  <c r="P735" i="3" s="1"/>
  <c r="F727" i="3"/>
  <c r="P727" i="3" s="1"/>
  <c r="F760" i="3"/>
  <c r="P760" i="3" s="1"/>
  <c r="F752" i="3"/>
  <c r="P752" i="3" s="1"/>
  <c r="F744" i="3"/>
  <c r="P744" i="3" s="1"/>
  <c r="F736" i="3"/>
  <c r="P736" i="3" s="1"/>
  <c r="F728" i="3"/>
  <c r="P728" i="3" s="1"/>
  <c r="F720" i="3"/>
  <c r="P720" i="3" s="1"/>
  <c r="F779" i="3"/>
  <c r="P779" i="3" s="1"/>
  <c r="F763" i="3"/>
  <c r="P763" i="3" s="1"/>
  <c r="F761" i="3"/>
  <c r="P761" i="3" s="1"/>
  <c r="F753" i="3"/>
  <c r="P753" i="3" s="1"/>
  <c r="F745" i="3"/>
  <c r="P745" i="3" s="1"/>
  <c r="F737" i="3"/>
  <c r="P737" i="3" s="1"/>
  <c r="F729" i="3"/>
  <c r="P729" i="3" s="1"/>
  <c r="F721" i="3"/>
  <c r="P721" i="3" s="1"/>
  <c r="F713" i="3"/>
  <c r="P713" i="3" s="1"/>
  <c r="F754" i="3"/>
  <c r="P754" i="3" s="1"/>
  <c r="F746" i="3"/>
  <c r="P746" i="3" s="1"/>
  <c r="F738" i="3"/>
  <c r="P738" i="3" s="1"/>
  <c r="F730" i="3"/>
  <c r="P730" i="3" s="1"/>
  <c r="F722" i="3"/>
  <c r="P722" i="3" s="1"/>
  <c r="F714" i="3"/>
  <c r="P714" i="3" s="1"/>
  <c r="F706" i="3"/>
  <c r="P706" i="3" s="1"/>
  <c r="F719" i="3"/>
  <c r="P719" i="3" s="1"/>
  <c r="F715" i="3"/>
  <c r="P715" i="3" s="1"/>
  <c r="F711" i="3"/>
  <c r="P711" i="3" s="1"/>
  <c r="F707" i="3"/>
  <c r="P707" i="3" s="1"/>
  <c r="F700" i="3"/>
  <c r="P700" i="3" s="1"/>
  <c r="F692" i="3"/>
  <c r="P692" i="3" s="1"/>
  <c r="F684" i="3"/>
  <c r="P684" i="3" s="1"/>
  <c r="F676" i="3"/>
  <c r="P676" i="3" s="1"/>
  <c r="F668" i="3"/>
  <c r="P668" i="3" s="1"/>
  <c r="F660" i="3"/>
  <c r="P660" i="3" s="1"/>
  <c r="F731" i="3"/>
  <c r="P731" i="3" s="1"/>
  <c r="F701" i="3"/>
  <c r="P701" i="3" s="1"/>
  <c r="F693" i="3"/>
  <c r="P693" i="3" s="1"/>
  <c r="F685" i="3"/>
  <c r="P685" i="3" s="1"/>
  <c r="F677" i="3"/>
  <c r="P677" i="3" s="1"/>
  <c r="F669" i="3"/>
  <c r="P669" i="3" s="1"/>
  <c r="F661" i="3"/>
  <c r="P661" i="3" s="1"/>
  <c r="F702" i="3"/>
  <c r="P702" i="3" s="1"/>
  <c r="F694" i="3"/>
  <c r="P694" i="3" s="1"/>
  <c r="F686" i="3"/>
  <c r="P686" i="3" s="1"/>
  <c r="F678" i="3"/>
  <c r="P678" i="3" s="1"/>
  <c r="F670" i="3"/>
  <c r="P670" i="3" s="1"/>
  <c r="F662" i="3"/>
  <c r="P662" i="3" s="1"/>
  <c r="F739" i="3"/>
  <c r="P739" i="3" s="1"/>
  <c r="F732" i="3"/>
  <c r="P732" i="3" s="1"/>
  <c r="F703" i="3"/>
  <c r="P703" i="3" s="1"/>
  <c r="F695" i="3"/>
  <c r="P695" i="3" s="1"/>
  <c r="F687" i="3"/>
  <c r="P687" i="3" s="1"/>
  <c r="F679" i="3"/>
  <c r="P679" i="3" s="1"/>
  <c r="F671" i="3"/>
  <c r="P671" i="3" s="1"/>
  <c r="F663" i="3"/>
  <c r="P663" i="3" s="1"/>
  <c r="F704" i="3"/>
  <c r="P704" i="3" s="1"/>
  <c r="F696" i="3"/>
  <c r="P696" i="3" s="1"/>
  <c r="F688" i="3"/>
  <c r="P688" i="3" s="1"/>
  <c r="F680" i="3"/>
  <c r="P680" i="3" s="1"/>
  <c r="F672" i="3"/>
  <c r="P672" i="3" s="1"/>
  <c r="F664" i="3"/>
  <c r="P664" i="3" s="1"/>
  <c r="F747" i="3"/>
  <c r="P747" i="3" s="1"/>
  <c r="F723" i="3"/>
  <c r="P723" i="3" s="1"/>
  <c r="F716" i="3"/>
  <c r="P716" i="3" s="1"/>
  <c r="F712" i="3"/>
  <c r="P712" i="3" s="1"/>
  <c r="F708" i="3"/>
  <c r="P708" i="3" s="1"/>
  <c r="F705" i="3"/>
  <c r="P705" i="3" s="1"/>
  <c r="F697" i="3"/>
  <c r="P697" i="3" s="1"/>
  <c r="F689" i="3"/>
  <c r="P689" i="3" s="1"/>
  <c r="F681" i="3"/>
  <c r="P681" i="3" s="1"/>
  <c r="F673" i="3"/>
  <c r="P673" i="3" s="1"/>
  <c r="F665" i="3"/>
  <c r="P665" i="3" s="1"/>
  <c r="F698" i="3"/>
  <c r="P698" i="3" s="1"/>
  <c r="F690" i="3"/>
  <c r="P690" i="3" s="1"/>
  <c r="F682" i="3"/>
  <c r="P682" i="3" s="1"/>
  <c r="F674" i="3"/>
  <c r="P674" i="3" s="1"/>
  <c r="F666" i="3"/>
  <c r="P666" i="3" s="1"/>
  <c r="F658" i="3"/>
  <c r="P658" i="3" s="1"/>
  <c r="F675" i="3"/>
  <c r="P675" i="3" s="1"/>
  <c r="F651" i="3"/>
  <c r="P651" i="3" s="1"/>
  <c r="F643" i="3"/>
  <c r="P643" i="3" s="1"/>
  <c r="F635" i="3"/>
  <c r="P635" i="3" s="1"/>
  <c r="F627" i="3"/>
  <c r="P627" i="3" s="1"/>
  <c r="F619" i="3"/>
  <c r="P619" i="3" s="1"/>
  <c r="F611" i="3"/>
  <c r="P611" i="3" s="1"/>
  <c r="F652" i="3"/>
  <c r="P652" i="3" s="1"/>
  <c r="F644" i="3"/>
  <c r="P644" i="3" s="1"/>
  <c r="F636" i="3"/>
  <c r="P636" i="3" s="1"/>
  <c r="F628" i="3"/>
  <c r="P628" i="3" s="1"/>
  <c r="F620" i="3"/>
  <c r="P620" i="3" s="1"/>
  <c r="F612" i="3"/>
  <c r="P612" i="3" s="1"/>
  <c r="F683" i="3"/>
  <c r="P683" i="3" s="1"/>
  <c r="F653" i="3"/>
  <c r="P653" i="3" s="1"/>
  <c r="F645" i="3"/>
  <c r="P645" i="3" s="1"/>
  <c r="F637" i="3"/>
  <c r="P637" i="3" s="1"/>
  <c r="F629" i="3"/>
  <c r="P629" i="3" s="1"/>
  <c r="F621" i="3"/>
  <c r="P621" i="3" s="1"/>
  <c r="F613" i="3"/>
  <c r="P613" i="3" s="1"/>
  <c r="F605" i="3"/>
  <c r="P605" i="3" s="1"/>
  <c r="F654" i="3"/>
  <c r="P654" i="3" s="1"/>
  <c r="F646" i="3"/>
  <c r="P646" i="3" s="1"/>
  <c r="F638" i="3"/>
  <c r="P638" i="3" s="1"/>
  <c r="F630" i="3"/>
  <c r="P630" i="3" s="1"/>
  <c r="F622" i="3"/>
  <c r="P622" i="3" s="1"/>
  <c r="F614" i="3"/>
  <c r="P614" i="3" s="1"/>
  <c r="F606" i="3"/>
  <c r="P606" i="3" s="1"/>
  <c r="F691" i="3"/>
  <c r="P691" i="3" s="1"/>
  <c r="F655" i="3"/>
  <c r="P655" i="3" s="1"/>
  <c r="F647" i="3"/>
  <c r="P647" i="3" s="1"/>
  <c r="F639" i="3"/>
  <c r="P639" i="3" s="1"/>
  <c r="F631" i="3"/>
  <c r="P631" i="3" s="1"/>
  <c r="F623" i="3"/>
  <c r="P623" i="3" s="1"/>
  <c r="F615" i="3"/>
  <c r="P615" i="3" s="1"/>
  <c r="F607" i="3"/>
  <c r="P607" i="3" s="1"/>
  <c r="F656" i="3"/>
  <c r="P656" i="3" s="1"/>
  <c r="F648" i="3"/>
  <c r="P648" i="3" s="1"/>
  <c r="F640" i="3"/>
  <c r="P640" i="3" s="1"/>
  <c r="F632" i="3"/>
  <c r="P632" i="3" s="1"/>
  <c r="F624" i="3"/>
  <c r="P624" i="3" s="1"/>
  <c r="F616" i="3"/>
  <c r="P616" i="3" s="1"/>
  <c r="F699" i="3"/>
  <c r="P699" i="3" s="1"/>
  <c r="F667" i="3"/>
  <c r="P667" i="3" s="1"/>
  <c r="F659" i="3"/>
  <c r="P659" i="3" s="1"/>
  <c r="F649" i="3"/>
  <c r="P649" i="3" s="1"/>
  <c r="F641" i="3"/>
  <c r="P641" i="3" s="1"/>
  <c r="F633" i="3"/>
  <c r="P633" i="3" s="1"/>
  <c r="F625" i="3"/>
  <c r="P625" i="3" s="1"/>
  <c r="F617" i="3"/>
  <c r="P617" i="3" s="1"/>
  <c r="F609" i="3"/>
  <c r="P609" i="3" s="1"/>
  <c r="F642" i="3"/>
  <c r="P642" i="3" s="1"/>
  <c r="F598" i="3"/>
  <c r="P598" i="3" s="1"/>
  <c r="F590" i="3"/>
  <c r="P590" i="3" s="1"/>
  <c r="F582" i="3"/>
  <c r="P582" i="3" s="1"/>
  <c r="F574" i="3"/>
  <c r="P574" i="3" s="1"/>
  <c r="F566" i="3"/>
  <c r="P566" i="3" s="1"/>
  <c r="F558" i="3"/>
  <c r="P558" i="3" s="1"/>
  <c r="F657" i="3"/>
  <c r="P657" i="3" s="1"/>
  <c r="F599" i="3"/>
  <c r="P599" i="3" s="1"/>
  <c r="F591" i="3"/>
  <c r="P591" i="3" s="1"/>
  <c r="F583" i="3"/>
  <c r="P583" i="3" s="1"/>
  <c r="F575" i="3"/>
  <c r="P575" i="3" s="1"/>
  <c r="F567" i="3"/>
  <c r="P567" i="3" s="1"/>
  <c r="F559" i="3"/>
  <c r="P559" i="3" s="1"/>
  <c r="F650" i="3"/>
  <c r="P650" i="3" s="1"/>
  <c r="F618" i="3"/>
  <c r="P618" i="3" s="1"/>
  <c r="F608" i="3"/>
  <c r="P608" i="3" s="1"/>
  <c r="F600" i="3"/>
  <c r="P600" i="3" s="1"/>
  <c r="F592" i="3"/>
  <c r="P592" i="3" s="1"/>
  <c r="F584" i="3"/>
  <c r="P584" i="3" s="1"/>
  <c r="F576" i="3"/>
  <c r="P576" i="3" s="1"/>
  <c r="F568" i="3"/>
  <c r="P568" i="3" s="1"/>
  <c r="F560" i="3"/>
  <c r="P560" i="3" s="1"/>
  <c r="F552" i="3"/>
  <c r="P552" i="3" s="1"/>
  <c r="F601" i="3"/>
  <c r="P601" i="3" s="1"/>
  <c r="F593" i="3"/>
  <c r="P593" i="3" s="1"/>
  <c r="F585" i="3"/>
  <c r="P585" i="3" s="1"/>
  <c r="F577" i="3"/>
  <c r="P577" i="3" s="1"/>
  <c r="F569" i="3"/>
  <c r="P569" i="3" s="1"/>
  <c r="F561" i="3"/>
  <c r="P561" i="3" s="1"/>
  <c r="F553" i="3"/>
  <c r="P553" i="3" s="1"/>
  <c r="F724" i="3"/>
  <c r="P724" i="3" s="1"/>
  <c r="F626" i="3"/>
  <c r="P626" i="3" s="1"/>
  <c r="F602" i="3"/>
  <c r="P602" i="3" s="1"/>
  <c r="F594" i="3"/>
  <c r="P594" i="3" s="1"/>
  <c r="F586" i="3"/>
  <c r="P586" i="3" s="1"/>
  <c r="F578" i="3"/>
  <c r="P578" i="3" s="1"/>
  <c r="F570" i="3"/>
  <c r="P570" i="3" s="1"/>
  <c r="F562" i="3"/>
  <c r="P562" i="3" s="1"/>
  <c r="F554" i="3"/>
  <c r="P554" i="3" s="1"/>
  <c r="F610" i="3"/>
  <c r="P610" i="3" s="1"/>
  <c r="F604" i="3"/>
  <c r="P604" i="3" s="1"/>
  <c r="F603" i="3"/>
  <c r="P603" i="3" s="1"/>
  <c r="F595" i="3"/>
  <c r="P595" i="3" s="1"/>
  <c r="F587" i="3"/>
  <c r="P587" i="3" s="1"/>
  <c r="F579" i="3"/>
  <c r="P579" i="3" s="1"/>
  <c r="F634" i="3"/>
  <c r="P634" i="3" s="1"/>
  <c r="F596" i="3"/>
  <c r="P596" i="3" s="1"/>
  <c r="F588" i="3"/>
  <c r="P588" i="3" s="1"/>
  <c r="F580" i="3"/>
  <c r="P580" i="3" s="1"/>
  <c r="F572" i="3"/>
  <c r="P572" i="3" s="1"/>
  <c r="F564" i="3"/>
  <c r="P564" i="3" s="1"/>
  <c r="F556" i="3"/>
  <c r="P556" i="3" s="1"/>
  <c r="F563" i="3"/>
  <c r="P563" i="3" s="1"/>
  <c r="F581" i="3"/>
  <c r="P581" i="3" s="1"/>
  <c r="F544" i="3"/>
  <c r="P544" i="3" s="1"/>
  <c r="F536" i="3"/>
  <c r="P536" i="3" s="1"/>
  <c r="F528" i="3"/>
  <c r="P528" i="3" s="1"/>
  <c r="F520" i="3"/>
  <c r="P520" i="3" s="1"/>
  <c r="F512" i="3"/>
  <c r="P512" i="3" s="1"/>
  <c r="F504" i="3"/>
  <c r="P504" i="3" s="1"/>
  <c r="F550" i="3"/>
  <c r="P550" i="3" s="1"/>
  <c r="F545" i="3"/>
  <c r="P545" i="3" s="1"/>
  <c r="F537" i="3"/>
  <c r="P537" i="3" s="1"/>
  <c r="F529" i="3"/>
  <c r="P529" i="3" s="1"/>
  <c r="F521" i="3"/>
  <c r="P521" i="3" s="1"/>
  <c r="F513" i="3"/>
  <c r="P513" i="3" s="1"/>
  <c r="F505" i="3"/>
  <c r="P505" i="3" s="1"/>
  <c r="F589" i="3"/>
  <c r="P589" i="3" s="1"/>
  <c r="F565" i="3"/>
  <c r="P565" i="3" s="1"/>
  <c r="F546" i="3"/>
  <c r="P546" i="3" s="1"/>
  <c r="F538" i="3"/>
  <c r="P538" i="3" s="1"/>
  <c r="F530" i="3"/>
  <c r="P530" i="3" s="1"/>
  <c r="F522" i="3"/>
  <c r="P522" i="3" s="1"/>
  <c r="F514" i="3"/>
  <c r="P514" i="3" s="1"/>
  <c r="F571" i="3"/>
  <c r="P571" i="3" s="1"/>
  <c r="F555" i="3"/>
  <c r="P555" i="3" s="1"/>
  <c r="F547" i="3"/>
  <c r="P547" i="3" s="1"/>
  <c r="F539" i="3"/>
  <c r="P539" i="3" s="1"/>
  <c r="F531" i="3"/>
  <c r="P531" i="3" s="1"/>
  <c r="F523" i="3"/>
  <c r="P523" i="3" s="1"/>
  <c r="F515" i="3"/>
  <c r="P515" i="3" s="1"/>
  <c r="F507" i="3"/>
  <c r="P507" i="3" s="1"/>
  <c r="F597" i="3"/>
  <c r="P597" i="3" s="1"/>
  <c r="F548" i="3"/>
  <c r="P548" i="3" s="1"/>
  <c r="F540" i="3"/>
  <c r="P540" i="3" s="1"/>
  <c r="F532" i="3"/>
  <c r="P532" i="3" s="1"/>
  <c r="F524" i="3"/>
  <c r="P524" i="3" s="1"/>
  <c r="F516" i="3"/>
  <c r="P516" i="3" s="1"/>
  <c r="F508" i="3"/>
  <c r="P508" i="3" s="1"/>
  <c r="F549" i="3"/>
  <c r="P549" i="3" s="1"/>
  <c r="F541" i="3"/>
  <c r="P541" i="3" s="1"/>
  <c r="F533" i="3"/>
  <c r="P533" i="3" s="1"/>
  <c r="F525" i="3"/>
  <c r="P525" i="3" s="1"/>
  <c r="F517" i="3"/>
  <c r="P517" i="3" s="1"/>
  <c r="F509" i="3"/>
  <c r="P509" i="3" s="1"/>
  <c r="F501" i="3"/>
  <c r="P501" i="3" s="1"/>
  <c r="F573" i="3"/>
  <c r="P573" i="3" s="1"/>
  <c r="F557" i="3"/>
  <c r="P557" i="3" s="1"/>
  <c r="F551" i="3"/>
  <c r="P551" i="3" s="1"/>
  <c r="F542" i="3"/>
  <c r="P542" i="3" s="1"/>
  <c r="F534" i="3"/>
  <c r="P534" i="3" s="1"/>
  <c r="F526" i="3"/>
  <c r="P526" i="3" s="1"/>
  <c r="F506" i="3"/>
  <c r="P506" i="3" s="1"/>
  <c r="F496" i="3"/>
  <c r="P496" i="3" s="1"/>
  <c r="F488" i="3"/>
  <c r="P488" i="3" s="1"/>
  <c r="F480" i="3"/>
  <c r="P480" i="3" s="1"/>
  <c r="F472" i="3"/>
  <c r="P472" i="3" s="1"/>
  <c r="F464" i="3"/>
  <c r="P464" i="3" s="1"/>
  <c r="F456" i="3"/>
  <c r="P456" i="3" s="1"/>
  <c r="F543" i="3"/>
  <c r="P543" i="3" s="1"/>
  <c r="F518" i="3"/>
  <c r="P518" i="3" s="1"/>
  <c r="F497" i="3"/>
  <c r="P497" i="3" s="1"/>
  <c r="F489" i="3"/>
  <c r="P489" i="3" s="1"/>
  <c r="F481" i="3"/>
  <c r="P481" i="3" s="1"/>
  <c r="F498" i="3"/>
  <c r="P498" i="3" s="1"/>
  <c r="F490" i="3"/>
  <c r="P490" i="3" s="1"/>
  <c r="F482" i="3"/>
  <c r="P482" i="3" s="1"/>
  <c r="F474" i="3"/>
  <c r="P474" i="3" s="1"/>
  <c r="F466" i="3"/>
  <c r="P466" i="3" s="1"/>
  <c r="F458" i="3"/>
  <c r="P458" i="3" s="1"/>
  <c r="F519" i="3"/>
  <c r="P519" i="3" s="1"/>
  <c r="F499" i="3"/>
  <c r="P499" i="3" s="1"/>
  <c r="F491" i="3"/>
  <c r="P491" i="3" s="1"/>
  <c r="F483" i="3"/>
  <c r="P483" i="3" s="1"/>
  <c r="F475" i="3"/>
  <c r="P475" i="3" s="1"/>
  <c r="F467" i="3"/>
  <c r="P467" i="3" s="1"/>
  <c r="F459" i="3"/>
  <c r="P459" i="3" s="1"/>
  <c r="F451" i="3"/>
  <c r="P451" i="3" s="1"/>
  <c r="F503" i="3"/>
  <c r="P503" i="3" s="1"/>
  <c r="F500" i="3"/>
  <c r="P500" i="3" s="1"/>
  <c r="F492" i="3"/>
  <c r="P492" i="3" s="1"/>
  <c r="F484" i="3"/>
  <c r="P484" i="3" s="1"/>
  <c r="F476" i="3"/>
  <c r="P476" i="3" s="1"/>
  <c r="F468" i="3"/>
  <c r="P468" i="3" s="1"/>
  <c r="F460" i="3"/>
  <c r="P460" i="3" s="1"/>
  <c r="F452" i="3"/>
  <c r="P452" i="3" s="1"/>
  <c r="F527" i="3"/>
  <c r="P527" i="3" s="1"/>
  <c r="F510" i="3"/>
  <c r="P510" i="3" s="1"/>
  <c r="F502" i="3"/>
  <c r="P502" i="3" s="1"/>
  <c r="F493" i="3"/>
  <c r="P493" i="3" s="1"/>
  <c r="F485" i="3"/>
  <c r="P485" i="3" s="1"/>
  <c r="F477" i="3"/>
  <c r="P477" i="3" s="1"/>
  <c r="F494" i="3"/>
  <c r="P494" i="3" s="1"/>
  <c r="F486" i="3"/>
  <c r="P486" i="3" s="1"/>
  <c r="F478" i="3"/>
  <c r="P478" i="3" s="1"/>
  <c r="F470" i="3"/>
  <c r="P470" i="3" s="1"/>
  <c r="F462" i="3"/>
  <c r="P462" i="3" s="1"/>
  <c r="F454" i="3"/>
  <c r="P454" i="3" s="1"/>
  <c r="F535" i="3"/>
  <c r="P535" i="3" s="1"/>
  <c r="F511" i="3"/>
  <c r="P511" i="3" s="1"/>
  <c r="F495" i="3"/>
  <c r="P495" i="3" s="1"/>
  <c r="F487" i="3"/>
  <c r="P487" i="3" s="1"/>
  <c r="F479" i="3"/>
  <c r="P479" i="3" s="1"/>
  <c r="F471" i="3"/>
  <c r="P471" i="3" s="1"/>
  <c r="F463" i="3"/>
  <c r="P463" i="3" s="1"/>
  <c r="F455" i="3"/>
  <c r="P455" i="3" s="1"/>
  <c r="F465" i="3"/>
  <c r="P465" i="3" s="1"/>
  <c r="F448" i="3"/>
  <c r="P448" i="3" s="1"/>
  <c r="F440" i="3"/>
  <c r="P440" i="3" s="1"/>
  <c r="F432" i="3"/>
  <c r="P432" i="3" s="1"/>
  <c r="F424" i="3"/>
  <c r="P424" i="3" s="1"/>
  <c r="F416" i="3"/>
  <c r="P416" i="3" s="1"/>
  <c r="F408" i="3"/>
  <c r="P408" i="3" s="1"/>
  <c r="F400" i="3"/>
  <c r="P400" i="3" s="1"/>
  <c r="F449" i="3"/>
  <c r="P449" i="3" s="1"/>
  <c r="F441" i="3"/>
  <c r="P441" i="3" s="1"/>
  <c r="F433" i="3"/>
  <c r="P433" i="3" s="1"/>
  <c r="F425" i="3"/>
  <c r="P425" i="3" s="1"/>
  <c r="F417" i="3"/>
  <c r="P417" i="3" s="1"/>
  <c r="F409" i="3"/>
  <c r="P409" i="3" s="1"/>
  <c r="F401" i="3"/>
  <c r="P401" i="3" s="1"/>
  <c r="F461" i="3"/>
  <c r="P461" i="3" s="1"/>
  <c r="F442" i="3"/>
  <c r="P442" i="3" s="1"/>
  <c r="F434" i="3"/>
  <c r="P434" i="3" s="1"/>
  <c r="F426" i="3"/>
  <c r="P426" i="3" s="1"/>
  <c r="F418" i="3"/>
  <c r="P418" i="3" s="1"/>
  <c r="F410" i="3"/>
  <c r="P410" i="3" s="1"/>
  <c r="F402" i="3"/>
  <c r="P402" i="3" s="1"/>
  <c r="F394" i="3"/>
  <c r="P394" i="3" s="1"/>
  <c r="F443" i="3"/>
  <c r="P443" i="3" s="1"/>
  <c r="F435" i="3"/>
  <c r="P435" i="3" s="1"/>
  <c r="F427" i="3"/>
  <c r="P427" i="3" s="1"/>
  <c r="F419" i="3"/>
  <c r="P419" i="3" s="1"/>
  <c r="F411" i="3"/>
  <c r="P411" i="3" s="1"/>
  <c r="F403" i="3"/>
  <c r="P403" i="3" s="1"/>
  <c r="F395" i="3"/>
  <c r="P395" i="3" s="1"/>
  <c r="F457" i="3"/>
  <c r="P457" i="3" s="1"/>
  <c r="F450" i="3"/>
  <c r="P450" i="3" s="1"/>
  <c r="F444" i="3"/>
  <c r="P444" i="3" s="1"/>
  <c r="F436" i="3"/>
  <c r="P436" i="3" s="1"/>
  <c r="F428" i="3"/>
  <c r="P428" i="3" s="1"/>
  <c r="F420" i="3"/>
  <c r="P420" i="3" s="1"/>
  <c r="F412" i="3"/>
  <c r="P412" i="3" s="1"/>
  <c r="F404" i="3"/>
  <c r="P404" i="3" s="1"/>
  <c r="F396" i="3"/>
  <c r="P396" i="3" s="1"/>
  <c r="F445" i="3"/>
  <c r="P445" i="3" s="1"/>
  <c r="F437" i="3"/>
  <c r="P437" i="3" s="1"/>
  <c r="F429" i="3"/>
  <c r="P429" i="3" s="1"/>
  <c r="F421" i="3"/>
  <c r="P421" i="3" s="1"/>
  <c r="F413" i="3"/>
  <c r="P413" i="3" s="1"/>
  <c r="F405" i="3"/>
  <c r="P405" i="3" s="1"/>
  <c r="F397" i="3"/>
  <c r="P397" i="3" s="1"/>
  <c r="F473" i="3"/>
  <c r="P473" i="3" s="1"/>
  <c r="F469" i="3"/>
  <c r="P469" i="3" s="1"/>
  <c r="F453" i="3"/>
  <c r="P453" i="3" s="1"/>
  <c r="F446" i="3"/>
  <c r="P446" i="3" s="1"/>
  <c r="F438" i="3"/>
  <c r="P438" i="3" s="1"/>
  <c r="F430" i="3"/>
  <c r="P430" i="3" s="1"/>
  <c r="F422" i="3"/>
  <c r="P422" i="3" s="1"/>
  <c r="F414" i="3"/>
  <c r="P414" i="3" s="1"/>
  <c r="F406" i="3"/>
  <c r="P406" i="3" s="1"/>
  <c r="F398" i="3"/>
  <c r="P398" i="3" s="1"/>
  <c r="F447" i="3"/>
  <c r="P447" i="3" s="1"/>
  <c r="F439" i="3"/>
  <c r="P439" i="3" s="1"/>
  <c r="F431" i="3"/>
  <c r="P431" i="3" s="1"/>
  <c r="F423" i="3"/>
  <c r="P423" i="3" s="1"/>
  <c r="F415" i="3"/>
  <c r="P415" i="3" s="1"/>
  <c r="F407" i="3"/>
  <c r="P407" i="3" s="1"/>
  <c r="F399" i="3"/>
  <c r="P399" i="3" s="1"/>
  <c r="F393" i="3"/>
  <c r="P393" i="3" s="1"/>
  <c r="F385" i="3"/>
  <c r="P385" i="3" s="1"/>
  <c r="F377" i="3"/>
  <c r="P377" i="3" s="1"/>
  <c r="F369" i="3"/>
  <c r="P369" i="3" s="1"/>
  <c r="F361" i="3"/>
  <c r="P361" i="3" s="1"/>
  <c r="F353" i="3"/>
  <c r="P353" i="3" s="1"/>
  <c r="F345" i="3"/>
  <c r="P345" i="3" s="1"/>
  <c r="F337" i="3"/>
  <c r="P337" i="3" s="1"/>
  <c r="F329" i="3"/>
  <c r="P329" i="3" s="1"/>
  <c r="F321" i="3"/>
  <c r="P321" i="3" s="1"/>
  <c r="F313" i="3"/>
  <c r="P313" i="3" s="1"/>
  <c r="F305" i="3"/>
  <c r="P305" i="3" s="1"/>
  <c r="F297" i="3"/>
  <c r="P297" i="3" s="1"/>
  <c r="F289" i="3"/>
  <c r="P289" i="3" s="1"/>
  <c r="F281" i="3"/>
  <c r="P281" i="3" s="1"/>
  <c r="F386" i="3"/>
  <c r="P386" i="3" s="1"/>
  <c r="F378" i="3"/>
  <c r="P378" i="3" s="1"/>
  <c r="F370" i="3"/>
  <c r="P370" i="3" s="1"/>
  <c r="F362" i="3"/>
  <c r="P362" i="3" s="1"/>
  <c r="F354" i="3"/>
  <c r="P354" i="3" s="1"/>
  <c r="F346" i="3"/>
  <c r="P346" i="3" s="1"/>
  <c r="F338" i="3"/>
  <c r="P338" i="3" s="1"/>
  <c r="F330" i="3"/>
  <c r="P330" i="3" s="1"/>
  <c r="F322" i="3"/>
  <c r="P322" i="3" s="1"/>
  <c r="F314" i="3"/>
  <c r="P314" i="3" s="1"/>
  <c r="F306" i="3"/>
  <c r="P306" i="3" s="1"/>
  <c r="F298" i="3"/>
  <c r="P298" i="3" s="1"/>
  <c r="F290" i="3"/>
  <c r="P290" i="3" s="1"/>
  <c r="F282" i="3"/>
  <c r="P282" i="3" s="1"/>
  <c r="F387" i="3"/>
  <c r="P387" i="3" s="1"/>
  <c r="F379" i="3"/>
  <c r="P379" i="3" s="1"/>
  <c r="F371" i="3"/>
  <c r="P371" i="3" s="1"/>
  <c r="F363" i="3"/>
  <c r="P363" i="3" s="1"/>
  <c r="F355" i="3"/>
  <c r="P355" i="3" s="1"/>
  <c r="F347" i="3"/>
  <c r="P347" i="3" s="1"/>
  <c r="F339" i="3"/>
  <c r="P339" i="3" s="1"/>
  <c r="F331" i="3"/>
  <c r="P331" i="3" s="1"/>
  <c r="F323" i="3"/>
  <c r="P323" i="3" s="1"/>
  <c r="F315" i="3"/>
  <c r="P315" i="3" s="1"/>
  <c r="F307" i="3"/>
  <c r="P307" i="3" s="1"/>
  <c r="F299" i="3"/>
  <c r="P299" i="3" s="1"/>
  <c r="F291" i="3"/>
  <c r="P291" i="3" s="1"/>
  <c r="F283" i="3"/>
  <c r="P283" i="3" s="1"/>
  <c r="F275" i="3"/>
  <c r="P275" i="3" s="1"/>
  <c r="F388" i="3"/>
  <c r="P388" i="3" s="1"/>
  <c r="F380" i="3"/>
  <c r="P380" i="3" s="1"/>
  <c r="F372" i="3"/>
  <c r="P372" i="3" s="1"/>
  <c r="F364" i="3"/>
  <c r="P364" i="3" s="1"/>
  <c r="F356" i="3"/>
  <c r="P356" i="3" s="1"/>
  <c r="F348" i="3"/>
  <c r="P348" i="3" s="1"/>
  <c r="F340" i="3"/>
  <c r="P340" i="3" s="1"/>
  <c r="F332" i="3"/>
  <c r="P332" i="3" s="1"/>
  <c r="F324" i="3"/>
  <c r="P324" i="3" s="1"/>
  <c r="F316" i="3"/>
  <c r="P316" i="3" s="1"/>
  <c r="F308" i="3"/>
  <c r="P308" i="3" s="1"/>
  <c r="F300" i="3"/>
  <c r="P300" i="3" s="1"/>
  <c r="F292" i="3"/>
  <c r="P292" i="3" s="1"/>
  <c r="F284" i="3"/>
  <c r="P284" i="3" s="1"/>
  <c r="F276" i="3"/>
  <c r="P276" i="3" s="1"/>
  <c r="F389" i="3"/>
  <c r="P389" i="3" s="1"/>
  <c r="F381" i="3"/>
  <c r="P381" i="3" s="1"/>
  <c r="F373" i="3"/>
  <c r="P373" i="3" s="1"/>
  <c r="F365" i="3"/>
  <c r="P365" i="3" s="1"/>
  <c r="F357" i="3"/>
  <c r="P357" i="3" s="1"/>
  <c r="F349" i="3"/>
  <c r="P349" i="3" s="1"/>
  <c r="F341" i="3"/>
  <c r="P341" i="3" s="1"/>
  <c r="F333" i="3"/>
  <c r="P333" i="3" s="1"/>
  <c r="F325" i="3"/>
  <c r="P325" i="3" s="1"/>
  <c r="F317" i="3"/>
  <c r="P317" i="3" s="1"/>
  <c r="F309" i="3"/>
  <c r="P309" i="3" s="1"/>
  <c r="F301" i="3"/>
  <c r="P301" i="3" s="1"/>
  <c r="F293" i="3"/>
  <c r="P293" i="3" s="1"/>
  <c r="F285" i="3"/>
  <c r="P285" i="3" s="1"/>
  <c r="F277" i="3"/>
  <c r="P277" i="3" s="1"/>
  <c r="F390" i="3"/>
  <c r="P390" i="3" s="1"/>
  <c r="F382" i="3"/>
  <c r="P382" i="3" s="1"/>
  <c r="F374" i="3"/>
  <c r="P374" i="3" s="1"/>
  <c r="F366" i="3"/>
  <c r="P366" i="3" s="1"/>
  <c r="F358" i="3"/>
  <c r="P358" i="3" s="1"/>
  <c r="F350" i="3"/>
  <c r="P350" i="3" s="1"/>
  <c r="F342" i="3"/>
  <c r="P342" i="3" s="1"/>
  <c r="F334" i="3"/>
  <c r="P334" i="3" s="1"/>
  <c r="F326" i="3"/>
  <c r="P326" i="3" s="1"/>
  <c r="F318" i="3"/>
  <c r="P318" i="3" s="1"/>
  <c r="F310" i="3"/>
  <c r="P310" i="3" s="1"/>
  <c r="F302" i="3"/>
  <c r="P302" i="3" s="1"/>
  <c r="F294" i="3"/>
  <c r="P294" i="3" s="1"/>
  <c r="F286" i="3"/>
  <c r="P286" i="3" s="1"/>
  <c r="F278" i="3"/>
  <c r="P278" i="3" s="1"/>
  <c r="F391" i="3"/>
  <c r="P391" i="3" s="1"/>
  <c r="F383" i="3"/>
  <c r="P383" i="3" s="1"/>
  <c r="F375" i="3"/>
  <c r="P375" i="3" s="1"/>
  <c r="F367" i="3"/>
  <c r="P367" i="3" s="1"/>
  <c r="F359" i="3"/>
  <c r="P359" i="3" s="1"/>
  <c r="F351" i="3"/>
  <c r="P351" i="3" s="1"/>
  <c r="F343" i="3"/>
  <c r="P343" i="3" s="1"/>
  <c r="F335" i="3"/>
  <c r="P335" i="3" s="1"/>
  <c r="F327" i="3"/>
  <c r="P327" i="3" s="1"/>
  <c r="F319" i="3"/>
  <c r="P319" i="3" s="1"/>
  <c r="F311" i="3"/>
  <c r="P311" i="3" s="1"/>
  <c r="F303" i="3"/>
  <c r="P303" i="3" s="1"/>
  <c r="F295" i="3"/>
  <c r="P295" i="3" s="1"/>
  <c r="F287" i="3"/>
  <c r="P287" i="3" s="1"/>
  <c r="F279" i="3"/>
  <c r="P279" i="3" s="1"/>
  <c r="F271" i="3"/>
  <c r="P271" i="3" s="1"/>
  <c r="F270" i="3"/>
  <c r="P270" i="3" s="1"/>
  <c r="F262" i="3"/>
  <c r="P262" i="3" s="1"/>
  <c r="F254" i="3"/>
  <c r="P254" i="3" s="1"/>
  <c r="F246" i="3"/>
  <c r="P246" i="3" s="1"/>
  <c r="F238" i="3"/>
  <c r="P238" i="3" s="1"/>
  <c r="F230" i="3"/>
  <c r="P230" i="3" s="1"/>
  <c r="F384" i="3"/>
  <c r="P384" i="3" s="1"/>
  <c r="F352" i="3"/>
  <c r="P352" i="3" s="1"/>
  <c r="F320" i="3"/>
  <c r="P320" i="3" s="1"/>
  <c r="F288" i="3"/>
  <c r="P288" i="3" s="1"/>
  <c r="F272" i="3"/>
  <c r="P272" i="3" s="1"/>
  <c r="F263" i="3"/>
  <c r="P263" i="3" s="1"/>
  <c r="F255" i="3"/>
  <c r="P255" i="3" s="1"/>
  <c r="F247" i="3"/>
  <c r="P247" i="3" s="1"/>
  <c r="F239" i="3"/>
  <c r="P239" i="3" s="1"/>
  <c r="F274" i="3"/>
  <c r="P274" i="3" s="1"/>
  <c r="F264" i="3"/>
  <c r="P264" i="3" s="1"/>
  <c r="F256" i="3"/>
  <c r="P256" i="3" s="1"/>
  <c r="F248" i="3"/>
  <c r="P248" i="3" s="1"/>
  <c r="F240" i="3"/>
  <c r="P240" i="3" s="1"/>
  <c r="F232" i="3"/>
  <c r="P232" i="3" s="1"/>
  <c r="F392" i="3"/>
  <c r="P392" i="3" s="1"/>
  <c r="F360" i="3"/>
  <c r="P360" i="3" s="1"/>
  <c r="F328" i="3"/>
  <c r="P328" i="3" s="1"/>
  <c r="F296" i="3"/>
  <c r="P296" i="3" s="1"/>
  <c r="F265" i="3"/>
  <c r="P265" i="3" s="1"/>
  <c r="F257" i="3"/>
  <c r="P257" i="3" s="1"/>
  <c r="F249" i="3"/>
  <c r="P249" i="3" s="1"/>
  <c r="F241" i="3"/>
  <c r="P241" i="3" s="1"/>
  <c r="F233" i="3"/>
  <c r="P233" i="3" s="1"/>
  <c r="F266" i="3"/>
  <c r="P266" i="3" s="1"/>
  <c r="F258" i="3"/>
  <c r="P258" i="3" s="1"/>
  <c r="F250" i="3"/>
  <c r="P250" i="3" s="1"/>
  <c r="F242" i="3"/>
  <c r="P242" i="3" s="1"/>
  <c r="F234" i="3"/>
  <c r="P234" i="3" s="1"/>
  <c r="F368" i="3"/>
  <c r="P368" i="3" s="1"/>
  <c r="F336" i="3"/>
  <c r="P336" i="3" s="1"/>
  <c r="F304" i="3"/>
  <c r="P304" i="3" s="1"/>
  <c r="F273" i="3"/>
  <c r="P273" i="3" s="1"/>
  <c r="F267" i="3"/>
  <c r="P267" i="3" s="1"/>
  <c r="F259" i="3"/>
  <c r="P259" i="3" s="1"/>
  <c r="F251" i="3"/>
  <c r="P251" i="3" s="1"/>
  <c r="F243" i="3"/>
  <c r="P243" i="3" s="1"/>
  <c r="F235" i="3"/>
  <c r="P235" i="3" s="1"/>
  <c r="F268" i="3"/>
  <c r="P268" i="3" s="1"/>
  <c r="F260" i="3"/>
  <c r="P260" i="3" s="1"/>
  <c r="F252" i="3"/>
  <c r="P252" i="3" s="1"/>
  <c r="F244" i="3"/>
  <c r="P244" i="3" s="1"/>
  <c r="F236" i="3"/>
  <c r="P236" i="3" s="1"/>
  <c r="F376" i="3"/>
  <c r="P376" i="3" s="1"/>
  <c r="F344" i="3"/>
  <c r="P344" i="3" s="1"/>
  <c r="F312" i="3"/>
  <c r="P312" i="3" s="1"/>
  <c r="F280" i="3"/>
  <c r="P280" i="3" s="1"/>
  <c r="F269" i="3"/>
  <c r="P269" i="3" s="1"/>
  <c r="F261" i="3"/>
  <c r="P261" i="3" s="1"/>
  <c r="F253" i="3"/>
  <c r="P253" i="3" s="1"/>
  <c r="F245" i="3"/>
  <c r="P245" i="3" s="1"/>
  <c r="F237" i="3"/>
  <c r="P237" i="3" s="1"/>
  <c r="F222" i="3"/>
  <c r="P222" i="3" s="1"/>
  <c r="F214" i="3"/>
  <c r="P214" i="3" s="1"/>
  <c r="F206" i="3"/>
  <c r="P206" i="3" s="1"/>
  <c r="F198" i="3"/>
  <c r="P198" i="3" s="1"/>
  <c r="F190" i="3"/>
  <c r="P190" i="3" s="1"/>
  <c r="F182" i="3"/>
  <c r="P182" i="3" s="1"/>
  <c r="F174" i="3"/>
  <c r="P174" i="3" s="1"/>
  <c r="F166" i="3"/>
  <c r="P166" i="3" s="1"/>
  <c r="F158" i="3"/>
  <c r="P158" i="3" s="1"/>
  <c r="F150" i="3"/>
  <c r="P150" i="3" s="1"/>
  <c r="F142" i="3"/>
  <c r="P142" i="3" s="1"/>
  <c r="F134" i="3"/>
  <c r="P134" i="3" s="1"/>
  <c r="F223" i="3"/>
  <c r="P223" i="3" s="1"/>
  <c r="F215" i="3"/>
  <c r="P215" i="3" s="1"/>
  <c r="F207" i="3"/>
  <c r="P207" i="3" s="1"/>
  <c r="F199" i="3"/>
  <c r="P199" i="3" s="1"/>
  <c r="F191" i="3"/>
  <c r="P191" i="3" s="1"/>
  <c r="F183" i="3"/>
  <c r="P183" i="3" s="1"/>
  <c r="F175" i="3"/>
  <c r="P175" i="3" s="1"/>
  <c r="F167" i="3"/>
  <c r="P167" i="3" s="1"/>
  <c r="F159" i="3"/>
  <c r="P159" i="3" s="1"/>
  <c r="F151" i="3"/>
  <c r="P151" i="3" s="1"/>
  <c r="F143" i="3"/>
  <c r="P143" i="3" s="1"/>
  <c r="F135" i="3"/>
  <c r="P135" i="3" s="1"/>
  <c r="F127" i="3"/>
  <c r="P127" i="3" s="1"/>
  <c r="F119" i="3"/>
  <c r="P119" i="3" s="1"/>
  <c r="F111" i="3"/>
  <c r="P111" i="3" s="1"/>
  <c r="F229" i="3"/>
  <c r="P229" i="3" s="1"/>
  <c r="F224" i="3"/>
  <c r="P224" i="3" s="1"/>
  <c r="F216" i="3"/>
  <c r="P216" i="3" s="1"/>
  <c r="F208" i="3"/>
  <c r="P208" i="3" s="1"/>
  <c r="F200" i="3"/>
  <c r="P200" i="3" s="1"/>
  <c r="F192" i="3"/>
  <c r="P192" i="3" s="1"/>
  <c r="F184" i="3"/>
  <c r="P184" i="3" s="1"/>
  <c r="F176" i="3"/>
  <c r="P176" i="3" s="1"/>
  <c r="F168" i="3"/>
  <c r="P168" i="3" s="1"/>
  <c r="F160" i="3"/>
  <c r="P160" i="3" s="1"/>
  <c r="F152" i="3"/>
  <c r="P152" i="3" s="1"/>
  <c r="F144" i="3"/>
  <c r="P144" i="3" s="1"/>
  <c r="F136" i="3"/>
  <c r="P136" i="3" s="1"/>
  <c r="F128" i="3"/>
  <c r="P128" i="3" s="1"/>
  <c r="F120" i="3"/>
  <c r="P120" i="3" s="1"/>
  <c r="F112" i="3"/>
  <c r="P112" i="3" s="1"/>
  <c r="F225" i="3"/>
  <c r="P225" i="3" s="1"/>
  <c r="F217" i="3"/>
  <c r="P217" i="3" s="1"/>
  <c r="F209" i="3"/>
  <c r="P209" i="3" s="1"/>
  <c r="F201" i="3"/>
  <c r="P201" i="3" s="1"/>
  <c r="F193" i="3"/>
  <c r="P193" i="3" s="1"/>
  <c r="F185" i="3"/>
  <c r="P185" i="3" s="1"/>
  <c r="F177" i="3"/>
  <c r="P177" i="3" s="1"/>
  <c r="F169" i="3"/>
  <c r="P169" i="3" s="1"/>
  <c r="F161" i="3"/>
  <c r="P161" i="3" s="1"/>
  <c r="F153" i="3"/>
  <c r="P153" i="3" s="1"/>
  <c r="F145" i="3"/>
  <c r="P145" i="3" s="1"/>
  <c r="F137" i="3"/>
  <c r="P137" i="3" s="1"/>
  <c r="F129" i="3"/>
  <c r="P129" i="3" s="1"/>
  <c r="F121" i="3"/>
  <c r="P121" i="3" s="1"/>
  <c r="F113" i="3"/>
  <c r="P113" i="3" s="1"/>
  <c r="F231" i="3"/>
  <c r="P231" i="3" s="1"/>
  <c r="F226" i="3"/>
  <c r="P226" i="3" s="1"/>
  <c r="F218" i="3"/>
  <c r="P218" i="3" s="1"/>
  <c r="F210" i="3"/>
  <c r="P210" i="3" s="1"/>
  <c r="F202" i="3"/>
  <c r="P202" i="3" s="1"/>
  <c r="F194" i="3"/>
  <c r="P194" i="3" s="1"/>
  <c r="F186" i="3"/>
  <c r="P186" i="3" s="1"/>
  <c r="F178" i="3"/>
  <c r="P178" i="3" s="1"/>
  <c r="F170" i="3"/>
  <c r="P170" i="3" s="1"/>
  <c r="F162" i="3"/>
  <c r="P162" i="3" s="1"/>
  <c r="F154" i="3"/>
  <c r="P154" i="3" s="1"/>
  <c r="F146" i="3"/>
  <c r="P146" i="3" s="1"/>
  <c r="F138" i="3"/>
  <c r="P138" i="3" s="1"/>
  <c r="F130" i="3"/>
  <c r="P130" i="3" s="1"/>
  <c r="F122" i="3"/>
  <c r="P122" i="3" s="1"/>
  <c r="F114" i="3"/>
  <c r="P114" i="3" s="1"/>
  <c r="F227" i="3"/>
  <c r="P227" i="3" s="1"/>
  <c r="F219" i="3"/>
  <c r="P219" i="3" s="1"/>
  <c r="F211" i="3"/>
  <c r="P211" i="3" s="1"/>
  <c r="F203" i="3"/>
  <c r="P203" i="3" s="1"/>
  <c r="F195" i="3"/>
  <c r="P195" i="3" s="1"/>
  <c r="F187" i="3"/>
  <c r="P187" i="3" s="1"/>
  <c r="F179" i="3"/>
  <c r="P179" i="3" s="1"/>
  <c r="F171" i="3"/>
  <c r="P171" i="3" s="1"/>
  <c r="F163" i="3"/>
  <c r="P163" i="3" s="1"/>
  <c r="F155" i="3"/>
  <c r="P155" i="3" s="1"/>
  <c r="F147" i="3"/>
  <c r="P147" i="3" s="1"/>
  <c r="F139" i="3"/>
  <c r="P139" i="3" s="1"/>
  <c r="F131" i="3"/>
  <c r="P131" i="3" s="1"/>
  <c r="F123" i="3"/>
  <c r="P123" i="3" s="1"/>
  <c r="F115" i="3"/>
  <c r="P115" i="3" s="1"/>
  <c r="F107" i="3"/>
  <c r="P107" i="3" s="1"/>
  <c r="F228" i="3"/>
  <c r="P228" i="3" s="1"/>
  <c r="F220" i="3"/>
  <c r="P220" i="3" s="1"/>
  <c r="F212" i="3"/>
  <c r="P212" i="3" s="1"/>
  <c r="F204" i="3"/>
  <c r="P204" i="3" s="1"/>
  <c r="F196" i="3"/>
  <c r="P196" i="3" s="1"/>
  <c r="F188" i="3"/>
  <c r="P188" i="3" s="1"/>
  <c r="F180" i="3"/>
  <c r="P180" i="3" s="1"/>
  <c r="F172" i="3"/>
  <c r="P172" i="3" s="1"/>
  <c r="F164" i="3"/>
  <c r="P164" i="3" s="1"/>
  <c r="F156" i="3"/>
  <c r="P156" i="3" s="1"/>
  <c r="F148" i="3"/>
  <c r="P148" i="3" s="1"/>
  <c r="F140" i="3"/>
  <c r="P140" i="3" s="1"/>
  <c r="F132" i="3"/>
  <c r="P132" i="3" s="1"/>
  <c r="F124" i="3"/>
  <c r="P124" i="3" s="1"/>
  <c r="F116" i="3"/>
  <c r="P116" i="3" s="1"/>
  <c r="F108" i="3"/>
  <c r="P108" i="3" s="1"/>
  <c r="F221" i="3"/>
  <c r="P221" i="3" s="1"/>
  <c r="F213" i="3"/>
  <c r="P213" i="3" s="1"/>
  <c r="F205" i="3"/>
  <c r="P205" i="3" s="1"/>
  <c r="F197" i="3"/>
  <c r="P197" i="3" s="1"/>
  <c r="F189" i="3"/>
  <c r="P189" i="3" s="1"/>
  <c r="F181" i="3"/>
  <c r="P181" i="3" s="1"/>
  <c r="F173" i="3"/>
  <c r="P173" i="3" s="1"/>
  <c r="F165" i="3"/>
  <c r="P165" i="3" s="1"/>
  <c r="F157" i="3"/>
  <c r="P157" i="3" s="1"/>
  <c r="F118" i="3"/>
  <c r="P118" i="3" s="1"/>
  <c r="F104" i="3"/>
  <c r="P104" i="3" s="1"/>
  <c r="F96" i="3"/>
  <c r="P96" i="3" s="1"/>
  <c r="F88" i="3"/>
  <c r="P88" i="3" s="1"/>
  <c r="F80" i="3"/>
  <c r="P80" i="3" s="1"/>
  <c r="F72" i="3"/>
  <c r="P72" i="3" s="1"/>
  <c r="F64" i="3"/>
  <c r="P64" i="3" s="1"/>
  <c r="F56" i="3"/>
  <c r="P56" i="3" s="1"/>
  <c r="F48" i="3"/>
  <c r="P48" i="3" s="1"/>
  <c r="F40" i="3"/>
  <c r="P40" i="3" s="1"/>
  <c r="F32" i="3"/>
  <c r="P32" i="3" s="1"/>
  <c r="F24" i="3"/>
  <c r="P24" i="3" s="1"/>
  <c r="F16" i="3"/>
  <c r="P16" i="3" s="1"/>
  <c r="F7" i="3"/>
  <c r="P7" i="3" s="1"/>
  <c r="F105" i="3"/>
  <c r="P105" i="3" s="1"/>
  <c r="F97" i="3"/>
  <c r="P97" i="3" s="1"/>
  <c r="F89" i="3"/>
  <c r="P89" i="3" s="1"/>
  <c r="F81" i="3"/>
  <c r="P81" i="3" s="1"/>
  <c r="F73" i="3"/>
  <c r="P73" i="3" s="1"/>
  <c r="F65" i="3"/>
  <c r="P65" i="3" s="1"/>
  <c r="F57" i="3"/>
  <c r="P57" i="3" s="1"/>
  <c r="F49" i="3"/>
  <c r="P49" i="3" s="1"/>
  <c r="F41" i="3"/>
  <c r="P41" i="3" s="1"/>
  <c r="F33" i="3"/>
  <c r="P33" i="3" s="1"/>
  <c r="F25" i="3"/>
  <c r="P25" i="3" s="1"/>
  <c r="F17" i="3"/>
  <c r="P17" i="3" s="1"/>
  <c r="F133" i="3"/>
  <c r="P133" i="3" s="1"/>
  <c r="F125" i="3"/>
  <c r="P125" i="3" s="1"/>
  <c r="F109" i="3"/>
  <c r="P109" i="3" s="1"/>
  <c r="F98" i="3"/>
  <c r="P98" i="3" s="1"/>
  <c r="F90" i="3"/>
  <c r="P90" i="3" s="1"/>
  <c r="F82" i="3"/>
  <c r="P82" i="3" s="1"/>
  <c r="F74" i="3"/>
  <c r="P74" i="3" s="1"/>
  <c r="F66" i="3"/>
  <c r="P66" i="3" s="1"/>
  <c r="F58" i="3"/>
  <c r="P58" i="3" s="1"/>
  <c r="F50" i="3"/>
  <c r="P50" i="3" s="1"/>
  <c r="F42" i="3"/>
  <c r="P42" i="3" s="1"/>
  <c r="F34" i="3"/>
  <c r="P34" i="3" s="1"/>
  <c r="F26" i="3"/>
  <c r="P26" i="3" s="1"/>
  <c r="F18" i="3"/>
  <c r="P18" i="3" s="1"/>
  <c r="F8" i="3"/>
  <c r="P8" i="3" s="1"/>
  <c r="F106" i="3"/>
  <c r="P106" i="3" s="1"/>
  <c r="F99" i="3"/>
  <c r="P99" i="3" s="1"/>
  <c r="F91" i="3"/>
  <c r="P91" i="3" s="1"/>
  <c r="F83" i="3"/>
  <c r="P83" i="3" s="1"/>
  <c r="F75" i="3"/>
  <c r="P75" i="3" s="1"/>
  <c r="F67" i="3"/>
  <c r="P67" i="3" s="1"/>
  <c r="F59" i="3"/>
  <c r="P59" i="3" s="1"/>
  <c r="F51" i="3"/>
  <c r="P51" i="3" s="1"/>
  <c r="F43" i="3"/>
  <c r="P43" i="3" s="1"/>
  <c r="F35" i="3"/>
  <c r="P35" i="3" s="1"/>
  <c r="F27" i="3"/>
  <c r="P27" i="3" s="1"/>
  <c r="F19" i="3"/>
  <c r="P19" i="3" s="1"/>
  <c r="F141" i="3"/>
  <c r="P141" i="3" s="1"/>
  <c r="F126" i="3"/>
  <c r="P126" i="3" s="1"/>
  <c r="F110" i="3"/>
  <c r="P110" i="3" s="1"/>
  <c r="F100" i="3"/>
  <c r="P100" i="3" s="1"/>
  <c r="F92" i="3"/>
  <c r="P92" i="3" s="1"/>
  <c r="F84" i="3"/>
  <c r="P84" i="3" s="1"/>
  <c r="F76" i="3"/>
  <c r="P76" i="3" s="1"/>
  <c r="F68" i="3"/>
  <c r="P68" i="3" s="1"/>
  <c r="F60" i="3"/>
  <c r="P60" i="3" s="1"/>
  <c r="F52" i="3"/>
  <c r="P52" i="3" s="1"/>
  <c r="F44" i="3"/>
  <c r="P44" i="3" s="1"/>
  <c r="F36" i="3"/>
  <c r="P36" i="3" s="1"/>
  <c r="F28" i="3"/>
  <c r="P28" i="3" s="1"/>
  <c r="F20" i="3"/>
  <c r="P20" i="3" s="1"/>
  <c r="F101" i="3"/>
  <c r="P101" i="3" s="1"/>
  <c r="F93" i="3"/>
  <c r="P93" i="3" s="1"/>
  <c r="F85" i="3"/>
  <c r="P85" i="3" s="1"/>
  <c r="F77" i="3"/>
  <c r="P77" i="3" s="1"/>
  <c r="F69" i="3"/>
  <c r="P69" i="3" s="1"/>
  <c r="F61" i="3"/>
  <c r="P61" i="3" s="1"/>
  <c r="F53" i="3"/>
  <c r="P53" i="3" s="1"/>
  <c r="F45" i="3"/>
  <c r="P45" i="3" s="1"/>
  <c r="F37" i="3"/>
  <c r="P37" i="3" s="1"/>
  <c r="F29" i="3"/>
  <c r="P29" i="3" s="1"/>
  <c r="F21" i="3"/>
  <c r="P21" i="3" s="1"/>
  <c r="F9" i="3"/>
  <c r="P9" i="3" s="1"/>
  <c r="F6" i="3"/>
  <c r="P6" i="3" s="1"/>
  <c r="F149" i="3"/>
  <c r="P149" i="3" s="1"/>
  <c r="F117" i="3"/>
  <c r="P117" i="3" s="1"/>
  <c r="F102" i="3"/>
  <c r="P102" i="3" s="1"/>
  <c r="F94" i="3"/>
  <c r="P94" i="3" s="1"/>
  <c r="F86" i="3"/>
  <c r="P86" i="3" s="1"/>
  <c r="F78" i="3"/>
  <c r="P78" i="3" s="1"/>
  <c r="F70" i="3"/>
  <c r="P70" i="3" s="1"/>
  <c r="F62" i="3"/>
  <c r="P62" i="3" s="1"/>
  <c r="F54" i="3"/>
  <c r="P54" i="3" s="1"/>
  <c r="F46" i="3"/>
  <c r="P46" i="3" s="1"/>
  <c r="F38" i="3"/>
  <c r="P38" i="3" s="1"/>
  <c r="F30" i="3"/>
  <c r="P30" i="3" s="1"/>
  <c r="F22" i="3"/>
  <c r="P22" i="3" s="1"/>
  <c r="F12" i="3"/>
  <c r="P12" i="3" s="1"/>
  <c r="F11" i="3"/>
  <c r="P11" i="3" s="1"/>
  <c r="F10" i="3"/>
  <c r="P10" i="3" s="1"/>
  <c r="F103" i="3"/>
  <c r="P103" i="3" s="1"/>
  <c r="F95" i="3"/>
  <c r="P95" i="3" s="1"/>
  <c r="F87" i="3"/>
  <c r="P87" i="3" s="1"/>
  <c r="F79" i="3"/>
  <c r="P79" i="3" s="1"/>
  <c r="F71" i="3"/>
  <c r="P71" i="3" s="1"/>
  <c r="F63" i="3"/>
  <c r="P63" i="3" s="1"/>
  <c r="F55" i="3"/>
  <c r="P55" i="3" s="1"/>
  <c r="F47" i="3"/>
  <c r="P47" i="3" s="1"/>
  <c r="F39" i="3"/>
  <c r="P39" i="3" s="1"/>
  <c r="F31" i="3"/>
  <c r="P31" i="3" s="1"/>
  <c r="F23" i="3"/>
  <c r="P23" i="3" s="1"/>
  <c r="F15" i="3"/>
  <c r="P15" i="3" s="1"/>
  <c r="F14" i="3"/>
  <c r="P14" i="3" s="1"/>
  <c r="F13" i="3"/>
  <c r="P13" i="3" s="1"/>
  <c r="I9" i="2"/>
  <c r="J9" i="2"/>
  <c r="C1000" i="3"/>
  <c r="C992" i="3"/>
  <c r="C984" i="3"/>
  <c r="C976" i="3"/>
  <c r="C1001" i="3"/>
  <c r="C993" i="3"/>
  <c r="C985" i="3"/>
  <c r="C977" i="3"/>
  <c r="C1002" i="3"/>
  <c r="C994" i="3"/>
  <c r="C986" i="3"/>
  <c r="C978" i="3"/>
  <c r="C1003" i="3"/>
  <c r="C995" i="3"/>
  <c r="C987" i="3"/>
  <c r="C979" i="3"/>
  <c r="C1004" i="3"/>
  <c r="C996" i="3"/>
  <c r="C988" i="3"/>
  <c r="C980" i="3"/>
  <c r="C1005" i="3"/>
  <c r="C997" i="3"/>
  <c r="C989" i="3"/>
  <c r="C981" i="3"/>
  <c r="C998" i="3"/>
  <c r="C990" i="3"/>
  <c r="C982" i="3"/>
  <c r="C968" i="3"/>
  <c r="C960" i="3"/>
  <c r="C952" i="3"/>
  <c r="C999" i="3"/>
  <c r="C969" i="3"/>
  <c r="C961" i="3"/>
  <c r="C953" i="3"/>
  <c r="C970" i="3"/>
  <c r="C971" i="3"/>
  <c r="C963" i="3"/>
  <c r="C955" i="3"/>
  <c r="C972" i="3"/>
  <c r="C964" i="3"/>
  <c r="C956" i="3"/>
  <c r="C983" i="3"/>
  <c r="C973" i="3"/>
  <c r="C965" i="3"/>
  <c r="C957" i="3"/>
  <c r="C974" i="3"/>
  <c r="C991" i="3"/>
  <c r="C975" i="3"/>
  <c r="C967" i="3"/>
  <c r="C959" i="3"/>
  <c r="C951" i="3"/>
  <c r="C954" i="3"/>
  <c r="C948" i="3"/>
  <c r="C940" i="3"/>
  <c r="C932" i="3"/>
  <c r="C949" i="3"/>
  <c r="C941" i="3"/>
  <c r="C933" i="3"/>
  <c r="C966" i="3"/>
  <c r="C943" i="3"/>
  <c r="C935" i="3"/>
  <c r="C927" i="3"/>
  <c r="C962" i="3"/>
  <c r="C944" i="3"/>
  <c r="C936" i="3"/>
  <c r="C928" i="3"/>
  <c r="C945" i="3"/>
  <c r="C937" i="3"/>
  <c r="C929" i="3"/>
  <c r="C947" i="3"/>
  <c r="C939" i="3"/>
  <c r="C931" i="3"/>
  <c r="C921" i="3"/>
  <c r="C913" i="3"/>
  <c r="C905" i="3"/>
  <c r="C958" i="3"/>
  <c r="C923" i="3"/>
  <c r="C915" i="3"/>
  <c r="C907" i="3"/>
  <c r="C942" i="3"/>
  <c r="C926" i="3"/>
  <c r="C924" i="3"/>
  <c r="C916" i="3"/>
  <c r="C908" i="3"/>
  <c r="C925" i="3"/>
  <c r="C917" i="3"/>
  <c r="C909" i="3"/>
  <c r="C901" i="3"/>
  <c r="C919" i="3"/>
  <c r="C911" i="3"/>
  <c r="C950" i="3"/>
  <c r="C934" i="3"/>
  <c r="C920" i="3"/>
  <c r="C912" i="3"/>
  <c r="C904" i="3"/>
  <c r="C900" i="3"/>
  <c r="C892" i="3"/>
  <c r="C884" i="3"/>
  <c r="C938" i="3"/>
  <c r="C914" i="3"/>
  <c r="C894" i="3"/>
  <c r="C886" i="3"/>
  <c r="C910" i="3"/>
  <c r="C895" i="3"/>
  <c r="C887" i="3"/>
  <c r="C903" i="3"/>
  <c r="C896" i="3"/>
  <c r="C888" i="3"/>
  <c r="C880" i="3"/>
  <c r="C946" i="3"/>
  <c r="C930" i="3"/>
  <c r="C922" i="3"/>
  <c r="C906" i="3"/>
  <c r="C898" i="3"/>
  <c r="C890" i="3"/>
  <c r="C882" i="3"/>
  <c r="C918" i="3"/>
  <c r="C902" i="3"/>
  <c r="C899" i="3"/>
  <c r="C891" i="3"/>
  <c r="C883" i="3"/>
  <c r="C885" i="3"/>
  <c r="C877" i="3"/>
  <c r="C869" i="3"/>
  <c r="C861" i="3"/>
  <c r="C853" i="3"/>
  <c r="C878" i="3"/>
  <c r="C897" i="3"/>
  <c r="C881" i="3"/>
  <c r="C879" i="3"/>
  <c r="C871" i="3"/>
  <c r="C863" i="3"/>
  <c r="C855" i="3"/>
  <c r="C872" i="3"/>
  <c r="C864" i="3"/>
  <c r="C856" i="3"/>
  <c r="C893" i="3"/>
  <c r="C873" i="3"/>
  <c r="C865" i="3"/>
  <c r="C857" i="3"/>
  <c r="C874" i="3"/>
  <c r="C889" i="3"/>
  <c r="C875" i="3"/>
  <c r="C867" i="3"/>
  <c r="C859" i="3"/>
  <c r="C876" i="3"/>
  <c r="C868" i="3"/>
  <c r="C860" i="3"/>
  <c r="C852" i="3"/>
  <c r="C845" i="3"/>
  <c r="C837" i="3"/>
  <c r="C829" i="3"/>
  <c r="C821" i="3"/>
  <c r="C813" i="3"/>
  <c r="C870" i="3"/>
  <c r="C854" i="3"/>
  <c r="C846" i="3"/>
  <c r="C838" i="3"/>
  <c r="C830" i="3"/>
  <c r="C847" i="3"/>
  <c r="C839" i="3"/>
  <c r="C831" i="3"/>
  <c r="C823" i="3"/>
  <c r="C815" i="3"/>
  <c r="C866" i="3"/>
  <c r="C848" i="3"/>
  <c r="C840" i="3"/>
  <c r="C832" i="3"/>
  <c r="C824" i="3"/>
  <c r="C816" i="3"/>
  <c r="C849" i="3"/>
  <c r="C841" i="3"/>
  <c r="C833" i="3"/>
  <c r="C825" i="3"/>
  <c r="C817" i="3"/>
  <c r="C809" i="3"/>
  <c r="C862" i="3"/>
  <c r="C850" i="3"/>
  <c r="C842" i="3"/>
  <c r="C834" i="3"/>
  <c r="C851" i="3"/>
  <c r="C843" i="3"/>
  <c r="C835" i="3"/>
  <c r="C827" i="3"/>
  <c r="C819" i="3"/>
  <c r="C811" i="3"/>
  <c r="C858" i="3"/>
  <c r="C844" i="3"/>
  <c r="C836" i="3"/>
  <c r="C828" i="3"/>
  <c r="C820" i="3"/>
  <c r="C812" i="3"/>
  <c r="C822" i="3"/>
  <c r="C803" i="3"/>
  <c r="C795" i="3"/>
  <c r="C787" i="3"/>
  <c r="C779" i="3"/>
  <c r="C771" i="3"/>
  <c r="C763" i="3"/>
  <c r="C804" i="3"/>
  <c r="C796" i="3"/>
  <c r="C788" i="3"/>
  <c r="C818" i="3"/>
  <c r="C805" i="3"/>
  <c r="C797" i="3"/>
  <c r="C789" i="3"/>
  <c r="C781" i="3"/>
  <c r="C773" i="3"/>
  <c r="C765" i="3"/>
  <c r="C806" i="3"/>
  <c r="C798" i="3"/>
  <c r="C790" i="3"/>
  <c r="C782" i="3"/>
  <c r="C774" i="3"/>
  <c r="C766" i="3"/>
  <c r="C814" i="3"/>
  <c r="C807" i="3"/>
  <c r="C799" i="3"/>
  <c r="C791" i="3"/>
  <c r="C783" i="3"/>
  <c r="C775" i="3"/>
  <c r="C767" i="3"/>
  <c r="C808" i="3"/>
  <c r="C800" i="3"/>
  <c r="C792" i="3"/>
  <c r="C784" i="3"/>
  <c r="C826" i="3"/>
  <c r="C810" i="3"/>
  <c r="C801" i="3"/>
  <c r="C793" i="3"/>
  <c r="C785" i="3"/>
  <c r="C777" i="3"/>
  <c r="C769" i="3"/>
  <c r="C802" i="3"/>
  <c r="C794" i="3"/>
  <c r="C786" i="3"/>
  <c r="C778" i="3"/>
  <c r="C770" i="3"/>
  <c r="C762" i="3"/>
  <c r="C780" i="3"/>
  <c r="C764" i="3"/>
  <c r="C760" i="3"/>
  <c r="C752" i="3"/>
  <c r="C761" i="3"/>
  <c r="C753" i="3"/>
  <c r="C745" i="3"/>
  <c r="C737" i="3"/>
  <c r="C776" i="3"/>
  <c r="C754" i="3"/>
  <c r="C746" i="3"/>
  <c r="C738" i="3"/>
  <c r="C730" i="3"/>
  <c r="C722" i="3"/>
  <c r="C714" i="3"/>
  <c r="C706" i="3"/>
  <c r="C755" i="3"/>
  <c r="C747" i="3"/>
  <c r="C739" i="3"/>
  <c r="C731" i="3"/>
  <c r="C723" i="3"/>
  <c r="C715" i="3"/>
  <c r="C707" i="3"/>
  <c r="C772" i="3"/>
  <c r="C756" i="3"/>
  <c r="C748" i="3"/>
  <c r="C740" i="3"/>
  <c r="C732" i="3"/>
  <c r="C724" i="3"/>
  <c r="C757" i="3"/>
  <c r="C749" i="3"/>
  <c r="C741" i="3"/>
  <c r="C733" i="3"/>
  <c r="C725" i="3"/>
  <c r="C768" i="3"/>
  <c r="C758" i="3"/>
  <c r="C750" i="3"/>
  <c r="C742" i="3"/>
  <c r="C734" i="3"/>
  <c r="C726" i="3"/>
  <c r="C718" i="3"/>
  <c r="C710" i="3"/>
  <c r="C759" i="3"/>
  <c r="C751" i="3"/>
  <c r="C743" i="3"/>
  <c r="C735" i="3"/>
  <c r="C727" i="3"/>
  <c r="C719" i="3"/>
  <c r="C711" i="3"/>
  <c r="C729" i="3"/>
  <c r="C705" i="3"/>
  <c r="C697" i="3"/>
  <c r="C689" i="3"/>
  <c r="C681" i="3"/>
  <c r="C673" i="3"/>
  <c r="C665" i="3"/>
  <c r="C744" i="3"/>
  <c r="C698" i="3"/>
  <c r="C690" i="3"/>
  <c r="C682" i="3"/>
  <c r="C674" i="3"/>
  <c r="C666" i="3"/>
  <c r="C720" i="3"/>
  <c r="C717" i="3"/>
  <c r="C713" i="3"/>
  <c r="C709" i="3"/>
  <c r="C699" i="3"/>
  <c r="C691" i="3"/>
  <c r="C683" i="3"/>
  <c r="C675" i="3"/>
  <c r="C667" i="3"/>
  <c r="C659" i="3"/>
  <c r="C700" i="3"/>
  <c r="C692" i="3"/>
  <c r="C684" i="3"/>
  <c r="C676" i="3"/>
  <c r="C668" i="3"/>
  <c r="C660" i="3"/>
  <c r="C721" i="3"/>
  <c r="C701" i="3"/>
  <c r="C693" i="3"/>
  <c r="C685" i="3"/>
  <c r="C677" i="3"/>
  <c r="C669" i="3"/>
  <c r="C661" i="3"/>
  <c r="C702" i="3"/>
  <c r="C694" i="3"/>
  <c r="C686" i="3"/>
  <c r="C678" i="3"/>
  <c r="C670" i="3"/>
  <c r="C662" i="3"/>
  <c r="C728" i="3"/>
  <c r="C716" i="3"/>
  <c r="C712" i="3"/>
  <c r="C708" i="3"/>
  <c r="C703" i="3"/>
  <c r="C695" i="3"/>
  <c r="C687" i="3"/>
  <c r="C679" i="3"/>
  <c r="C671" i="3"/>
  <c r="C663" i="3"/>
  <c r="C688" i="3"/>
  <c r="C656" i="3"/>
  <c r="C648" i="3"/>
  <c r="C640" i="3"/>
  <c r="C632" i="3"/>
  <c r="C624" i="3"/>
  <c r="C616" i="3"/>
  <c r="C608" i="3"/>
  <c r="C657" i="3"/>
  <c r="C649" i="3"/>
  <c r="C641" i="3"/>
  <c r="C633" i="3"/>
  <c r="C625" i="3"/>
  <c r="C617" i="3"/>
  <c r="C609" i="3"/>
  <c r="C696" i="3"/>
  <c r="C664" i="3"/>
  <c r="C650" i="3"/>
  <c r="C642" i="3"/>
  <c r="C634" i="3"/>
  <c r="C626" i="3"/>
  <c r="C618" i="3"/>
  <c r="C610" i="3"/>
  <c r="C736" i="3"/>
  <c r="C651" i="3"/>
  <c r="C643" i="3"/>
  <c r="C635" i="3"/>
  <c r="C627" i="3"/>
  <c r="C619" i="3"/>
  <c r="C611" i="3"/>
  <c r="C704" i="3"/>
  <c r="C672" i="3"/>
  <c r="C652" i="3"/>
  <c r="C644" i="3"/>
  <c r="C636" i="3"/>
  <c r="C628" i="3"/>
  <c r="C620" i="3"/>
  <c r="C612" i="3"/>
  <c r="C604" i="3"/>
  <c r="C658" i="3"/>
  <c r="C653" i="3"/>
  <c r="C645" i="3"/>
  <c r="C637" i="3"/>
  <c r="C629" i="3"/>
  <c r="C621" i="3"/>
  <c r="C613" i="3"/>
  <c r="C680" i="3"/>
  <c r="C654" i="3"/>
  <c r="C646" i="3"/>
  <c r="C638" i="3"/>
  <c r="C630" i="3"/>
  <c r="C622" i="3"/>
  <c r="C614" i="3"/>
  <c r="C606" i="3"/>
  <c r="C655" i="3"/>
  <c r="C623" i="3"/>
  <c r="C603" i="3"/>
  <c r="C595" i="3"/>
  <c r="C587" i="3"/>
  <c r="C579" i="3"/>
  <c r="C571" i="3"/>
  <c r="C563" i="3"/>
  <c r="C555" i="3"/>
  <c r="C605" i="3"/>
  <c r="C596" i="3"/>
  <c r="C588" i="3"/>
  <c r="C580" i="3"/>
  <c r="C572" i="3"/>
  <c r="C564" i="3"/>
  <c r="C556" i="3"/>
  <c r="C631" i="3"/>
  <c r="C607" i="3"/>
  <c r="C597" i="3"/>
  <c r="C589" i="3"/>
  <c r="C581" i="3"/>
  <c r="C573" i="3"/>
  <c r="C565" i="3"/>
  <c r="C557" i="3"/>
  <c r="C598" i="3"/>
  <c r="C590" i="3"/>
  <c r="C582" i="3"/>
  <c r="C574" i="3"/>
  <c r="C566" i="3"/>
  <c r="C558" i="3"/>
  <c r="C550" i="3"/>
  <c r="C639" i="3"/>
  <c r="C599" i="3"/>
  <c r="C591" i="3"/>
  <c r="C583" i="3"/>
  <c r="C575" i="3"/>
  <c r="C567" i="3"/>
  <c r="C559" i="3"/>
  <c r="C551" i="3"/>
  <c r="C600" i="3"/>
  <c r="C592" i="3"/>
  <c r="C584" i="3"/>
  <c r="C647" i="3"/>
  <c r="C615" i="3"/>
  <c r="C601" i="3"/>
  <c r="C593" i="3"/>
  <c r="C585" i="3"/>
  <c r="C577" i="3"/>
  <c r="C569" i="3"/>
  <c r="C561" i="3"/>
  <c r="C553" i="3"/>
  <c r="C568" i="3"/>
  <c r="C562" i="3"/>
  <c r="C594" i="3"/>
  <c r="C549" i="3"/>
  <c r="C541" i="3"/>
  <c r="C533" i="3"/>
  <c r="C525" i="3"/>
  <c r="C517" i="3"/>
  <c r="C509" i="3"/>
  <c r="C542" i="3"/>
  <c r="C534" i="3"/>
  <c r="C526" i="3"/>
  <c r="C518" i="3"/>
  <c r="C510" i="3"/>
  <c r="C502" i="3"/>
  <c r="C602" i="3"/>
  <c r="C552" i="3"/>
  <c r="C543" i="3"/>
  <c r="C535" i="3"/>
  <c r="C527" i="3"/>
  <c r="C519" i="3"/>
  <c r="C511" i="3"/>
  <c r="C576" i="3"/>
  <c r="C570" i="3"/>
  <c r="C560" i="3"/>
  <c r="C554" i="3"/>
  <c r="C544" i="3"/>
  <c r="C536" i="3"/>
  <c r="C528" i="3"/>
  <c r="C520" i="3"/>
  <c r="C512" i="3"/>
  <c r="C504" i="3"/>
  <c r="C578" i="3"/>
  <c r="C545" i="3"/>
  <c r="C537" i="3"/>
  <c r="C529" i="3"/>
  <c r="C521" i="3"/>
  <c r="C513" i="3"/>
  <c r="C505" i="3"/>
  <c r="C546" i="3"/>
  <c r="C538" i="3"/>
  <c r="C530" i="3"/>
  <c r="C522" i="3"/>
  <c r="C514" i="3"/>
  <c r="C506" i="3"/>
  <c r="C586" i="3"/>
  <c r="C547" i="3"/>
  <c r="C539" i="3"/>
  <c r="C531" i="3"/>
  <c r="C523" i="3"/>
  <c r="C516" i="3"/>
  <c r="C501" i="3"/>
  <c r="C493" i="3"/>
  <c r="C485" i="3"/>
  <c r="C477" i="3"/>
  <c r="C469" i="3"/>
  <c r="C461" i="3"/>
  <c r="C453" i="3"/>
  <c r="C524" i="3"/>
  <c r="C494" i="3"/>
  <c r="C486" i="3"/>
  <c r="C478" i="3"/>
  <c r="C507" i="3"/>
  <c r="C495" i="3"/>
  <c r="C487" i="3"/>
  <c r="C479" i="3"/>
  <c r="C471" i="3"/>
  <c r="C463" i="3"/>
  <c r="C455" i="3"/>
  <c r="C532" i="3"/>
  <c r="C496" i="3"/>
  <c r="C488" i="3"/>
  <c r="C480" i="3"/>
  <c r="C472" i="3"/>
  <c r="C464" i="3"/>
  <c r="C456" i="3"/>
  <c r="C508" i="3"/>
  <c r="C497" i="3"/>
  <c r="C489" i="3"/>
  <c r="C481" i="3"/>
  <c r="C473" i="3"/>
  <c r="C465" i="3"/>
  <c r="C457" i="3"/>
  <c r="C540" i="3"/>
  <c r="C503" i="3"/>
  <c r="C498" i="3"/>
  <c r="C490" i="3"/>
  <c r="C482" i="3"/>
  <c r="C474" i="3"/>
  <c r="C515" i="3"/>
  <c r="C499" i="3"/>
  <c r="C491" i="3"/>
  <c r="C483" i="3"/>
  <c r="C475" i="3"/>
  <c r="C467" i="3"/>
  <c r="C459" i="3"/>
  <c r="C451" i="3"/>
  <c r="C548" i="3"/>
  <c r="C500" i="3"/>
  <c r="C492" i="3"/>
  <c r="C484" i="3"/>
  <c r="C476" i="3"/>
  <c r="C468" i="3"/>
  <c r="C460" i="3"/>
  <c r="C452" i="3"/>
  <c r="C470" i="3"/>
  <c r="C454" i="3"/>
  <c r="C445" i="3"/>
  <c r="C437" i="3"/>
  <c r="C429" i="3"/>
  <c r="C421" i="3"/>
  <c r="C413" i="3"/>
  <c r="C405" i="3"/>
  <c r="C397" i="3"/>
  <c r="C446" i="3"/>
  <c r="C438" i="3"/>
  <c r="C430" i="3"/>
  <c r="C422" i="3"/>
  <c r="C414" i="3"/>
  <c r="C406" i="3"/>
  <c r="C398" i="3"/>
  <c r="C466" i="3"/>
  <c r="C447" i="3"/>
  <c r="C439" i="3"/>
  <c r="C431" i="3"/>
  <c r="C423" i="3"/>
  <c r="C415" i="3"/>
  <c r="C407" i="3"/>
  <c r="C399" i="3"/>
  <c r="C448" i="3"/>
  <c r="C440" i="3"/>
  <c r="C432" i="3"/>
  <c r="C424" i="3"/>
  <c r="C416" i="3"/>
  <c r="C408" i="3"/>
  <c r="C400" i="3"/>
  <c r="C462" i="3"/>
  <c r="C449" i="3"/>
  <c r="C441" i="3"/>
  <c r="C433" i="3"/>
  <c r="C425" i="3"/>
  <c r="C417" i="3"/>
  <c r="C409" i="3"/>
  <c r="C401" i="3"/>
  <c r="C442" i="3"/>
  <c r="C434" i="3"/>
  <c r="C426" i="3"/>
  <c r="C418" i="3"/>
  <c r="C410" i="3"/>
  <c r="C402" i="3"/>
  <c r="C458" i="3"/>
  <c r="C450" i="3"/>
  <c r="C443" i="3"/>
  <c r="C435" i="3"/>
  <c r="C427" i="3"/>
  <c r="C419" i="3"/>
  <c r="C411" i="3"/>
  <c r="C403" i="3"/>
  <c r="C395" i="3"/>
  <c r="C444" i="3"/>
  <c r="C436" i="3"/>
  <c r="C428" i="3"/>
  <c r="C420" i="3"/>
  <c r="C412" i="3"/>
  <c r="C404" i="3"/>
  <c r="C396" i="3"/>
  <c r="C390" i="3"/>
  <c r="C382" i="3"/>
  <c r="C374" i="3"/>
  <c r="C366" i="3"/>
  <c r="C358" i="3"/>
  <c r="C350" i="3"/>
  <c r="C342" i="3"/>
  <c r="C334" i="3"/>
  <c r="C326" i="3"/>
  <c r="C318" i="3"/>
  <c r="C310" i="3"/>
  <c r="C302" i="3"/>
  <c r="C294" i="3"/>
  <c r="C286" i="3"/>
  <c r="C278" i="3"/>
  <c r="C391" i="3"/>
  <c r="C383" i="3"/>
  <c r="C375" i="3"/>
  <c r="C367" i="3"/>
  <c r="C359" i="3"/>
  <c r="C351" i="3"/>
  <c r="C343" i="3"/>
  <c r="C335" i="3"/>
  <c r="C327" i="3"/>
  <c r="C319" i="3"/>
  <c r="C311" i="3"/>
  <c r="C303" i="3"/>
  <c r="C295" i="3"/>
  <c r="C287" i="3"/>
  <c r="C279" i="3"/>
  <c r="C392" i="3"/>
  <c r="C384" i="3"/>
  <c r="C376" i="3"/>
  <c r="C368" i="3"/>
  <c r="C360" i="3"/>
  <c r="C352" i="3"/>
  <c r="C344" i="3"/>
  <c r="C336" i="3"/>
  <c r="C328" i="3"/>
  <c r="C320" i="3"/>
  <c r="C312" i="3"/>
  <c r="C304" i="3"/>
  <c r="C296" i="3"/>
  <c r="C288" i="3"/>
  <c r="C280" i="3"/>
  <c r="C272" i="3"/>
  <c r="C393" i="3"/>
  <c r="C385" i="3"/>
  <c r="C377" i="3"/>
  <c r="C369" i="3"/>
  <c r="C361" i="3"/>
  <c r="C353" i="3"/>
  <c r="C345" i="3"/>
  <c r="C337" i="3"/>
  <c r="C329" i="3"/>
  <c r="C321" i="3"/>
  <c r="C313" i="3"/>
  <c r="C305" i="3"/>
  <c r="C297" i="3"/>
  <c r="C289" i="3"/>
  <c r="C281" i="3"/>
  <c r="C394" i="3"/>
  <c r="C386" i="3"/>
  <c r="C378" i="3"/>
  <c r="C370" i="3"/>
  <c r="C362" i="3"/>
  <c r="C354" i="3"/>
  <c r="C346" i="3"/>
  <c r="C338" i="3"/>
  <c r="C330" i="3"/>
  <c r="C322" i="3"/>
  <c r="C314" i="3"/>
  <c r="C306" i="3"/>
  <c r="C298" i="3"/>
  <c r="C290" i="3"/>
  <c r="C282" i="3"/>
  <c r="C274" i="3"/>
  <c r="C387" i="3"/>
  <c r="C379" i="3"/>
  <c r="C371" i="3"/>
  <c r="C363" i="3"/>
  <c r="C355" i="3"/>
  <c r="C347" i="3"/>
  <c r="C339" i="3"/>
  <c r="C331" i="3"/>
  <c r="C323" i="3"/>
  <c r="C315" i="3"/>
  <c r="C307" i="3"/>
  <c r="C299" i="3"/>
  <c r="C291" i="3"/>
  <c r="C283" i="3"/>
  <c r="C275" i="3"/>
  <c r="C388" i="3"/>
  <c r="C380" i="3"/>
  <c r="C372" i="3"/>
  <c r="C364" i="3"/>
  <c r="C356" i="3"/>
  <c r="C348" i="3"/>
  <c r="C340" i="3"/>
  <c r="C332" i="3"/>
  <c r="C324" i="3"/>
  <c r="C316" i="3"/>
  <c r="C308" i="3"/>
  <c r="C300" i="3"/>
  <c r="C292" i="3"/>
  <c r="C284" i="3"/>
  <c r="C276" i="3"/>
  <c r="C267" i="3"/>
  <c r="C259" i="3"/>
  <c r="C251" i="3"/>
  <c r="C243" i="3"/>
  <c r="C235" i="3"/>
  <c r="C365" i="3"/>
  <c r="C333" i="3"/>
  <c r="C301" i="3"/>
  <c r="C268" i="3"/>
  <c r="C260" i="3"/>
  <c r="C252" i="3"/>
  <c r="C244" i="3"/>
  <c r="C236" i="3"/>
  <c r="C269" i="3"/>
  <c r="C261" i="3"/>
  <c r="C253" i="3"/>
  <c r="C245" i="3"/>
  <c r="C237" i="3"/>
  <c r="C229" i="3"/>
  <c r="C373" i="3"/>
  <c r="C341" i="3"/>
  <c r="C309" i="3"/>
  <c r="C270" i="3"/>
  <c r="C262" i="3"/>
  <c r="C254" i="3"/>
  <c r="C246" i="3"/>
  <c r="C238" i="3"/>
  <c r="C230" i="3"/>
  <c r="C263" i="3"/>
  <c r="C255" i="3"/>
  <c r="C247" i="3"/>
  <c r="C239" i="3"/>
  <c r="C231" i="3"/>
  <c r="C381" i="3"/>
  <c r="C349" i="3"/>
  <c r="C317" i="3"/>
  <c r="C285" i="3"/>
  <c r="C277" i="3"/>
  <c r="C264" i="3"/>
  <c r="C256" i="3"/>
  <c r="C248" i="3"/>
  <c r="C240" i="3"/>
  <c r="C232" i="3"/>
  <c r="C265" i="3"/>
  <c r="C257" i="3"/>
  <c r="C249" i="3"/>
  <c r="C241" i="3"/>
  <c r="C233" i="3"/>
  <c r="C389" i="3"/>
  <c r="C357" i="3"/>
  <c r="C325" i="3"/>
  <c r="C293" i="3"/>
  <c r="C273" i="3"/>
  <c r="C271" i="3"/>
  <c r="C266" i="3"/>
  <c r="C258" i="3"/>
  <c r="C250" i="3"/>
  <c r="C242" i="3"/>
  <c r="C234" i="3"/>
  <c r="C227" i="3"/>
  <c r="C219" i="3"/>
  <c r="C211" i="3"/>
  <c r="C203" i="3"/>
  <c r="C195" i="3"/>
  <c r="C187" i="3"/>
  <c r="C179" i="3"/>
  <c r="C171" i="3"/>
  <c r="C163" i="3"/>
  <c r="C155" i="3"/>
  <c r="C147" i="3"/>
  <c r="C139" i="3"/>
  <c r="C131" i="3"/>
  <c r="C228" i="3"/>
  <c r="C220" i="3"/>
  <c r="C212" i="3"/>
  <c r="C204" i="3"/>
  <c r="C196" i="3"/>
  <c r="C188" i="3"/>
  <c r="C180" i="3"/>
  <c r="C172" i="3"/>
  <c r="C164" i="3"/>
  <c r="C156" i="3"/>
  <c r="C148" i="3"/>
  <c r="C140" i="3"/>
  <c r="C132" i="3"/>
  <c r="C124" i="3"/>
  <c r="C116" i="3"/>
  <c r="C108" i="3"/>
  <c r="C221" i="3"/>
  <c r="C213" i="3"/>
  <c r="C205" i="3"/>
  <c r="C197" i="3"/>
  <c r="C189" i="3"/>
  <c r="C181" i="3"/>
  <c r="C173" i="3"/>
  <c r="C165" i="3"/>
  <c r="C157" i="3"/>
  <c r="C149" i="3"/>
  <c r="C141" i="3"/>
  <c r="C133" i="3"/>
  <c r="C125" i="3"/>
  <c r="C117" i="3"/>
  <c r="C109" i="3"/>
  <c r="C222" i="3"/>
  <c r="C214" i="3"/>
  <c r="C206" i="3"/>
  <c r="C198" i="3"/>
  <c r="C190" i="3"/>
  <c r="C182" i="3"/>
  <c r="C174" i="3"/>
  <c r="C166" i="3"/>
  <c r="C158" i="3"/>
  <c r="C150" i="3"/>
  <c r="C142" i="3"/>
  <c r="C134" i="3"/>
  <c r="C126" i="3"/>
  <c r="C118" i="3"/>
  <c r="C110" i="3"/>
  <c r="C223" i="3"/>
  <c r="C215" i="3"/>
  <c r="C207" i="3"/>
  <c r="C199" i="3"/>
  <c r="C191" i="3"/>
  <c r="C183" i="3"/>
  <c r="C175" i="3"/>
  <c r="C167" i="3"/>
  <c r="C159" i="3"/>
  <c r="C151" i="3"/>
  <c r="C143" i="3"/>
  <c r="C135" i="3"/>
  <c r="C127" i="3"/>
  <c r="C119" i="3"/>
  <c r="C111" i="3"/>
  <c r="C224" i="3"/>
  <c r="C216" i="3"/>
  <c r="C208" i="3"/>
  <c r="C200" i="3"/>
  <c r="C192" i="3"/>
  <c r="C184" i="3"/>
  <c r="C176" i="3"/>
  <c r="C168" i="3"/>
  <c r="C160" i="3"/>
  <c r="C152" i="3"/>
  <c r="C144" i="3"/>
  <c r="C136" i="3"/>
  <c r="C128" i="3"/>
  <c r="C120" i="3"/>
  <c r="C112" i="3"/>
  <c r="C225" i="3"/>
  <c r="C217" i="3"/>
  <c r="C209" i="3"/>
  <c r="C201" i="3"/>
  <c r="C193" i="3"/>
  <c r="C185" i="3"/>
  <c r="C177" i="3"/>
  <c r="C169" i="3"/>
  <c r="C161" i="3"/>
  <c r="C153" i="3"/>
  <c r="C145" i="3"/>
  <c r="C137" i="3"/>
  <c r="C129" i="3"/>
  <c r="C121" i="3"/>
  <c r="C113" i="3"/>
  <c r="C226" i="3"/>
  <c r="C218" i="3"/>
  <c r="C210" i="3"/>
  <c r="C202" i="3"/>
  <c r="C194" i="3"/>
  <c r="C186" i="3"/>
  <c r="C178" i="3"/>
  <c r="C170" i="3"/>
  <c r="C162" i="3"/>
  <c r="K1000" i="3"/>
  <c r="K992" i="3"/>
  <c r="K984" i="3"/>
  <c r="K976" i="3"/>
  <c r="K1001" i="3"/>
  <c r="K993" i="3"/>
  <c r="K985" i="3"/>
  <c r="K977" i="3"/>
  <c r="K1002" i="3"/>
  <c r="K994" i="3"/>
  <c r="K986" i="3"/>
  <c r="K978" i="3"/>
  <c r="K1003" i="3"/>
  <c r="K995" i="3"/>
  <c r="K987" i="3"/>
  <c r="K979" i="3"/>
  <c r="K1004" i="3"/>
  <c r="K996" i="3"/>
  <c r="K988" i="3"/>
  <c r="K980" i="3"/>
  <c r="K1005" i="3"/>
  <c r="K997" i="3"/>
  <c r="K989" i="3"/>
  <c r="K981" i="3"/>
  <c r="K998" i="3"/>
  <c r="K990" i="3"/>
  <c r="K982" i="3"/>
  <c r="K999" i="3"/>
  <c r="K968" i="3"/>
  <c r="K960" i="3"/>
  <c r="K952" i="3"/>
  <c r="K975" i="3"/>
  <c r="K969" i="3"/>
  <c r="K961" i="3"/>
  <c r="K953" i="3"/>
  <c r="K970" i="3"/>
  <c r="K971" i="3"/>
  <c r="K963" i="3"/>
  <c r="K955" i="3"/>
  <c r="K983" i="3"/>
  <c r="K972" i="3"/>
  <c r="K964" i="3"/>
  <c r="K956" i="3"/>
  <c r="K973" i="3"/>
  <c r="K965" i="3"/>
  <c r="K957" i="3"/>
  <c r="K991" i="3"/>
  <c r="K974" i="3"/>
  <c r="K967" i="3"/>
  <c r="K959" i="3"/>
  <c r="K951" i="3"/>
  <c r="K966" i="3"/>
  <c r="K948" i="3"/>
  <c r="K940" i="3"/>
  <c r="K932" i="3"/>
  <c r="K949" i="3"/>
  <c r="K941" i="3"/>
  <c r="K933" i="3"/>
  <c r="K925" i="3"/>
  <c r="K943" i="3"/>
  <c r="K935" i="3"/>
  <c r="K927" i="3"/>
  <c r="K958" i="3"/>
  <c r="K944" i="3"/>
  <c r="K936" i="3"/>
  <c r="K928" i="3"/>
  <c r="K950" i="3"/>
  <c r="K945" i="3"/>
  <c r="K937" i="3"/>
  <c r="K929" i="3"/>
  <c r="K947" i="3"/>
  <c r="K939" i="3"/>
  <c r="K931" i="3"/>
  <c r="K921" i="3"/>
  <c r="K913" i="3"/>
  <c r="K905" i="3"/>
  <c r="K923" i="3"/>
  <c r="K915" i="3"/>
  <c r="K907" i="3"/>
  <c r="K954" i="3"/>
  <c r="K938" i="3"/>
  <c r="K924" i="3"/>
  <c r="K916" i="3"/>
  <c r="K908" i="3"/>
  <c r="K917" i="3"/>
  <c r="K909" i="3"/>
  <c r="K901" i="3"/>
  <c r="K919" i="3"/>
  <c r="K911" i="3"/>
  <c r="K962" i="3"/>
  <c r="K946" i="3"/>
  <c r="K930" i="3"/>
  <c r="K920" i="3"/>
  <c r="K912" i="3"/>
  <c r="K904" i="3"/>
  <c r="K903" i="3"/>
  <c r="K900" i="3"/>
  <c r="K892" i="3"/>
  <c r="K884" i="3"/>
  <c r="K910" i="3"/>
  <c r="K934" i="3"/>
  <c r="K894" i="3"/>
  <c r="K886" i="3"/>
  <c r="K922" i="3"/>
  <c r="K906" i="3"/>
  <c r="K902" i="3"/>
  <c r="K895" i="3"/>
  <c r="K887" i="3"/>
  <c r="K879" i="3"/>
  <c r="K896" i="3"/>
  <c r="K888" i="3"/>
  <c r="K880" i="3"/>
  <c r="K918" i="3"/>
  <c r="K942" i="3"/>
  <c r="K926" i="3"/>
  <c r="K898" i="3"/>
  <c r="K890" i="3"/>
  <c r="K882" i="3"/>
  <c r="K914" i="3"/>
  <c r="K899" i="3"/>
  <c r="K891" i="3"/>
  <c r="K883" i="3"/>
  <c r="K897" i="3"/>
  <c r="K881" i="3"/>
  <c r="K877" i="3"/>
  <c r="K869" i="3"/>
  <c r="K861" i="3"/>
  <c r="K853" i="3"/>
  <c r="K878" i="3"/>
  <c r="K893" i="3"/>
  <c r="K871" i="3"/>
  <c r="K863" i="3"/>
  <c r="K855" i="3"/>
  <c r="K872" i="3"/>
  <c r="K864" i="3"/>
  <c r="K856" i="3"/>
  <c r="K889" i="3"/>
  <c r="K873" i="3"/>
  <c r="K865" i="3"/>
  <c r="K857" i="3"/>
  <c r="K874" i="3"/>
  <c r="K885" i="3"/>
  <c r="K875" i="3"/>
  <c r="K867" i="3"/>
  <c r="K859" i="3"/>
  <c r="K876" i="3"/>
  <c r="K868" i="3"/>
  <c r="K860" i="3"/>
  <c r="K852" i="3"/>
  <c r="K845" i="3"/>
  <c r="K837" i="3"/>
  <c r="K829" i="3"/>
  <c r="K821" i="3"/>
  <c r="K813" i="3"/>
  <c r="K866" i="3"/>
  <c r="K846" i="3"/>
  <c r="K838" i="3"/>
  <c r="K830" i="3"/>
  <c r="K847" i="3"/>
  <c r="K839" i="3"/>
  <c r="K831" i="3"/>
  <c r="K823" i="3"/>
  <c r="K815" i="3"/>
  <c r="K862" i="3"/>
  <c r="K848" i="3"/>
  <c r="K840" i="3"/>
  <c r="K832" i="3"/>
  <c r="K824" i="3"/>
  <c r="K816" i="3"/>
  <c r="K849" i="3"/>
  <c r="K841" i="3"/>
  <c r="K833" i="3"/>
  <c r="K825" i="3"/>
  <c r="K817" i="3"/>
  <c r="K809" i="3"/>
  <c r="K858" i="3"/>
  <c r="K850" i="3"/>
  <c r="K842" i="3"/>
  <c r="K834" i="3"/>
  <c r="K851" i="3"/>
  <c r="K843" i="3"/>
  <c r="K835" i="3"/>
  <c r="K827" i="3"/>
  <c r="K819" i="3"/>
  <c r="K811" i="3"/>
  <c r="K870" i="3"/>
  <c r="K854" i="3"/>
  <c r="K844" i="3"/>
  <c r="K836" i="3"/>
  <c r="K828" i="3"/>
  <c r="K820" i="3"/>
  <c r="K812" i="3"/>
  <c r="K818" i="3"/>
  <c r="K803" i="3"/>
  <c r="K795" i="3"/>
  <c r="K787" i="3"/>
  <c r="K779" i="3"/>
  <c r="K771" i="3"/>
  <c r="K763" i="3"/>
  <c r="K804" i="3"/>
  <c r="K796" i="3"/>
  <c r="K788" i="3"/>
  <c r="K814" i="3"/>
  <c r="K805" i="3"/>
  <c r="K797" i="3"/>
  <c r="K789" i="3"/>
  <c r="K781" i="3"/>
  <c r="K773" i="3"/>
  <c r="K765" i="3"/>
  <c r="K806" i="3"/>
  <c r="K798" i="3"/>
  <c r="K790" i="3"/>
  <c r="K782" i="3"/>
  <c r="K774" i="3"/>
  <c r="K766" i="3"/>
  <c r="K826" i="3"/>
  <c r="K810" i="3"/>
  <c r="K807" i="3"/>
  <c r="K799" i="3"/>
  <c r="K791" i="3"/>
  <c r="K783" i="3"/>
  <c r="K775" i="3"/>
  <c r="K767" i="3"/>
  <c r="K800" i="3"/>
  <c r="K792" i="3"/>
  <c r="K784" i="3"/>
  <c r="K822" i="3"/>
  <c r="K808" i="3"/>
  <c r="K801" i="3"/>
  <c r="K793" i="3"/>
  <c r="K785" i="3"/>
  <c r="K777" i="3"/>
  <c r="K769" i="3"/>
  <c r="K802" i="3"/>
  <c r="K794" i="3"/>
  <c r="K786" i="3"/>
  <c r="K778" i="3"/>
  <c r="K770" i="3"/>
  <c r="K762" i="3"/>
  <c r="K776" i="3"/>
  <c r="K760" i="3"/>
  <c r="K752" i="3"/>
  <c r="K761" i="3"/>
  <c r="K753" i="3"/>
  <c r="K745" i="3"/>
  <c r="K737" i="3"/>
  <c r="K772" i="3"/>
  <c r="K754" i="3"/>
  <c r="K746" i="3"/>
  <c r="K738" i="3"/>
  <c r="K730" i="3"/>
  <c r="K722" i="3"/>
  <c r="K714" i="3"/>
  <c r="K706" i="3"/>
  <c r="K755" i="3"/>
  <c r="K747" i="3"/>
  <c r="K739" i="3"/>
  <c r="K731" i="3"/>
  <c r="K723" i="3"/>
  <c r="K715" i="3"/>
  <c r="K707" i="3"/>
  <c r="K768" i="3"/>
  <c r="K756" i="3"/>
  <c r="K748" i="3"/>
  <c r="K740" i="3"/>
  <c r="K732" i="3"/>
  <c r="K724" i="3"/>
  <c r="K757" i="3"/>
  <c r="K749" i="3"/>
  <c r="K741" i="3"/>
  <c r="K733" i="3"/>
  <c r="K725" i="3"/>
  <c r="K764" i="3"/>
  <c r="K758" i="3"/>
  <c r="K750" i="3"/>
  <c r="K742" i="3"/>
  <c r="K734" i="3"/>
  <c r="K726" i="3"/>
  <c r="K718" i="3"/>
  <c r="K710" i="3"/>
  <c r="K780" i="3"/>
  <c r="K759" i="3"/>
  <c r="K751" i="3"/>
  <c r="K743" i="3"/>
  <c r="K735" i="3"/>
  <c r="K727" i="3"/>
  <c r="K719" i="3"/>
  <c r="K711" i="3"/>
  <c r="K744" i="3"/>
  <c r="K720" i="3"/>
  <c r="K705" i="3"/>
  <c r="K697" i="3"/>
  <c r="K689" i="3"/>
  <c r="K681" i="3"/>
  <c r="K673" i="3"/>
  <c r="K665" i="3"/>
  <c r="K698" i="3"/>
  <c r="K690" i="3"/>
  <c r="K682" i="3"/>
  <c r="K674" i="3"/>
  <c r="K666" i="3"/>
  <c r="K721" i="3"/>
  <c r="K716" i="3"/>
  <c r="K712" i="3"/>
  <c r="K708" i="3"/>
  <c r="K699" i="3"/>
  <c r="K691" i="3"/>
  <c r="K683" i="3"/>
  <c r="K675" i="3"/>
  <c r="K667" i="3"/>
  <c r="K659" i="3"/>
  <c r="K700" i="3"/>
  <c r="K692" i="3"/>
  <c r="K684" i="3"/>
  <c r="K676" i="3"/>
  <c r="K668" i="3"/>
  <c r="K660" i="3"/>
  <c r="K728" i="3"/>
  <c r="K701" i="3"/>
  <c r="K693" i="3"/>
  <c r="K685" i="3"/>
  <c r="K677" i="3"/>
  <c r="K669" i="3"/>
  <c r="K661" i="3"/>
  <c r="K702" i="3"/>
  <c r="K694" i="3"/>
  <c r="K686" i="3"/>
  <c r="K678" i="3"/>
  <c r="K670" i="3"/>
  <c r="K662" i="3"/>
  <c r="K736" i="3"/>
  <c r="K729" i="3"/>
  <c r="K717" i="3"/>
  <c r="K713" i="3"/>
  <c r="K709" i="3"/>
  <c r="K703" i="3"/>
  <c r="K695" i="3"/>
  <c r="K687" i="3"/>
  <c r="K679" i="3"/>
  <c r="K671" i="3"/>
  <c r="K663" i="3"/>
  <c r="K648" i="3"/>
  <c r="K640" i="3"/>
  <c r="K632" i="3"/>
  <c r="K624" i="3"/>
  <c r="K616" i="3"/>
  <c r="K608" i="3"/>
  <c r="K696" i="3"/>
  <c r="K664" i="3"/>
  <c r="K658" i="3"/>
  <c r="K656" i="3"/>
  <c r="K649" i="3"/>
  <c r="K641" i="3"/>
  <c r="K633" i="3"/>
  <c r="K625" i="3"/>
  <c r="K617" i="3"/>
  <c r="K609" i="3"/>
  <c r="K650" i="3"/>
  <c r="K642" i="3"/>
  <c r="K634" i="3"/>
  <c r="K626" i="3"/>
  <c r="K618" i="3"/>
  <c r="K610" i="3"/>
  <c r="K704" i="3"/>
  <c r="K672" i="3"/>
  <c r="K651" i="3"/>
  <c r="K643" i="3"/>
  <c r="K635" i="3"/>
  <c r="K627" i="3"/>
  <c r="K619" i="3"/>
  <c r="K611" i="3"/>
  <c r="K652" i="3"/>
  <c r="K644" i="3"/>
  <c r="K636" i="3"/>
  <c r="K628" i="3"/>
  <c r="K620" i="3"/>
  <c r="K612" i="3"/>
  <c r="K604" i="3"/>
  <c r="K680" i="3"/>
  <c r="K657" i="3"/>
  <c r="K653" i="3"/>
  <c r="K645" i="3"/>
  <c r="K637" i="3"/>
  <c r="K629" i="3"/>
  <c r="K621" i="3"/>
  <c r="K613" i="3"/>
  <c r="K654" i="3"/>
  <c r="K646" i="3"/>
  <c r="K638" i="3"/>
  <c r="K630" i="3"/>
  <c r="K622" i="3"/>
  <c r="K614" i="3"/>
  <c r="K606" i="3"/>
  <c r="K688" i="3"/>
  <c r="K607" i="3"/>
  <c r="K603" i="3"/>
  <c r="K595" i="3"/>
  <c r="K587" i="3"/>
  <c r="K579" i="3"/>
  <c r="K571" i="3"/>
  <c r="K563" i="3"/>
  <c r="K555" i="3"/>
  <c r="K631" i="3"/>
  <c r="K596" i="3"/>
  <c r="K588" i="3"/>
  <c r="K580" i="3"/>
  <c r="K572" i="3"/>
  <c r="K564" i="3"/>
  <c r="K556" i="3"/>
  <c r="K597" i="3"/>
  <c r="K589" i="3"/>
  <c r="K581" i="3"/>
  <c r="K573" i="3"/>
  <c r="K565" i="3"/>
  <c r="K557" i="3"/>
  <c r="K639" i="3"/>
  <c r="K598" i="3"/>
  <c r="K590" i="3"/>
  <c r="K582" i="3"/>
  <c r="K574" i="3"/>
  <c r="K566" i="3"/>
  <c r="K558" i="3"/>
  <c r="K550" i="3"/>
  <c r="K599" i="3"/>
  <c r="K591" i="3"/>
  <c r="K583" i="3"/>
  <c r="K575" i="3"/>
  <c r="K567" i="3"/>
  <c r="K559" i="3"/>
  <c r="K551" i="3"/>
  <c r="K647" i="3"/>
  <c r="K615" i="3"/>
  <c r="K605" i="3"/>
  <c r="K600" i="3"/>
  <c r="K592" i="3"/>
  <c r="K584" i="3"/>
  <c r="K576" i="3"/>
  <c r="K601" i="3"/>
  <c r="K593" i="3"/>
  <c r="K585" i="3"/>
  <c r="K577" i="3"/>
  <c r="K569" i="3"/>
  <c r="K561" i="3"/>
  <c r="K553" i="3"/>
  <c r="K594" i="3"/>
  <c r="K655" i="3"/>
  <c r="K623" i="3"/>
  <c r="K549" i="3"/>
  <c r="K541" i="3"/>
  <c r="K533" i="3"/>
  <c r="K525" i="3"/>
  <c r="K517" i="3"/>
  <c r="K509" i="3"/>
  <c r="K501" i="3"/>
  <c r="K602" i="3"/>
  <c r="K570" i="3"/>
  <c r="K560" i="3"/>
  <c r="K554" i="3"/>
  <c r="K542" i="3"/>
  <c r="K534" i="3"/>
  <c r="K526" i="3"/>
  <c r="K518" i="3"/>
  <c r="K510" i="3"/>
  <c r="K502" i="3"/>
  <c r="K543" i="3"/>
  <c r="K535" i="3"/>
  <c r="K527" i="3"/>
  <c r="K519" i="3"/>
  <c r="K511" i="3"/>
  <c r="K578" i="3"/>
  <c r="K544" i="3"/>
  <c r="K536" i="3"/>
  <c r="K528" i="3"/>
  <c r="K520" i="3"/>
  <c r="K512" i="3"/>
  <c r="K504" i="3"/>
  <c r="K545" i="3"/>
  <c r="K537" i="3"/>
  <c r="K529" i="3"/>
  <c r="K521" i="3"/>
  <c r="K513" i="3"/>
  <c r="K505" i="3"/>
  <c r="K586" i="3"/>
  <c r="K568" i="3"/>
  <c r="K562" i="3"/>
  <c r="K546" i="3"/>
  <c r="K538" i="3"/>
  <c r="K530" i="3"/>
  <c r="K522" i="3"/>
  <c r="K514" i="3"/>
  <c r="K506" i="3"/>
  <c r="K552" i="3"/>
  <c r="K547" i="3"/>
  <c r="K539" i="3"/>
  <c r="K531" i="3"/>
  <c r="K523" i="3"/>
  <c r="K524" i="3"/>
  <c r="K507" i="3"/>
  <c r="K493" i="3"/>
  <c r="K485" i="3"/>
  <c r="K477" i="3"/>
  <c r="K469" i="3"/>
  <c r="K461" i="3"/>
  <c r="K453" i="3"/>
  <c r="K494" i="3"/>
  <c r="K486" i="3"/>
  <c r="K478" i="3"/>
  <c r="K532" i="3"/>
  <c r="K508" i="3"/>
  <c r="K503" i="3"/>
  <c r="K495" i="3"/>
  <c r="K487" i="3"/>
  <c r="K479" i="3"/>
  <c r="K471" i="3"/>
  <c r="K463" i="3"/>
  <c r="K455" i="3"/>
  <c r="K496" i="3"/>
  <c r="K488" i="3"/>
  <c r="K480" i="3"/>
  <c r="K472" i="3"/>
  <c r="K464" i="3"/>
  <c r="K456" i="3"/>
  <c r="K540" i="3"/>
  <c r="K515" i="3"/>
  <c r="K497" i="3"/>
  <c r="K489" i="3"/>
  <c r="K481" i="3"/>
  <c r="K473" i="3"/>
  <c r="K465" i="3"/>
  <c r="K457" i="3"/>
  <c r="K498" i="3"/>
  <c r="K490" i="3"/>
  <c r="K482" i="3"/>
  <c r="K474" i="3"/>
  <c r="K548" i="3"/>
  <c r="K516" i="3"/>
  <c r="K499" i="3"/>
  <c r="K491" i="3"/>
  <c r="K483" i="3"/>
  <c r="K475" i="3"/>
  <c r="K467" i="3"/>
  <c r="K459" i="3"/>
  <c r="K451" i="3"/>
  <c r="K500" i="3"/>
  <c r="K492" i="3"/>
  <c r="K484" i="3"/>
  <c r="K476" i="3"/>
  <c r="K468" i="3"/>
  <c r="K460" i="3"/>
  <c r="K452" i="3"/>
  <c r="K466" i="3"/>
  <c r="K445" i="3"/>
  <c r="K437" i="3"/>
  <c r="K429" i="3"/>
  <c r="K421" i="3"/>
  <c r="K413" i="3"/>
  <c r="K405" i="3"/>
  <c r="K397" i="3"/>
  <c r="K450" i="3"/>
  <c r="K446" i="3"/>
  <c r="K438" i="3"/>
  <c r="K430" i="3"/>
  <c r="K422" i="3"/>
  <c r="K414" i="3"/>
  <c r="K406" i="3"/>
  <c r="K398" i="3"/>
  <c r="K462" i="3"/>
  <c r="K447" i="3"/>
  <c r="K439" i="3"/>
  <c r="K431" i="3"/>
  <c r="K423" i="3"/>
  <c r="K415" i="3"/>
  <c r="K407" i="3"/>
  <c r="K399" i="3"/>
  <c r="K448" i="3"/>
  <c r="K440" i="3"/>
  <c r="K432" i="3"/>
  <c r="K424" i="3"/>
  <c r="K416" i="3"/>
  <c r="K408" i="3"/>
  <c r="K400" i="3"/>
  <c r="K458" i="3"/>
  <c r="K449" i="3"/>
  <c r="K441" i="3"/>
  <c r="K433" i="3"/>
  <c r="K425" i="3"/>
  <c r="K417" i="3"/>
  <c r="K409" i="3"/>
  <c r="K401" i="3"/>
  <c r="K442" i="3"/>
  <c r="K434" i="3"/>
  <c r="K426" i="3"/>
  <c r="K418" i="3"/>
  <c r="K410" i="3"/>
  <c r="K402" i="3"/>
  <c r="K394" i="3"/>
  <c r="K470" i="3"/>
  <c r="K454" i="3"/>
  <c r="K443" i="3"/>
  <c r="K435" i="3"/>
  <c r="K427" i="3"/>
  <c r="K419" i="3"/>
  <c r="K411" i="3"/>
  <c r="K403" i="3"/>
  <c r="K395" i="3"/>
  <c r="K444" i="3"/>
  <c r="K436" i="3"/>
  <c r="K428" i="3"/>
  <c r="K420" i="3"/>
  <c r="K412" i="3"/>
  <c r="K404" i="3"/>
  <c r="K396" i="3"/>
  <c r="K390" i="3"/>
  <c r="K382" i="3"/>
  <c r="K374" i="3"/>
  <c r="K366" i="3"/>
  <c r="K358" i="3"/>
  <c r="K350" i="3"/>
  <c r="K342" i="3"/>
  <c r="K334" i="3"/>
  <c r="K326" i="3"/>
  <c r="K318" i="3"/>
  <c r="K310" i="3"/>
  <c r="K302" i="3"/>
  <c r="K294" i="3"/>
  <c r="K286" i="3"/>
  <c r="K278" i="3"/>
  <c r="K391" i="3"/>
  <c r="K383" i="3"/>
  <c r="K375" i="3"/>
  <c r="K367" i="3"/>
  <c r="K359" i="3"/>
  <c r="K351" i="3"/>
  <c r="K343" i="3"/>
  <c r="K335" i="3"/>
  <c r="K327" i="3"/>
  <c r="K319" i="3"/>
  <c r="K311" i="3"/>
  <c r="K303" i="3"/>
  <c r="K295" i="3"/>
  <c r="K287" i="3"/>
  <c r="K279" i="3"/>
  <c r="K392" i="3"/>
  <c r="K384" i="3"/>
  <c r="K376" i="3"/>
  <c r="K368" i="3"/>
  <c r="K360" i="3"/>
  <c r="K352" i="3"/>
  <c r="K344" i="3"/>
  <c r="K336" i="3"/>
  <c r="K328" i="3"/>
  <c r="K320" i="3"/>
  <c r="K312" i="3"/>
  <c r="K304" i="3"/>
  <c r="K296" i="3"/>
  <c r="K288" i="3"/>
  <c r="K280" i="3"/>
  <c r="K272" i="3"/>
  <c r="K393" i="3"/>
  <c r="K385" i="3"/>
  <c r="K377" i="3"/>
  <c r="K369" i="3"/>
  <c r="K361" i="3"/>
  <c r="K353" i="3"/>
  <c r="K345" i="3"/>
  <c r="K337" i="3"/>
  <c r="K329" i="3"/>
  <c r="K321" i="3"/>
  <c r="K313" i="3"/>
  <c r="K305" i="3"/>
  <c r="K297" i="3"/>
  <c r="K289" i="3"/>
  <c r="K281" i="3"/>
  <c r="K386" i="3"/>
  <c r="K378" i="3"/>
  <c r="K370" i="3"/>
  <c r="K362" i="3"/>
  <c r="K354" i="3"/>
  <c r="K346" i="3"/>
  <c r="K338" i="3"/>
  <c r="K330" i="3"/>
  <c r="K322" i="3"/>
  <c r="K314" i="3"/>
  <c r="K306" i="3"/>
  <c r="K298" i="3"/>
  <c r="K290" i="3"/>
  <c r="K282" i="3"/>
  <c r="K274" i="3"/>
  <c r="K387" i="3"/>
  <c r="K379" i="3"/>
  <c r="K371" i="3"/>
  <c r="K363" i="3"/>
  <c r="K355" i="3"/>
  <c r="K347" i="3"/>
  <c r="K339" i="3"/>
  <c r="K331" i="3"/>
  <c r="K323" i="3"/>
  <c r="K315" i="3"/>
  <c r="K307" i="3"/>
  <c r="K299" i="3"/>
  <c r="K291" i="3"/>
  <c r="K283" i="3"/>
  <c r="K275" i="3"/>
  <c r="K388" i="3"/>
  <c r="K380" i="3"/>
  <c r="K372" i="3"/>
  <c r="K364" i="3"/>
  <c r="K356" i="3"/>
  <c r="K348" i="3"/>
  <c r="K340" i="3"/>
  <c r="K332" i="3"/>
  <c r="K324" i="3"/>
  <c r="K316" i="3"/>
  <c r="K308" i="3"/>
  <c r="K300" i="3"/>
  <c r="K292" i="3"/>
  <c r="K284" i="3"/>
  <c r="K276" i="3"/>
  <c r="K365" i="3"/>
  <c r="K333" i="3"/>
  <c r="K301" i="3"/>
  <c r="K267" i="3"/>
  <c r="K259" i="3"/>
  <c r="K251" i="3"/>
  <c r="K243" i="3"/>
  <c r="K235" i="3"/>
  <c r="K268" i="3"/>
  <c r="K260" i="3"/>
  <c r="K252" i="3"/>
  <c r="K244" i="3"/>
  <c r="K236" i="3"/>
  <c r="K373" i="3"/>
  <c r="K341" i="3"/>
  <c r="K309" i="3"/>
  <c r="K269" i="3"/>
  <c r="K261" i="3"/>
  <c r="K253" i="3"/>
  <c r="K245" i="3"/>
  <c r="K237" i="3"/>
  <c r="K229" i="3"/>
  <c r="K277" i="3"/>
  <c r="K273" i="3"/>
  <c r="K271" i="3"/>
  <c r="K270" i="3"/>
  <c r="K262" i="3"/>
  <c r="K254" i="3"/>
  <c r="K246" i="3"/>
  <c r="K238" i="3"/>
  <c r="K230" i="3"/>
  <c r="K381" i="3"/>
  <c r="K349" i="3"/>
  <c r="K317" i="3"/>
  <c r="K285" i="3"/>
  <c r="K263" i="3"/>
  <c r="K255" i="3"/>
  <c r="K247" i="3"/>
  <c r="K239" i="3"/>
  <c r="K231" i="3"/>
  <c r="K264" i="3"/>
  <c r="K256" i="3"/>
  <c r="K248" i="3"/>
  <c r="K240" i="3"/>
  <c r="K232" i="3"/>
  <c r="K389" i="3"/>
  <c r="K357" i="3"/>
  <c r="K325" i="3"/>
  <c r="K293" i="3"/>
  <c r="K265" i="3"/>
  <c r="K257" i="3"/>
  <c r="K249" i="3"/>
  <c r="K241" i="3"/>
  <c r="K233" i="3"/>
  <c r="K266" i="3"/>
  <c r="K258" i="3"/>
  <c r="K250" i="3"/>
  <c r="K242" i="3"/>
  <c r="K234" i="3"/>
  <c r="K227" i="3"/>
  <c r="K219" i="3"/>
  <c r="K211" i="3"/>
  <c r="K203" i="3"/>
  <c r="K195" i="3"/>
  <c r="K187" i="3"/>
  <c r="K179" i="3"/>
  <c r="K171" i="3"/>
  <c r="K163" i="3"/>
  <c r="K155" i="3"/>
  <c r="K147" i="3"/>
  <c r="K139" i="3"/>
  <c r="K131" i="3"/>
  <c r="K220" i="3"/>
  <c r="K212" i="3"/>
  <c r="K204" i="3"/>
  <c r="K196" i="3"/>
  <c r="K188" i="3"/>
  <c r="K180" i="3"/>
  <c r="K172" i="3"/>
  <c r="K164" i="3"/>
  <c r="K156" i="3"/>
  <c r="K148" i="3"/>
  <c r="K140" i="3"/>
  <c r="K132" i="3"/>
  <c r="K124" i="3"/>
  <c r="K116" i="3"/>
  <c r="K108" i="3"/>
  <c r="K228" i="3"/>
  <c r="K221" i="3"/>
  <c r="K213" i="3"/>
  <c r="K205" i="3"/>
  <c r="K197" i="3"/>
  <c r="K189" i="3"/>
  <c r="K181" i="3"/>
  <c r="K173" i="3"/>
  <c r="K165" i="3"/>
  <c r="K157" i="3"/>
  <c r="K149" i="3"/>
  <c r="K141" i="3"/>
  <c r="K133" i="3"/>
  <c r="K125" i="3"/>
  <c r="K117" i="3"/>
  <c r="K109" i="3"/>
  <c r="K222" i="3"/>
  <c r="K214" i="3"/>
  <c r="K206" i="3"/>
  <c r="K198" i="3"/>
  <c r="K190" i="3"/>
  <c r="K182" i="3"/>
  <c r="K174" i="3"/>
  <c r="K166" i="3"/>
  <c r="K158" i="3"/>
  <c r="K150" i="3"/>
  <c r="K142" i="3"/>
  <c r="K134" i="3"/>
  <c r="K126" i="3"/>
  <c r="K118" i="3"/>
  <c r="K110" i="3"/>
  <c r="K223" i="3"/>
  <c r="K215" i="3"/>
  <c r="K207" i="3"/>
  <c r="K199" i="3"/>
  <c r="K191" i="3"/>
  <c r="K183" i="3"/>
  <c r="K175" i="3"/>
  <c r="K167" i="3"/>
  <c r="K159" i="3"/>
  <c r="K151" i="3"/>
  <c r="K143" i="3"/>
  <c r="K135" i="3"/>
  <c r="K127" i="3"/>
  <c r="K119" i="3"/>
  <c r="K111" i="3"/>
  <c r="K224" i="3"/>
  <c r="K216" i="3"/>
  <c r="K208" i="3"/>
  <c r="K200" i="3"/>
  <c r="K192" i="3"/>
  <c r="K184" i="3"/>
  <c r="K176" i="3"/>
  <c r="K168" i="3"/>
  <c r="K160" i="3"/>
  <c r="K152" i="3"/>
  <c r="K144" i="3"/>
  <c r="K136" i="3"/>
  <c r="K128" i="3"/>
  <c r="K120" i="3"/>
  <c r="K112" i="3"/>
  <c r="K225" i="3"/>
  <c r="K217" i="3"/>
  <c r="K209" i="3"/>
  <c r="K201" i="3"/>
  <c r="K193" i="3"/>
  <c r="K185" i="3"/>
  <c r="K177" i="3"/>
  <c r="K169" i="3"/>
  <c r="K161" i="3"/>
  <c r="K153" i="3"/>
  <c r="K145" i="3"/>
  <c r="K137" i="3"/>
  <c r="K129" i="3"/>
  <c r="K121" i="3"/>
  <c r="K113" i="3"/>
  <c r="K226" i="3"/>
  <c r="K218" i="3"/>
  <c r="K210" i="3"/>
  <c r="K202" i="3"/>
  <c r="K194" i="3"/>
  <c r="K186" i="3"/>
  <c r="K178" i="3"/>
  <c r="K170" i="3"/>
  <c r="K162" i="3"/>
  <c r="D6" i="3"/>
  <c r="L6" i="3"/>
  <c r="G7" i="3"/>
  <c r="I8" i="3"/>
  <c r="D9" i="3"/>
  <c r="L9" i="3"/>
  <c r="E10" i="3"/>
  <c r="E11" i="3"/>
  <c r="E12" i="3"/>
  <c r="G16" i="3"/>
  <c r="H17" i="3"/>
  <c r="I18" i="3"/>
  <c r="J19" i="3"/>
  <c r="C20" i="3"/>
  <c r="K20" i="3"/>
  <c r="D21" i="3"/>
  <c r="L21" i="3"/>
  <c r="E22" i="3"/>
  <c r="G24" i="3"/>
  <c r="H25" i="3"/>
  <c r="I26" i="3"/>
  <c r="J27" i="3"/>
  <c r="C28" i="3"/>
  <c r="K28" i="3"/>
  <c r="D29" i="3"/>
  <c r="L29" i="3"/>
  <c r="E30" i="3"/>
  <c r="G32" i="3"/>
  <c r="H33" i="3"/>
  <c r="I34" i="3"/>
  <c r="J35" i="3"/>
  <c r="C36" i="3"/>
  <c r="K36" i="3"/>
  <c r="D37" i="3"/>
  <c r="L37" i="3"/>
  <c r="E38" i="3"/>
  <c r="G40" i="3"/>
  <c r="H41" i="3"/>
  <c r="I42" i="3"/>
  <c r="J43" i="3"/>
  <c r="C44" i="3"/>
  <c r="K44" i="3"/>
  <c r="D45" i="3"/>
  <c r="L45" i="3"/>
  <c r="E46" i="3"/>
  <c r="G48" i="3"/>
  <c r="H49" i="3"/>
  <c r="I50" i="3"/>
  <c r="J51" i="3"/>
  <c r="C52" i="3"/>
  <c r="K52" i="3"/>
  <c r="D53" i="3"/>
  <c r="L53" i="3"/>
  <c r="E54" i="3"/>
  <c r="G56" i="3"/>
  <c r="H57" i="3"/>
  <c r="I58" i="3"/>
  <c r="J59" i="3"/>
  <c r="C60" i="3"/>
  <c r="K60" i="3"/>
  <c r="D61" i="3"/>
  <c r="L61" i="3"/>
  <c r="E62" i="3"/>
  <c r="G64" i="3"/>
  <c r="H65" i="3"/>
  <c r="I66" i="3"/>
  <c r="J67" i="3"/>
  <c r="C68" i="3"/>
  <c r="K68" i="3"/>
  <c r="D69" i="3"/>
  <c r="L69" i="3"/>
  <c r="E70" i="3"/>
  <c r="G72" i="3"/>
  <c r="H73" i="3"/>
  <c r="I74" i="3"/>
  <c r="J75" i="3"/>
  <c r="C76" i="3"/>
  <c r="K76" i="3"/>
  <c r="D77" i="3"/>
  <c r="L77" i="3"/>
  <c r="E78" i="3"/>
  <c r="G80" i="3"/>
  <c r="H81" i="3"/>
  <c r="I82" i="3"/>
  <c r="J83" i="3"/>
  <c r="C84" i="3"/>
  <c r="K84" i="3"/>
  <c r="D85" i="3"/>
  <c r="L85" i="3"/>
  <c r="E86" i="3"/>
  <c r="G88" i="3"/>
  <c r="H89" i="3"/>
  <c r="I90" i="3"/>
  <c r="J91" i="3"/>
  <c r="C92" i="3"/>
  <c r="K92" i="3"/>
  <c r="D93" i="3"/>
  <c r="L93" i="3"/>
  <c r="E94" i="3"/>
  <c r="G96" i="3"/>
  <c r="H97" i="3"/>
  <c r="I98" i="3"/>
  <c r="J99" i="3"/>
  <c r="C100" i="3"/>
  <c r="K100" i="3"/>
  <c r="L101" i="3"/>
  <c r="E102" i="3"/>
  <c r="G104" i="3"/>
  <c r="H105" i="3"/>
  <c r="L107" i="3"/>
  <c r="J113" i="3"/>
  <c r="E117" i="3"/>
  <c r="G118" i="3"/>
  <c r="C122" i="3"/>
  <c r="K123" i="3"/>
  <c r="K138" i="3"/>
  <c r="J153" i="3"/>
  <c r="D1001" i="3"/>
  <c r="D993" i="3"/>
  <c r="D985" i="3"/>
  <c r="D977" i="3"/>
  <c r="D1002" i="3"/>
  <c r="D994" i="3"/>
  <c r="D986" i="3"/>
  <c r="D978" i="3"/>
  <c r="D1003" i="3"/>
  <c r="D995" i="3"/>
  <c r="D987" i="3"/>
  <c r="D979" i="3"/>
  <c r="D1004" i="3"/>
  <c r="D996" i="3"/>
  <c r="D988" i="3"/>
  <c r="D980" i="3"/>
  <c r="D1005" i="3"/>
  <c r="D997" i="3"/>
  <c r="D989" i="3"/>
  <c r="D981" i="3"/>
  <c r="D998" i="3"/>
  <c r="D990" i="3"/>
  <c r="D982" i="3"/>
  <c r="D999" i="3"/>
  <c r="D991" i="3"/>
  <c r="D983" i="3"/>
  <c r="D969" i="3"/>
  <c r="D961" i="3"/>
  <c r="D953" i="3"/>
  <c r="D984" i="3"/>
  <c r="D976" i="3"/>
  <c r="D970" i="3"/>
  <c r="D962" i="3"/>
  <c r="D954" i="3"/>
  <c r="D971" i="3"/>
  <c r="D992" i="3"/>
  <c r="D972" i="3"/>
  <c r="D964" i="3"/>
  <c r="D956" i="3"/>
  <c r="D973" i="3"/>
  <c r="D965" i="3"/>
  <c r="D957" i="3"/>
  <c r="D1000" i="3"/>
  <c r="D974" i="3"/>
  <c r="D966" i="3"/>
  <c r="D958" i="3"/>
  <c r="D975" i="3"/>
  <c r="D968" i="3"/>
  <c r="D960" i="3"/>
  <c r="D952" i="3"/>
  <c r="D949" i="3"/>
  <c r="D941" i="3"/>
  <c r="D933" i="3"/>
  <c r="D925" i="3"/>
  <c r="D955" i="3"/>
  <c r="D950" i="3"/>
  <c r="D942" i="3"/>
  <c r="D934" i="3"/>
  <c r="D926" i="3"/>
  <c r="D967" i="3"/>
  <c r="D944" i="3"/>
  <c r="D936" i="3"/>
  <c r="D928" i="3"/>
  <c r="D945" i="3"/>
  <c r="D937" i="3"/>
  <c r="D929" i="3"/>
  <c r="D963" i="3"/>
  <c r="D951" i="3"/>
  <c r="D946" i="3"/>
  <c r="D938" i="3"/>
  <c r="D930" i="3"/>
  <c r="D959" i="3"/>
  <c r="D948" i="3"/>
  <c r="D940" i="3"/>
  <c r="D932" i="3"/>
  <c r="D935" i="3"/>
  <c r="D922" i="3"/>
  <c r="D914" i="3"/>
  <c r="D906" i="3"/>
  <c r="D947" i="3"/>
  <c r="D931" i="3"/>
  <c r="D924" i="3"/>
  <c r="D916" i="3"/>
  <c r="D908" i="3"/>
  <c r="D917" i="3"/>
  <c r="D909" i="3"/>
  <c r="D943" i="3"/>
  <c r="D927" i="3"/>
  <c r="D918" i="3"/>
  <c r="D910" i="3"/>
  <c r="D902" i="3"/>
  <c r="D939" i="3"/>
  <c r="D920" i="3"/>
  <c r="D912" i="3"/>
  <c r="D921" i="3"/>
  <c r="D913" i="3"/>
  <c r="D905" i="3"/>
  <c r="D919" i="3"/>
  <c r="D893" i="3"/>
  <c r="D885" i="3"/>
  <c r="D901" i="3"/>
  <c r="D915" i="3"/>
  <c r="D895" i="3"/>
  <c r="D887" i="3"/>
  <c r="D903" i="3"/>
  <c r="D896" i="3"/>
  <c r="D888" i="3"/>
  <c r="D880" i="3"/>
  <c r="D911" i="3"/>
  <c r="D897" i="3"/>
  <c r="D889" i="3"/>
  <c r="D881" i="3"/>
  <c r="D923" i="3"/>
  <c r="D907" i="3"/>
  <c r="D899" i="3"/>
  <c r="D891" i="3"/>
  <c r="D883" i="3"/>
  <c r="D904" i="3"/>
  <c r="D900" i="3"/>
  <c r="D892" i="3"/>
  <c r="D884" i="3"/>
  <c r="D878" i="3"/>
  <c r="D870" i="3"/>
  <c r="D862" i="3"/>
  <c r="D854" i="3"/>
  <c r="D886" i="3"/>
  <c r="D879" i="3"/>
  <c r="D872" i="3"/>
  <c r="D864" i="3"/>
  <c r="D856" i="3"/>
  <c r="D898" i="3"/>
  <c r="D882" i="3"/>
  <c r="D873" i="3"/>
  <c r="D865" i="3"/>
  <c r="D857" i="3"/>
  <c r="D874" i="3"/>
  <c r="D866" i="3"/>
  <c r="D858" i="3"/>
  <c r="D894" i="3"/>
  <c r="D875" i="3"/>
  <c r="D876" i="3"/>
  <c r="D868" i="3"/>
  <c r="D860" i="3"/>
  <c r="D890" i="3"/>
  <c r="D877" i="3"/>
  <c r="D869" i="3"/>
  <c r="D861" i="3"/>
  <c r="D853" i="3"/>
  <c r="D859" i="3"/>
  <c r="D846" i="3"/>
  <c r="D838" i="3"/>
  <c r="D830" i="3"/>
  <c r="D822" i="3"/>
  <c r="D814" i="3"/>
  <c r="D847" i="3"/>
  <c r="D839" i="3"/>
  <c r="D831" i="3"/>
  <c r="D871" i="3"/>
  <c r="D855" i="3"/>
  <c r="D852" i="3"/>
  <c r="D848" i="3"/>
  <c r="D840" i="3"/>
  <c r="D832" i="3"/>
  <c r="D824" i="3"/>
  <c r="D816" i="3"/>
  <c r="D849" i="3"/>
  <c r="D841" i="3"/>
  <c r="D833" i="3"/>
  <c r="D825" i="3"/>
  <c r="D817" i="3"/>
  <c r="D809" i="3"/>
  <c r="D867" i="3"/>
  <c r="D850" i="3"/>
  <c r="D842" i="3"/>
  <c r="D834" i="3"/>
  <c r="D826" i="3"/>
  <c r="D818" i="3"/>
  <c r="D810" i="3"/>
  <c r="D851" i="3"/>
  <c r="D843" i="3"/>
  <c r="D835" i="3"/>
  <c r="D863" i="3"/>
  <c r="D844" i="3"/>
  <c r="D836" i="3"/>
  <c r="D828" i="3"/>
  <c r="D820" i="3"/>
  <c r="D812" i="3"/>
  <c r="D845" i="3"/>
  <c r="D837" i="3"/>
  <c r="D829" i="3"/>
  <c r="D821" i="3"/>
  <c r="D813" i="3"/>
  <c r="D804" i="3"/>
  <c r="D796" i="3"/>
  <c r="D788" i="3"/>
  <c r="D780" i="3"/>
  <c r="D772" i="3"/>
  <c r="D764" i="3"/>
  <c r="D823" i="3"/>
  <c r="D805" i="3"/>
  <c r="D797" i="3"/>
  <c r="D789" i="3"/>
  <c r="D806" i="3"/>
  <c r="D798" i="3"/>
  <c r="D790" i="3"/>
  <c r="D782" i="3"/>
  <c r="D774" i="3"/>
  <c r="D766" i="3"/>
  <c r="D819" i="3"/>
  <c r="D807" i="3"/>
  <c r="D799" i="3"/>
  <c r="D791" i="3"/>
  <c r="D783" i="3"/>
  <c r="D775" i="3"/>
  <c r="D767" i="3"/>
  <c r="D808" i="3"/>
  <c r="D800" i="3"/>
  <c r="D792" i="3"/>
  <c r="D784" i="3"/>
  <c r="D776" i="3"/>
  <c r="D768" i="3"/>
  <c r="D815" i="3"/>
  <c r="D801" i="3"/>
  <c r="D793" i="3"/>
  <c r="D785" i="3"/>
  <c r="D802" i="3"/>
  <c r="D794" i="3"/>
  <c r="D786" i="3"/>
  <c r="D778" i="3"/>
  <c r="D770" i="3"/>
  <c r="D762" i="3"/>
  <c r="D827" i="3"/>
  <c r="D811" i="3"/>
  <c r="D803" i="3"/>
  <c r="D795" i="3"/>
  <c r="D787" i="3"/>
  <c r="D779" i="3"/>
  <c r="D771" i="3"/>
  <c r="D763" i="3"/>
  <c r="D761" i="3"/>
  <c r="D753" i="3"/>
  <c r="D765" i="3"/>
  <c r="D754" i="3"/>
  <c r="D746" i="3"/>
  <c r="D738" i="3"/>
  <c r="D755" i="3"/>
  <c r="D747" i="3"/>
  <c r="D739" i="3"/>
  <c r="D731" i="3"/>
  <c r="D723" i="3"/>
  <c r="D715" i="3"/>
  <c r="D707" i="3"/>
  <c r="D777" i="3"/>
  <c r="D756" i="3"/>
  <c r="D748" i="3"/>
  <c r="D740" i="3"/>
  <c r="D732" i="3"/>
  <c r="D724" i="3"/>
  <c r="D716" i="3"/>
  <c r="D708" i="3"/>
  <c r="D781" i="3"/>
  <c r="D757" i="3"/>
  <c r="D749" i="3"/>
  <c r="D741" i="3"/>
  <c r="D733" i="3"/>
  <c r="D725" i="3"/>
  <c r="D773" i="3"/>
  <c r="D758" i="3"/>
  <c r="D750" i="3"/>
  <c r="D742" i="3"/>
  <c r="D734" i="3"/>
  <c r="D726" i="3"/>
  <c r="D759" i="3"/>
  <c r="D751" i="3"/>
  <c r="D743" i="3"/>
  <c r="D735" i="3"/>
  <c r="D727" i="3"/>
  <c r="D719" i="3"/>
  <c r="D711" i="3"/>
  <c r="D769" i="3"/>
  <c r="D760" i="3"/>
  <c r="D752" i="3"/>
  <c r="D744" i="3"/>
  <c r="D736" i="3"/>
  <c r="D728" i="3"/>
  <c r="D720" i="3"/>
  <c r="D712" i="3"/>
  <c r="D698" i="3"/>
  <c r="D690" i="3"/>
  <c r="D682" i="3"/>
  <c r="D674" i="3"/>
  <c r="D666" i="3"/>
  <c r="D730" i="3"/>
  <c r="D717" i="3"/>
  <c r="D713" i="3"/>
  <c r="D709" i="3"/>
  <c r="D699" i="3"/>
  <c r="D691" i="3"/>
  <c r="D683" i="3"/>
  <c r="D675" i="3"/>
  <c r="D667" i="3"/>
  <c r="D700" i="3"/>
  <c r="D692" i="3"/>
  <c r="D684" i="3"/>
  <c r="D676" i="3"/>
  <c r="D668" i="3"/>
  <c r="D660" i="3"/>
  <c r="D737" i="3"/>
  <c r="D721" i="3"/>
  <c r="D701" i="3"/>
  <c r="D693" i="3"/>
  <c r="D685" i="3"/>
  <c r="D677" i="3"/>
  <c r="D669" i="3"/>
  <c r="D661" i="3"/>
  <c r="D702" i="3"/>
  <c r="D694" i="3"/>
  <c r="D686" i="3"/>
  <c r="D678" i="3"/>
  <c r="D670" i="3"/>
  <c r="D662" i="3"/>
  <c r="D745" i="3"/>
  <c r="D722" i="3"/>
  <c r="D718" i="3"/>
  <c r="D714" i="3"/>
  <c r="D710" i="3"/>
  <c r="D706" i="3"/>
  <c r="D703" i="3"/>
  <c r="D695" i="3"/>
  <c r="D687" i="3"/>
  <c r="D679" i="3"/>
  <c r="D671" i="3"/>
  <c r="D663" i="3"/>
  <c r="D704" i="3"/>
  <c r="D696" i="3"/>
  <c r="D688" i="3"/>
  <c r="D680" i="3"/>
  <c r="D672" i="3"/>
  <c r="D664" i="3"/>
  <c r="D705" i="3"/>
  <c r="D673" i="3"/>
  <c r="D659" i="3"/>
  <c r="D657" i="3"/>
  <c r="D649" i="3"/>
  <c r="D641" i="3"/>
  <c r="D633" i="3"/>
  <c r="D625" i="3"/>
  <c r="D617" i="3"/>
  <c r="D609" i="3"/>
  <c r="D650" i="3"/>
  <c r="D642" i="3"/>
  <c r="D634" i="3"/>
  <c r="D626" i="3"/>
  <c r="D618" i="3"/>
  <c r="D610" i="3"/>
  <c r="D681" i="3"/>
  <c r="D651" i="3"/>
  <c r="D643" i="3"/>
  <c r="D635" i="3"/>
  <c r="D627" i="3"/>
  <c r="D619" i="3"/>
  <c r="D611" i="3"/>
  <c r="D652" i="3"/>
  <c r="D644" i="3"/>
  <c r="D636" i="3"/>
  <c r="D628" i="3"/>
  <c r="D620" i="3"/>
  <c r="D612" i="3"/>
  <c r="D604" i="3"/>
  <c r="D689" i="3"/>
  <c r="D658" i="3"/>
  <c r="D653" i="3"/>
  <c r="D645" i="3"/>
  <c r="D637" i="3"/>
  <c r="D629" i="3"/>
  <c r="D621" i="3"/>
  <c r="D613" i="3"/>
  <c r="D605" i="3"/>
  <c r="D654" i="3"/>
  <c r="D646" i="3"/>
  <c r="D638" i="3"/>
  <c r="D630" i="3"/>
  <c r="D622" i="3"/>
  <c r="D614" i="3"/>
  <c r="D697" i="3"/>
  <c r="D665" i="3"/>
  <c r="D655" i="3"/>
  <c r="D647" i="3"/>
  <c r="D639" i="3"/>
  <c r="D631" i="3"/>
  <c r="D623" i="3"/>
  <c r="D615" i="3"/>
  <c r="D607" i="3"/>
  <c r="D640" i="3"/>
  <c r="D606" i="3"/>
  <c r="D596" i="3"/>
  <c r="D588" i="3"/>
  <c r="D580" i="3"/>
  <c r="D572" i="3"/>
  <c r="D564" i="3"/>
  <c r="D556" i="3"/>
  <c r="D597" i="3"/>
  <c r="D589" i="3"/>
  <c r="D581" i="3"/>
  <c r="D573" i="3"/>
  <c r="D565" i="3"/>
  <c r="D557" i="3"/>
  <c r="D648" i="3"/>
  <c r="D616" i="3"/>
  <c r="D598" i="3"/>
  <c r="D590" i="3"/>
  <c r="D582" i="3"/>
  <c r="D574" i="3"/>
  <c r="D566" i="3"/>
  <c r="D558" i="3"/>
  <c r="D550" i="3"/>
  <c r="D608" i="3"/>
  <c r="D599" i="3"/>
  <c r="D591" i="3"/>
  <c r="D583" i="3"/>
  <c r="D575" i="3"/>
  <c r="D567" i="3"/>
  <c r="D559" i="3"/>
  <c r="D551" i="3"/>
  <c r="D656" i="3"/>
  <c r="D624" i="3"/>
  <c r="D600" i="3"/>
  <c r="D592" i="3"/>
  <c r="D584" i="3"/>
  <c r="D576" i="3"/>
  <c r="D568" i="3"/>
  <c r="D560" i="3"/>
  <c r="D552" i="3"/>
  <c r="D601" i="3"/>
  <c r="D593" i="3"/>
  <c r="D585" i="3"/>
  <c r="D577" i="3"/>
  <c r="D729" i="3"/>
  <c r="D632" i="3"/>
  <c r="D602" i="3"/>
  <c r="D594" i="3"/>
  <c r="D586" i="3"/>
  <c r="D578" i="3"/>
  <c r="D570" i="3"/>
  <c r="D562" i="3"/>
  <c r="D554" i="3"/>
  <c r="D579" i="3"/>
  <c r="D563" i="3"/>
  <c r="D542" i="3"/>
  <c r="D534" i="3"/>
  <c r="D526" i="3"/>
  <c r="D518" i="3"/>
  <c r="D510" i="3"/>
  <c r="D502" i="3"/>
  <c r="D569" i="3"/>
  <c r="D553" i="3"/>
  <c r="D543" i="3"/>
  <c r="D535" i="3"/>
  <c r="D527" i="3"/>
  <c r="D519" i="3"/>
  <c r="D511" i="3"/>
  <c r="D503" i="3"/>
  <c r="D587" i="3"/>
  <c r="D544" i="3"/>
  <c r="D536" i="3"/>
  <c r="D528" i="3"/>
  <c r="D520" i="3"/>
  <c r="D512" i="3"/>
  <c r="D545" i="3"/>
  <c r="D537" i="3"/>
  <c r="D529" i="3"/>
  <c r="D521" i="3"/>
  <c r="D513" i="3"/>
  <c r="D505" i="3"/>
  <c r="D595" i="3"/>
  <c r="D571" i="3"/>
  <c r="D555" i="3"/>
  <c r="D546" i="3"/>
  <c r="D538" i="3"/>
  <c r="D530" i="3"/>
  <c r="D522" i="3"/>
  <c r="D514" i="3"/>
  <c r="D506" i="3"/>
  <c r="D561" i="3"/>
  <c r="D547" i="3"/>
  <c r="D539" i="3"/>
  <c r="D531" i="3"/>
  <c r="D523" i="3"/>
  <c r="D515" i="3"/>
  <c r="D507" i="3"/>
  <c r="D603" i="3"/>
  <c r="D548" i="3"/>
  <c r="D540" i="3"/>
  <c r="D532" i="3"/>
  <c r="D524" i="3"/>
  <c r="D494" i="3"/>
  <c r="D486" i="3"/>
  <c r="D478" i="3"/>
  <c r="D470" i="3"/>
  <c r="D462" i="3"/>
  <c r="D454" i="3"/>
  <c r="D541" i="3"/>
  <c r="D517" i="3"/>
  <c r="D495" i="3"/>
  <c r="D487" i="3"/>
  <c r="D479" i="3"/>
  <c r="D496" i="3"/>
  <c r="D488" i="3"/>
  <c r="D480" i="3"/>
  <c r="D472" i="3"/>
  <c r="D464" i="3"/>
  <c r="D456" i="3"/>
  <c r="D549" i="3"/>
  <c r="D508" i="3"/>
  <c r="D504" i="3"/>
  <c r="D497" i="3"/>
  <c r="D489" i="3"/>
  <c r="D481" i="3"/>
  <c r="D473" i="3"/>
  <c r="D465" i="3"/>
  <c r="D457" i="3"/>
  <c r="D498" i="3"/>
  <c r="D490" i="3"/>
  <c r="D482" i="3"/>
  <c r="D474" i="3"/>
  <c r="D466" i="3"/>
  <c r="D458" i="3"/>
  <c r="D525" i="3"/>
  <c r="D509" i="3"/>
  <c r="D499" i="3"/>
  <c r="D491" i="3"/>
  <c r="D483" i="3"/>
  <c r="D475" i="3"/>
  <c r="D500" i="3"/>
  <c r="D492" i="3"/>
  <c r="D484" i="3"/>
  <c r="D476" i="3"/>
  <c r="D468" i="3"/>
  <c r="D460" i="3"/>
  <c r="D452" i="3"/>
  <c r="D533" i="3"/>
  <c r="D516" i="3"/>
  <c r="D501" i="3"/>
  <c r="D493" i="3"/>
  <c r="D485" i="3"/>
  <c r="D477" i="3"/>
  <c r="D469" i="3"/>
  <c r="D461" i="3"/>
  <c r="D453" i="3"/>
  <c r="D446" i="3"/>
  <c r="D438" i="3"/>
  <c r="D430" i="3"/>
  <c r="D422" i="3"/>
  <c r="D414" i="3"/>
  <c r="D406" i="3"/>
  <c r="D398" i="3"/>
  <c r="D471" i="3"/>
  <c r="D455" i="3"/>
  <c r="D447" i="3"/>
  <c r="D439" i="3"/>
  <c r="D431" i="3"/>
  <c r="D423" i="3"/>
  <c r="D415" i="3"/>
  <c r="D407" i="3"/>
  <c r="D399" i="3"/>
  <c r="D448" i="3"/>
  <c r="D440" i="3"/>
  <c r="D432" i="3"/>
  <c r="D424" i="3"/>
  <c r="D416" i="3"/>
  <c r="D408" i="3"/>
  <c r="D400" i="3"/>
  <c r="D467" i="3"/>
  <c r="D451" i="3"/>
  <c r="D449" i="3"/>
  <c r="D441" i="3"/>
  <c r="D433" i="3"/>
  <c r="D425" i="3"/>
  <c r="D417" i="3"/>
  <c r="D409" i="3"/>
  <c r="D401" i="3"/>
  <c r="D442" i="3"/>
  <c r="D434" i="3"/>
  <c r="D426" i="3"/>
  <c r="D418" i="3"/>
  <c r="D410" i="3"/>
  <c r="D402" i="3"/>
  <c r="D394" i="3"/>
  <c r="D463" i="3"/>
  <c r="D450" i="3"/>
  <c r="D443" i="3"/>
  <c r="D435" i="3"/>
  <c r="D427" i="3"/>
  <c r="D419" i="3"/>
  <c r="D411" i="3"/>
  <c r="D403" i="3"/>
  <c r="D395" i="3"/>
  <c r="D444" i="3"/>
  <c r="D436" i="3"/>
  <c r="D428" i="3"/>
  <c r="D420" i="3"/>
  <c r="D412" i="3"/>
  <c r="D404" i="3"/>
  <c r="D396" i="3"/>
  <c r="D459" i="3"/>
  <c r="D445" i="3"/>
  <c r="D437" i="3"/>
  <c r="D429" i="3"/>
  <c r="D421" i="3"/>
  <c r="D413" i="3"/>
  <c r="D405" i="3"/>
  <c r="D397" i="3"/>
  <c r="D391" i="3"/>
  <c r="D383" i="3"/>
  <c r="D375" i="3"/>
  <c r="D367" i="3"/>
  <c r="D359" i="3"/>
  <c r="D351" i="3"/>
  <c r="D343" i="3"/>
  <c r="D335" i="3"/>
  <c r="D327" i="3"/>
  <c r="D319" i="3"/>
  <c r="D311" i="3"/>
  <c r="D303" i="3"/>
  <c r="D295" i="3"/>
  <c r="D287" i="3"/>
  <c r="D279" i="3"/>
  <c r="D392" i="3"/>
  <c r="D384" i="3"/>
  <c r="D376" i="3"/>
  <c r="D368" i="3"/>
  <c r="D360" i="3"/>
  <c r="D352" i="3"/>
  <c r="D344" i="3"/>
  <c r="D336" i="3"/>
  <c r="D328" i="3"/>
  <c r="D320" i="3"/>
  <c r="D312" i="3"/>
  <c r="D304" i="3"/>
  <c r="D296" i="3"/>
  <c r="D288" i="3"/>
  <c r="D280" i="3"/>
  <c r="D393" i="3"/>
  <c r="D385" i="3"/>
  <c r="D377" i="3"/>
  <c r="D369" i="3"/>
  <c r="D361" i="3"/>
  <c r="D353" i="3"/>
  <c r="D345" i="3"/>
  <c r="D337" i="3"/>
  <c r="D329" i="3"/>
  <c r="D321" i="3"/>
  <c r="D313" i="3"/>
  <c r="D305" i="3"/>
  <c r="D297" i="3"/>
  <c r="D289" i="3"/>
  <c r="D281" i="3"/>
  <c r="D273" i="3"/>
  <c r="D386" i="3"/>
  <c r="D378" i="3"/>
  <c r="D370" i="3"/>
  <c r="D362" i="3"/>
  <c r="D354" i="3"/>
  <c r="D346" i="3"/>
  <c r="D338" i="3"/>
  <c r="D330" i="3"/>
  <c r="D322" i="3"/>
  <c r="D314" i="3"/>
  <c r="D306" i="3"/>
  <c r="D298" i="3"/>
  <c r="D290" i="3"/>
  <c r="D282" i="3"/>
  <c r="D387" i="3"/>
  <c r="D379" i="3"/>
  <c r="D371" i="3"/>
  <c r="D363" i="3"/>
  <c r="D355" i="3"/>
  <c r="D347" i="3"/>
  <c r="D339" i="3"/>
  <c r="D331" i="3"/>
  <c r="D323" i="3"/>
  <c r="D315" i="3"/>
  <c r="D307" i="3"/>
  <c r="D299" i="3"/>
  <c r="D291" i="3"/>
  <c r="D283" i="3"/>
  <c r="D275" i="3"/>
  <c r="D388" i="3"/>
  <c r="D380" i="3"/>
  <c r="D372" i="3"/>
  <c r="D364" i="3"/>
  <c r="D356" i="3"/>
  <c r="D348" i="3"/>
  <c r="D340" i="3"/>
  <c r="D332" i="3"/>
  <c r="D324" i="3"/>
  <c r="D316" i="3"/>
  <c r="D308" i="3"/>
  <c r="D300" i="3"/>
  <c r="D292" i="3"/>
  <c r="D284" i="3"/>
  <c r="D276" i="3"/>
  <c r="D389" i="3"/>
  <c r="D381" i="3"/>
  <c r="D373" i="3"/>
  <c r="D365" i="3"/>
  <c r="D357" i="3"/>
  <c r="D349" i="3"/>
  <c r="D341" i="3"/>
  <c r="D333" i="3"/>
  <c r="D325" i="3"/>
  <c r="D317" i="3"/>
  <c r="D309" i="3"/>
  <c r="D301" i="3"/>
  <c r="D293" i="3"/>
  <c r="D285" i="3"/>
  <c r="D277" i="3"/>
  <c r="D268" i="3"/>
  <c r="D260" i="3"/>
  <c r="D252" i="3"/>
  <c r="D244" i="3"/>
  <c r="D236" i="3"/>
  <c r="D382" i="3"/>
  <c r="D350" i="3"/>
  <c r="D318" i="3"/>
  <c r="D286" i="3"/>
  <c r="D269" i="3"/>
  <c r="D261" i="3"/>
  <c r="D253" i="3"/>
  <c r="D245" i="3"/>
  <c r="D237" i="3"/>
  <c r="D270" i="3"/>
  <c r="D262" i="3"/>
  <c r="D254" i="3"/>
  <c r="D246" i="3"/>
  <c r="D238" i="3"/>
  <c r="D230" i="3"/>
  <c r="D390" i="3"/>
  <c r="D358" i="3"/>
  <c r="D326" i="3"/>
  <c r="D294" i="3"/>
  <c r="D274" i="3"/>
  <c r="D272" i="3"/>
  <c r="D263" i="3"/>
  <c r="D255" i="3"/>
  <c r="D247" i="3"/>
  <c r="D239" i="3"/>
  <c r="D231" i="3"/>
  <c r="D264" i="3"/>
  <c r="D256" i="3"/>
  <c r="D248" i="3"/>
  <c r="D240" i="3"/>
  <c r="D232" i="3"/>
  <c r="D366" i="3"/>
  <c r="D334" i="3"/>
  <c r="D302" i="3"/>
  <c r="D265" i="3"/>
  <c r="D257" i="3"/>
  <c r="D249" i="3"/>
  <c r="D241" i="3"/>
  <c r="D233" i="3"/>
  <c r="D271" i="3"/>
  <c r="D266" i="3"/>
  <c r="D258" i="3"/>
  <c r="D250" i="3"/>
  <c r="D242" i="3"/>
  <c r="D234" i="3"/>
  <c r="D374" i="3"/>
  <c r="D342" i="3"/>
  <c r="D310" i="3"/>
  <c r="D278" i="3"/>
  <c r="D267" i="3"/>
  <c r="D259" i="3"/>
  <c r="D251" i="3"/>
  <c r="D243" i="3"/>
  <c r="D235" i="3"/>
  <c r="D228" i="3"/>
  <c r="D220" i="3"/>
  <c r="D212" i="3"/>
  <c r="D204" i="3"/>
  <c r="D196" i="3"/>
  <c r="D188" i="3"/>
  <c r="D180" i="3"/>
  <c r="D172" i="3"/>
  <c r="D164" i="3"/>
  <c r="D156" i="3"/>
  <c r="D148" i="3"/>
  <c r="D140" i="3"/>
  <c r="D132" i="3"/>
  <c r="D221" i="3"/>
  <c r="D213" i="3"/>
  <c r="D205" i="3"/>
  <c r="D197" i="3"/>
  <c r="D189" i="3"/>
  <c r="D181" i="3"/>
  <c r="D173" i="3"/>
  <c r="D165" i="3"/>
  <c r="D157" i="3"/>
  <c r="D149" i="3"/>
  <c r="D141" i="3"/>
  <c r="D133" i="3"/>
  <c r="D125" i="3"/>
  <c r="D117" i="3"/>
  <c r="D109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229" i="3"/>
  <c r="D223" i="3"/>
  <c r="D215" i="3"/>
  <c r="D207" i="3"/>
  <c r="D199" i="3"/>
  <c r="D191" i="3"/>
  <c r="D183" i="3"/>
  <c r="D175" i="3"/>
  <c r="D167" i="3"/>
  <c r="D159" i="3"/>
  <c r="D151" i="3"/>
  <c r="D143" i="3"/>
  <c r="D135" i="3"/>
  <c r="D127" i="3"/>
  <c r="D119" i="3"/>
  <c r="D111" i="3"/>
  <c r="D224" i="3"/>
  <c r="D216" i="3"/>
  <c r="D208" i="3"/>
  <c r="D200" i="3"/>
  <c r="D192" i="3"/>
  <c r="D184" i="3"/>
  <c r="D176" i="3"/>
  <c r="D168" i="3"/>
  <c r="D160" i="3"/>
  <c r="D152" i="3"/>
  <c r="D144" i="3"/>
  <c r="D136" i="3"/>
  <c r="D128" i="3"/>
  <c r="D120" i="3"/>
  <c r="D112" i="3"/>
  <c r="D225" i="3"/>
  <c r="D217" i="3"/>
  <c r="D209" i="3"/>
  <c r="D201" i="3"/>
  <c r="D193" i="3"/>
  <c r="D185" i="3"/>
  <c r="D177" i="3"/>
  <c r="D169" i="3"/>
  <c r="D161" i="3"/>
  <c r="D153" i="3"/>
  <c r="D145" i="3"/>
  <c r="D137" i="3"/>
  <c r="D129" i="3"/>
  <c r="D121" i="3"/>
  <c r="D113" i="3"/>
  <c r="D226" i="3"/>
  <c r="D218" i="3"/>
  <c r="D210" i="3"/>
  <c r="D202" i="3"/>
  <c r="D194" i="3"/>
  <c r="D186" i="3"/>
  <c r="D178" i="3"/>
  <c r="D170" i="3"/>
  <c r="D162" i="3"/>
  <c r="D154" i="3"/>
  <c r="D146" i="3"/>
  <c r="D138" i="3"/>
  <c r="D130" i="3"/>
  <c r="D122" i="3"/>
  <c r="D114" i="3"/>
  <c r="D227" i="3"/>
  <c r="D219" i="3"/>
  <c r="D211" i="3"/>
  <c r="D203" i="3"/>
  <c r="D195" i="3"/>
  <c r="D187" i="3"/>
  <c r="D179" i="3"/>
  <c r="D171" i="3"/>
  <c r="D163" i="3"/>
  <c r="L1001" i="3"/>
  <c r="L993" i="3"/>
  <c r="L985" i="3"/>
  <c r="L977" i="3"/>
  <c r="L1002" i="3"/>
  <c r="L994" i="3"/>
  <c r="L986" i="3"/>
  <c r="L978" i="3"/>
  <c r="L1003" i="3"/>
  <c r="L995" i="3"/>
  <c r="L987" i="3"/>
  <c r="L979" i="3"/>
  <c r="L1004" i="3"/>
  <c r="L996" i="3"/>
  <c r="L988" i="3"/>
  <c r="L980" i="3"/>
  <c r="L1005" i="3"/>
  <c r="L997" i="3"/>
  <c r="L989" i="3"/>
  <c r="L981" i="3"/>
  <c r="L998" i="3"/>
  <c r="L990" i="3"/>
  <c r="L982" i="3"/>
  <c r="L999" i="3"/>
  <c r="L991" i="3"/>
  <c r="L983" i="3"/>
  <c r="L984" i="3"/>
  <c r="L975" i="3"/>
  <c r="L969" i="3"/>
  <c r="L961" i="3"/>
  <c r="L953" i="3"/>
  <c r="L970" i="3"/>
  <c r="L962" i="3"/>
  <c r="L954" i="3"/>
  <c r="L992" i="3"/>
  <c r="L971" i="3"/>
  <c r="L972" i="3"/>
  <c r="L964" i="3"/>
  <c r="L956" i="3"/>
  <c r="L1000" i="3"/>
  <c r="L973" i="3"/>
  <c r="L965" i="3"/>
  <c r="L957" i="3"/>
  <c r="L974" i="3"/>
  <c r="L966" i="3"/>
  <c r="L958" i="3"/>
  <c r="L976" i="3"/>
  <c r="L968" i="3"/>
  <c r="L960" i="3"/>
  <c r="L952" i="3"/>
  <c r="L949" i="3"/>
  <c r="L941" i="3"/>
  <c r="L933" i="3"/>
  <c r="L925" i="3"/>
  <c r="L967" i="3"/>
  <c r="L942" i="3"/>
  <c r="L934" i="3"/>
  <c r="L926" i="3"/>
  <c r="L963" i="3"/>
  <c r="L944" i="3"/>
  <c r="L936" i="3"/>
  <c r="L928" i="3"/>
  <c r="L950" i="3"/>
  <c r="L945" i="3"/>
  <c r="L937" i="3"/>
  <c r="L929" i="3"/>
  <c r="L959" i="3"/>
  <c r="L946" i="3"/>
  <c r="L938" i="3"/>
  <c r="L930" i="3"/>
  <c r="L955" i="3"/>
  <c r="L948" i="3"/>
  <c r="L940" i="3"/>
  <c r="L932" i="3"/>
  <c r="L947" i="3"/>
  <c r="L931" i="3"/>
  <c r="L922" i="3"/>
  <c r="L914" i="3"/>
  <c r="L906" i="3"/>
  <c r="L943" i="3"/>
  <c r="L927" i="3"/>
  <c r="L924" i="3"/>
  <c r="L916" i="3"/>
  <c r="L908" i="3"/>
  <c r="L951" i="3"/>
  <c r="L917" i="3"/>
  <c r="L909" i="3"/>
  <c r="L939" i="3"/>
  <c r="L918" i="3"/>
  <c r="L910" i="3"/>
  <c r="L902" i="3"/>
  <c r="L935" i="3"/>
  <c r="L920" i="3"/>
  <c r="L912" i="3"/>
  <c r="L921" i="3"/>
  <c r="L913" i="3"/>
  <c r="L905" i="3"/>
  <c r="L915" i="3"/>
  <c r="L893" i="3"/>
  <c r="L885" i="3"/>
  <c r="L911" i="3"/>
  <c r="L901" i="3"/>
  <c r="L895" i="3"/>
  <c r="L887" i="3"/>
  <c r="L879" i="3"/>
  <c r="L896" i="3"/>
  <c r="L888" i="3"/>
  <c r="L880" i="3"/>
  <c r="L923" i="3"/>
  <c r="L907" i="3"/>
  <c r="L904" i="3"/>
  <c r="L897" i="3"/>
  <c r="L889" i="3"/>
  <c r="L881" i="3"/>
  <c r="L898" i="3"/>
  <c r="L919" i="3"/>
  <c r="L899" i="3"/>
  <c r="L891" i="3"/>
  <c r="L883" i="3"/>
  <c r="L903" i="3"/>
  <c r="L900" i="3"/>
  <c r="L892" i="3"/>
  <c r="L884" i="3"/>
  <c r="L878" i="3"/>
  <c r="L870" i="3"/>
  <c r="L862" i="3"/>
  <c r="L854" i="3"/>
  <c r="L882" i="3"/>
  <c r="L872" i="3"/>
  <c r="L864" i="3"/>
  <c r="L856" i="3"/>
  <c r="L894" i="3"/>
  <c r="L873" i="3"/>
  <c r="L865" i="3"/>
  <c r="L857" i="3"/>
  <c r="L874" i="3"/>
  <c r="L866" i="3"/>
  <c r="L858" i="3"/>
  <c r="L890" i="3"/>
  <c r="L875" i="3"/>
  <c r="L876" i="3"/>
  <c r="L868" i="3"/>
  <c r="L860" i="3"/>
  <c r="L886" i="3"/>
  <c r="L877" i="3"/>
  <c r="L869" i="3"/>
  <c r="L861" i="3"/>
  <c r="L853" i="3"/>
  <c r="L871" i="3"/>
  <c r="L855" i="3"/>
  <c r="L846" i="3"/>
  <c r="L838" i="3"/>
  <c r="L830" i="3"/>
  <c r="L822" i="3"/>
  <c r="L814" i="3"/>
  <c r="L847" i="3"/>
  <c r="L839" i="3"/>
  <c r="L831" i="3"/>
  <c r="L867" i="3"/>
  <c r="L848" i="3"/>
  <c r="L840" i="3"/>
  <c r="L832" i="3"/>
  <c r="L824" i="3"/>
  <c r="L816" i="3"/>
  <c r="L808" i="3"/>
  <c r="L849" i="3"/>
  <c r="L841" i="3"/>
  <c r="L833" i="3"/>
  <c r="L825" i="3"/>
  <c r="L817" i="3"/>
  <c r="L809" i="3"/>
  <c r="L863" i="3"/>
  <c r="L850" i="3"/>
  <c r="L842" i="3"/>
  <c r="L834" i="3"/>
  <c r="L826" i="3"/>
  <c r="L818" i="3"/>
  <c r="L810" i="3"/>
  <c r="L851" i="3"/>
  <c r="L843" i="3"/>
  <c r="L835" i="3"/>
  <c r="L827" i="3"/>
  <c r="L859" i="3"/>
  <c r="L844" i="3"/>
  <c r="L836" i="3"/>
  <c r="L828" i="3"/>
  <c r="L820" i="3"/>
  <c r="L812" i="3"/>
  <c r="L852" i="3"/>
  <c r="L845" i="3"/>
  <c r="L837" i="3"/>
  <c r="L829" i="3"/>
  <c r="L821" i="3"/>
  <c r="L813" i="3"/>
  <c r="L804" i="3"/>
  <c r="L796" i="3"/>
  <c r="L788" i="3"/>
  <c r="L780" i="3"/>
  <c r="L772" i="3"/>
  <c r="L764" i="3"/>
  <c r="L819" i="3"/>
  <c r="L805" i="3"/>
  <c r="L797" i="3"/>
  <c r="L789" i="3"/>
  <c r="L806" i="3"/>
  <c r="L798" i="3"/>
  <c r="L790" i="3"/>
  <c r="L782" i="3"/>
  <c r="L774" i="3"/>
  <c r="L766" i="3"/>
  <c r="L815" i="3"/>
  <c r="L807" i="3"/>
  <c r="L799" i="3"/>
  <c r="L791" i="3"/>
  <c r="L783" i="3"/>
  <c r="L775" i="3"/>
  <c r="L767" i="3"/>
  <c r="L800" i="3"/>
  <c r="L792" i="3"/>
  <c r="L784" i="3"/>
  <c r="L776" i="3"/>
  <c r="L768" i="3"/>
  <c r="L811" i="3"/>
  <c r="L801" i="3"/>
  <c r="L793" i="3"/>
  <c r="L785" i="3"/>
  <c r="L802" i="3"/>
  <c r="L794" i="3"/>
  <c r="L786" i="3"/>
  <c r="L778" i="3"/>
  <c r="L770" i="3"/>
  <c r="L762" i="3"/>
  <c r="L823" i="3"/>
  <c r="L803" i="3"/>
  <c r="L795" i="3"/>
  <c r="L787" i="3"/>
  <c r="L779" i="3"/>
  <c r="L771" i="3"/>
  <c r="L763" i="3"/>
  <c r="L761" i="3"/>
  <c r="L753" i="3"/>
  <c r="L777" i="3"/>
  <c r="L754" i="3"/>
  <c r="L746" i="3"/>
  <c r="L738" i="3"/>
  <c r="L755" i="3"/>
  <c r="L747" i="3"/>
  <c r="L739" i="3"/>
  <c r="L731" i="3"/>
  <c r="L723" i="3"/>
  <c r="L715" i="3"/>
  <c r="L707" i="3"/>
  <c r="L781" i="3"/>
  <c r="L773" i="3"/>
  <c r="L756" i="3"/>
  <c r="L748" i="3"/>
  <c r="L740" i="3"/>
  <c r="L732" i="3"/>
  <c r="L724" i="3"/>
  <c r="L716" i="3"/>
  <c r="L708" i="3"/>
  <c r="L757" i="3"/>
  <c r="L749" i="3"/>
  <c r="L741" i="3"/>
  <c r="L733" i="3"/>
  <c r="L725" i="3"/>
  <c r="L769" i="3"/>
  <c r="L758" i="3"/>
  <c r="L750" i="3"/>
  <c r="L742" i="3"/>
  <c r="L734" i="3"/>
  <c r="L726" i="3"/>
  <c r="L759" i="3"/>
  <c r="L751" i="3"/>
  <c r="L743" i="3"/>
  <c r="L735" i="3"/>
  <c r="L727" i="3"/>
  <c r="L719" i="3"/>
  <c r="L711" i="3"/>
  <c r="L765" i="3"/>
  <c r="L760" i="3"/>
  <c r="L752" i="3"/>
  <c r="L744" i="3"/>
  <c r="L736" i="3"/>
  <c r="L728" i="3"/>
  <c r="L720" i="3"/>
  <c r="L712" i="3"/>
  <c r="L698" i="3"/>
  <c r="L690" i="3"/>
  <c r="L682" i="3"/>
  <c r="L674" i="3"/>
  <c r="L666" i="3"/>
  <c r="L721" i="3"/>
  <c r="L718" i="3"/>
  <c r="L714" i="3"/>
  <c r="L710" i="3"/>
  <c r="L706" i="3"/>
  <c r="L699" i="3"/>
  <c r="L691" i="3"/>
  <c r="L683" i="3"/>
  <c r="L675" i="3"/>
  <c r="L667" i="3"/>
  <c r="L659" i="3"/>
  <c r="L737" i="3"/>
  <c r="L700" i="3"/>
  <c r="L692" i="3"/>
  <c r="L684" i="3"/>
  <c r="L676" i="3"/>
  <c r="L668" i="3"/>
  <c r="L660" i="3"/>
  <c r="L722" i="3"/>
  <c r="L701" i="3"/>
  <c r="L693" i="3"/>
  <c r="L685" i="3"/>
  <c r="L677" i="3"/>
  <c r="L669" i="3"/>
  <c r="L661" i="3"/>
  <c r="L745" i="3"/>
  <c r="L702" i="3"/>
  <c r="L694" i="3"/>
  <c r="L686" i="3"/>
  <c r="L678" i="3"/>
  <c r="L670" i="3"/>
  <c r="L662" i="3"/>
  <c r="L729" i="3"/>
  <c r="L717" i="3"/>
  <c r="L713" i="3"/>
  <c r="L709" i="3"/>
  <c r="L703" i="3"/>
  <c r="L695" i="3"/>
  <c r="L687" i="3"/>
  <c r="L679" i="3"/>
  <c r="L671" i="3"/>
  <c r="L663" i="3"/>
  <c r="L704" i="3"/>
  <c r="L696" i="3"/>
  <c r="L688" i="3"/>
  <c r="L680" i="3"/>
  <c r="L672" i="3"/>
  <c r="L664" i="3"/>
  <c r="L656" i="3"/>
  <c r="L658" i="3"/>
  <c r="L649" i="3"/>
  <c r="L641" i="3"/>
  <c r="L633" i="3"/>
  <c r="L625" i="3"/>
  <c r="L617" i="3"/>
  <c r="L609" i="3"/>
  <c r="L681" i="3"/>
  <c r="L650" i="3"/>
  <c r="L642" i="3"/>
  <c r="L634" i="3"/>
  <c r="L626" i="3"/>
  <c r="L618" i="3"/>
  <c r="L610" i="3"/>
  <c r="L651" i="3"/>
  <c r="L643" i="3"/>
  <c r="L635" i="3"/>
  <c r="L627" i="3"/>
  <c r="L619" i="3"/>
  <c r="L611" i="3"/>
  <c r="L689" i="3"/>
  <c r="L652" i="3"/>
  <c r="L644" i="3"/>
  <c r="L636" i="3"/>
  <c r="L628" i="3"/>
  <c r="L620" i="3"/>
  <c r="L612" i="3"/>
  <c r="L604" i="3"/>
  <c r="L657" i="3"/>
  <c r="L653" i="3"/>
  <c r="L645" i="3"/>
  <c r="L637" i="3"/>
  <c r="L629" i="3"/>
  <c r="L621" i="3"/>
  <c r="L613" i="3"/>
  <c r="L605" i="3"/>
  <c r="L730" i="3"/>
  <c r="L697" i="3"/>
  <c r="L665" i="3"/>
  <c r="L654" i="3"/>
  <c r="L646" i="3"/>
  <c r="L638" i="3"/>
  <c r="L630" i="3"/>
  <c r="L622" i="3"/>
  <c r="L614" i="3"/>
  <c r="L655" i="3"/>
  <c r="L647" i="3"/>
  <c r="L639" i="3"/>
  <c r="L631" i="3"/>
  <c r="L623" i="3"/>
  <c r="L615" i="3"/>
  <c r="L607" i="3"/>
  <c r="L596" i="3"/>
  <c r="L588" i="3"/>
  <c r="L580" i="3"/>
  <c r="L572" i="3"/>
  <c r="L564" i="3"/>
  <c r="L556" i="3"/>
  <c r="L648" i="3"/>
  <c r="L616" i="3"/>
  <c r="L608" i="3"/>
  <c r="L597" i="3"/>
  <c r="L589" i="3"/>
  <c r="L581" i="3"/>
  <c r="L573" i="3"/>
  <c r="L565" i="3"/>
  <c r="L557" i="3"/>
  <c r="L705" i="3"/>
  <c r="L673" i="3"/>
  <c r="L598" i="3"/>
  <c r="L590" i="3"/>
  <c r="L582" i="3"/>
  <c r="L574" i="3"/>
  <c r="L566" i="3"/>
  <c r="L558" i="3"/>
  <c r="L550" i="3"/>
  <c r="L624" i="3"/>
  <c r="L599" i="3"/>
  <c r="L591" i="3"/>
  <c r="L583" i="3"/>
  <c r="L575" i="3"/>
  <c r="L567" i="3"/>
  <c r="L559" i="3"/>
  <c r="L551" i="3"/>
  <c r="L600" i="3"/>
  <c r="L592" i="3"/>
  <c r="L584" i="3"/>
  <c r="L576" i="3"/>
  <c r="L568" i="3"/>
  <c r="L560" i="3"/>
  <c r="L552" i="3"/>
  <c r="L632" i="3"/>
  <c r="L601" i="3"/>
  <c r="L593" i="3"/>
  <c r="L585" i="3"/>
  <c r="L577" i="3"/>
  <c r="L606" i="3"/>
  <c r="L602" i="3"/>
  <c r="L594" i="3"/>
  <c r="L586" i="3"/>
  <c r="L578" i="3"/>
  <c r="L570" i="3"/>
  <c r="L562" i="3"/>
  <c r="L554" i="3"/>
  <c r="L579" i="3"/>
  <c r="L569" i="3"/>
  <c r="L553" i="3"/>
  <c r="L542" i="3"/>
  <c r="L534" i="3"/>
  <c r="L526" i="3"/>
  <c r="L518" i="3"/>
  <c r="L510" i="3"/>
  <c r="L502" i="3"/>
  <c r="L587" i="3"/>
  <c r="L543" i="3"/>
  <c r="L535" i="3"/>
  <c r="L527" i="3"/>
  <c r="L519" i="3"/>
  <c r="L511" i="3"/>
  <c r="L503" i="3"/>
  <c r="L640" i="3"/>
  <c r="L571" i="3"/>
  <c r="L555" i="3"/>
  <c r="L544" i="3"/>
  <c r="L536" i="3"/>
  <c r="L528" i="3"/>
  <c r="L520" i="3"/>
  <c r="L512" i="3"/>
  <c r="L595" i="3"/>
  <c r="L561" i="3"/>
  <c r="L545" i="3"/>
  <c r="L537" i="3"/>
  <c r="L529" i="3"/>
  <c r="L521" i="3"/>
  <c r="L513" i="3"/>
  <c r="L505" i="3"/>
  <c r="L546" i="3"/>
  <c r="L538" i="3"/>
  <c r="L530" i="3"/>
  <c r="L522" i="3"/>
  <c r="L514" i="3"/>
  <c r="L506" i="3"/>
  <c r="L603" i="3"/>
  <c r="L547" i="3"/>
  <c r="L539" i="3"/>
  <c r="L531" i="3"/>
  <c r="L523" i="3"/>
  <c r="L515" i="3"/>
  <c r="L507" i="3"/>
  <c r="L563" i="3"/>
  <c r="L548" i="3"/>
  <c r="L540" i="3"/>
  <c r="L532" i="3"/>
  <c r="L524" i="3"/>
  <c r="L541" i="3"/>
  <c r="L504" i="3"/>
  <c r="L494" i="3"/>
  <c r="L486" i="3"/>
  <c r="L478" i="3"/>
  <c r="L470" i="3"/>
  <c r="L462" i="3"/>
  <c r="L454" i="3"/>
  <c r="L508" i="3"/>
  <c r="L495" i="3"/>
  <c r="L487" i="3"/>
  <c r="L479" i="3"/>
  <c r="L549" i="3"/>
  <c r="L496" i="3"/>
  <c r="L488" i="3"/>
  <c r="L480" i="3"/>
  <c r="L472" i="3"/>
  <c r="L464" i="3"/>
  <c r="L456" i="3"/>
  <c r="L509" i="3"/>
  <c r="L497" i="3"/>
  <c r="L489" i="3"/>
  <c r="L481" i="3"/>
  <c r="L473" i="3"/>
  <c r="L465" i="3"/>
  <c r="L457" i="3"/>
  <c r="L525" i="3"/>
  <c r="L501" i="3"/>
  <c r="L498" i="3"/>
  <c r="L490" i="3"/>
  <c r="L482" i="3"/>
  <c r="L474" i="3"/>
  <c r="L466" i="3"/>
  <c r="L458" i="3"/>
  <c r="L450" i="3"/>
  <c r="L516" i="3"/>
  <c r="L499" i="3"/>
  <c r="L491" i="3"/>
  <c r="L483" i="3"/>
  <c r="L475" i="3"/>
  <c r="L533" i="3"/>
  <c r="L500" i="3"/>
  <c r="L492" i="3"/>
  <c r="L484" i="3"/>
  <c r="L476" i="3"/>
  <c r="L468" i="3"/>
  <c r="L460" i="3"/>
  <c r="L452" i="3"/>
  <c r="L517" i="3"/>
  <c r="L493" i="3"/>
  <c r="L485" i="3"/>
  <c r="L477" i="3"/>
  <c r="L469" i="3"/>
  <c r="L461" i="3"/>
  <c r="L453" i="3"/>
  <c r="L446" i="3"/>
  <c r="L438" i="3"/>
  <c r="L430" i="3"/>
  <c r="L422" i="3"/>
  <c r="L414" i="3"/>
  <c r="L406" i="3"/>
  <c r="L398" i="3"/>
  <c r="L467" i="3"/>
  <c r="L451" i="3"/>
  <c r="L447" i="3"/>
  <c r="L439" i="3"/>
  <c r="L431" i="3"/>
  <c r="L423" i="3"/>
  <c r="L415" i="3"/>
  <c r="L407" i="3"/>
  <c r="L399" i="3"/>
  <c r="L448" i="3"/>
  <c r="L440" i="3"/>
  <c r="L432" i="3"/>
  <c r="L424" i="3"/>
  <c r="L416" i="3"/>
  <c r="L408" i="3"/>
  <c r="L400" i="3"/>
  <c r="L463" i="3"/>
  <c r="L449" i="3"/>
  <c r="L441" i="3"/>
  <c r="L433" i="3"/>
  <c r="L425" i="3"/>
  <c r="L417" i="3"/>
  <c r="L409" i="3"/>
  <c r="L401" i="3"/>
  <c r="L442" i="3"/>
  <c r="L434" i="3"/>
  <c r="L426" i="3"/>
  <c r="L418" i="3"/>
  <c r="L410" i="3"/>
  <c r="L402" i="3"/>
  <c r="L394" i="3"/>
  <c r="L459" i="3"/>
  <c r="L443" i="3"/>
  <c r="L435" i="3"/>
  <c r="L427" i="3"/>
  <c r="L419" i="3"/>
  <c r="L411" i="3"/>
  <c r="L403" i="3"/>
  <c r="L395" i="3"/>
  <c r="L444" i="3"/>
  <c r="L436" i="3"/>
  <c r="L428" i="3"/>
  <c r="L420" i="3"/>
  <c r="L412" i="3"/>
  <c r="L404" i="3"/>
  <c r="L396" i="3"/>
  <c r="L471" i="3"/>
  <c r="L455" i="3"/>
  <c r="L445" i="3"/>
  <c r="L437" i="3"/>
  <c r="L429" i="3"/>
  <c r="L421" i="3"/>
  <c r="L413" i="3"/>
  <c r="L405" i="3"/>
  <c r="L397" i="3"/>
  <c r="L391" i="3"/>
  <c r="L383" i="3"/>
  <c r="L375" i="3"/>
  <c r="L367" i="3"/>
  <c r="L359" i="3"/>
  <c r="L351" i="3"/>
  <c r="L343" i="3"/>
  <c r="L335" i="3"/>
  <c r="L327" i="3"/>
  <c r="L319" i="3"/>
  <c r="L311" i="3"/>
  <c r="L303" i="3"/>
  <c r="L295" i="3"/>
  <c r="L287" i="3"/>
  <c r="L279" i="3"/>
  <c r="L392" i="3"/>
  <c r="L384" i="3"/>
  <c r="L376" i="3"/>
  <c r="L368" i="3"/>
  <c r="L360" i="3"/>
  <c r="L352" i="3"/>
  <c r="L344" i="3"/>
  <c r="L336" i="3"/>
  <c r="L328" i="3"/>
  <c r="L320" i="3"/>
  <c r="L312" i="3"/>
  <c r="L304" i="3"/>
  <c r="L296" i="3"/>
  <c r="L288" i="3"/>
  <c r="L280" i="3"/>
  <c r="L393" i="3"/>
  <c r="L385" i="3"/>
  <c r="L377" i="3"/>
  <c r="L369" i="3"/>
  <c r="L361" i="3"/>
  <c r="L353" i="3"/>
  <c r="L345" i="3"/>
  <c r="L337" i="3"/>
  <c r="L329" i="3"/>
  <c r="L321" i="3"/>
  <c r="L313" i="3"/>
  <c r="L305" i="3"/>
  <c r="L297" i="3"/>
  <c r="L289" i="3"/>
  <c r="L281" i="3"/>
  <c r="L273" i="3"/>
  <c r="L386" i="3"/>
  <c r="L378" i="3"/>
  <c r="L370" i="3"/>
  <c r="L362" i="3"/>
  <c r="L354" i="3"/>
  <c r="L346" i="3"/>
  <c r="L338" i="3"/>
  <c r="L330" i="3"/>
  <c r="L322" i="3"/>
  <c r="L314" i="3"/>
  <c r="L306" i="3"/>
  <c r="L298" i="3"/>
  <c r="L290" i="3"/>
  <c r="L282" i="3"/>
  <c r="L387" i="3"/>
  <c r="L379" i="3"/>
  <c r="L371" i="3"/>
  <c r="L363" i="3"/>
  <c r="L355" i="3"/>
  <c r="L347" i="3"/>
  <c r="L339" i="3"/>
  <c r="L331" i="3"/>
  <c r="L323" i="3"/>
  <c r="L315" i="3"/>
  <c r="L307" i="3"/>
  <c r="L299" i="3"/>
  <c r="L291" i="3"/>
  <c r="L283" i="3"/>
  <c r="L275" i="3"/>
  <c r="L388" i="3"/>
  <c r="L380" i="3"/>
  <c r="L372" i="3"/>
  <c r="L364" i="3"/>
  <c r="L356" i="3"/>
  <c r="L348" i="3"/>
  <c r="L340" i="3"/>
  <c r="L332" i="3"/>
  <c r="L324" i="3"/>
  <c r="L316" i="3"/>
  <c r="L308" i="3"/>
  <c r="L300" i="3"/>
  <c r="L292" i="3"/>
  <c r="L284" i="3"/>
  <c r="L276" i="3"/>
  <c r="L389" i="3"/>
  <c r="L381" i="3"/>
  <c r="L373" i="3"/>
  <c r="L365" i="3"/>
  <c r="L357" i="3"/>
  <c r="L349" i="3"/>
  <c r="L341" i="3"/>
  <c r="L333" i="3"/>
  <c r="L325" i="3"/>
  <c r="L317" i="3"/>
  <c r="L309" i="3"/>
  <c r="L301" i="3"/>
  <c r="L293" i="3"/>
  <c r="L285" i="3"/>
  <c r="L277" i="3"/>
  <c r="L382" i="3"/>
  <c r="L350" i="3"/>
  <c r="L318" i="3"/>
  <c r="L286" i="3"/>
  <c r="L274" i="3"/>
  <c r="L268" i="3"/>
  <c r="L260" i="3"/>
  <c r="L252" i="3"/>
  <c r="L244" i="3"/>
  <c r="L236" i="3"/>
  <c r="L228" i="3"/>
  <c r="L269" i="3"/>
  <c r="L261" i="3"/>
  <c r="L253" i="3"/>
  <c r="L245" i="3"/>
  <c r="L237" i="3"/>
  <c r="L390" i="3"/>
  <c r="L358" i="3"/>
  <c r="L326" i="3"/>
  <c r="L294" i="3"/>
  <c r="L271" i="3"/>
  <c r="L270" i="3"/>
  <c r="L262" i="3"/>
  <c r="L254" i="3"/>
  <c r="L246" i="3"/>
  <c r="L238" i="3"/>
  <c r="L230" i="3"/>
  <c r="L263" i="3"/>
  <c r="L255" i="3"/>
  <c r="L247" i="3"/>
  <c r="L239" i="3"/>
  <c r="L231" i="3"/>
  <c r="L366" i="3"/>
  <c r="L334" i="3"/>
  <c r="L302" i="3"/>
  <c r="L264" i="3"/>
  <c r="L256" i="3"/>
  <c r="L248" i="3"/>
  <c r="L240" i="3"/>
  <c r="L232" i="3"/>
  <c r="L265" i="3"/>
  <c r="L257" i="3"/>
  <c r="L249" i="3"/>
  <c r="L241" i="3"/>
  <c r="L233" i="3"/>
  <c r="L374" i="3"/>
  <c r="L342" i="3"/>
  <c r="L310" i="3"/>
  <c r="L278" i="3"/>
  <c r="L266" i="3"/>
  <c r="L258" i="3"/>
  <c r="L250" i="3"/>
  <c r="L242" i="3"/>
  <c r="L234" i="3"/>
  <c r="L272" i="3"/>
  <c r="L267" i="3"/>
  <c r="L259" i="3"/>
  <c r="L251" i="3"/>
  <c r="L243" i="3"/>
  <c r="L235" i="3"/>
  <c r="L229" i="3"/>
  <c r="L220" i="3"/>
  <c r="L212" i="3"/>
  <c r="L204" i="3"/>
  <c r="L196" i="3"/>
  <c r="L188" i="3"/>
  <c r="L180" i="3"/>
  <c r="L172" i="3"/>
  <c r="L164" i="3"/>
  <c r="L156" i="3"/>
  <c r="L148" i="3"/>
  <c r="L140" i="3"/>
  <c r="L132" i="3"/>
  <c r="L221" i="3"/>
  <c r="L213" i="3"/>
  <c r="L205" i="3"/>
  <c r="L197" i="3"/>
  <c r="L189" i="3"/>
  <c r="L181" i="3"/>
  <c r="L173" i="3"/>
  <c r="L165" i="3"/>
  <c r="L157" i="3"/>
  <c r="L149" i="3"/>
  <c r="L141" i="3"/>
  <c r="L133" i="3"/>
  <c r="L125" i="3"/>
  <c r="L117" i="3"/>
  <c r="L109" i="3"/>
  <c r="L222" i="3"/>
  <c r="L214" i="3"/>
  <c r="L206" i="3"/>
  <c r="L198" i="3"/>
  <c r="L190" i="3"/>
  <c r="L182" i="3"/>
  <c r="L174" i="3"/>
  <c r="L166" i="3"/>
  <c r="L158" i="3"/>
  <c r="L150" i="3"/>
  <c r="L142" i="3"/>
  <c r="L134" i="3"/>
  <c r="L126" i="3"/>
  <c r="L118" i="3"/>
  <c r="L110" i="3"/>
  <c r="L223" i="3"/>
  <c r="L215" i="3"/>
  <c r="L207" i="3"/>
  <c r="L199" i="3"/>
  <c r="L191" i="3"/>
  <c r="L183" i="3"/>
  <c r="L175" i="3"/>
  <c r="L167" i="3"/>
  <c r="L159" i="3"/>
  <c r="L151" i="3"/>
  <c r="L143" i="3"/>
  <c r="L135" i="3"/>
  <c r="L127" i="3"/>
  <c r="L119" i="3"/>
  <c r="L111" i="3"/>
  <c r="L224" i="3"/>
  <c r="L216" i="3"/>
  <c r="L208" i="3"/>
  <c r="L200" i="3"/>
  <c r="L192" i="3"/>
  <c r="L184" i="3"/>
  <c r="L176" i="3"/>
  <c r="L168" i="3"/>
  <c r="L160" i="3"/>
  <c r="L152" i="3"/>
  <c r="L144" i="3"/>
  <c r="L136" i="3"/>
  <c r="L128" i="3"/>
  <c r="L120" i="3"/>
  <c r="L112" i="3"/>
  <c r="L225" i="3"/>
  <c r="L217" i="3"/>
  <c r="L209" i="3"/>
  <c r="L201" i="3"/>
  <c r="L193" i="3"/>
  <c r="L185" i="3"/>
  <c r="L177" i="3"/>
  <c r="L169" i="3"/>
  <c r="L161" i="3"/>
  <c r="L153" i="3"/>
  <c r="L145" i="3"/>
  <c r="L137" i="3"/>
  <c r="L129" i="3"/>
  <c r="L121" i="3"/>
  <c r="L113" i="3"/>
  <c r="L105" i="3"/>
  <c r="L226" i="3"/>
  <c r="L218" i="3"/>
  <c r="L210" i="3"/>
  <c r="L202" i="3"/>
  <c r="L194" i="3"/>
  <c r="L186" i="3"/>
  <c r="L178" i="3"/>
  <c r="L170" i="3"/>
  <c r="L162" i="3"/>
  <c r="L154" i="3"/>
  <c r="L146" i="3"/>
  <c r="L138" i="3"/>
  <c r="L130" i="3"/>
  <c r="L122" i="3"/>
  <c r="L114" i="3"/>
  <c r="L227" i="3"/>
  <c r="L219" i="3"/>
  <c r="L211" i="3"/>
  <c r="L203" i="3"/>
  <c r="L195" i="3"/>
  <c r="L187" i="3"/>
  <c r="L179" i="3"/>
  <c r="L171" i="3"/>
  <c r="L163" i="3"/>
  <c r="E6" i="3"/>
  <c r="H7" i="3"/>
  <c r="J8" i="3"/>
  <c r="E9" i="3"/>
  <c r="G13" i="3"/>
  <c r="G14" i="3"/>
  <c r="G15" i="3"/>
  <c r="H16" i="3"/>
  <c r="I17" i="3"/>
  <c r="J18" i="3"/>
  <c r="C19" i="3"/>
  <c r="K19" i="3"/>
  <c r="D20" i="3"/>
  <c r="L20" i="3"/>
  <c r="E21" i="3"/>
  <c r="G23" i="3"/>
  <c r="H24" i="3"/>
  <c r="I25" i="3"/>
  <c r="J26" i="3"/>
  <c r="C27" i="3"/>
  <c r="K27" i="3"/>
  <c r="D28" i="3"/>
  <c r="L28" i="3"/>
  <c r="E29" i="3"/>
  <c r="G31" i="3"/>
  <c r="H32" i="3"/>
  <c r="I33" i="3"/>
  <c r="J34" i="3"/>
  <c r="C35" i="3"/>
  <c r="K35" i="3"/>
  <c r="D36" i="3"/>
  <c r="L36" i="3"/>
  <c r="E37" i="3"/>
  <c r="G39" i="3"/>
  <c r="H40" i="3"/>
  <c r="I41" i="3"/>
  <c r="J42" i="3"/>
  <c r="C43" i="3"/>
  <c r="K43" i="3"/>
  <c r="D44" i="3"/>
  <c r="L44" i="3"/>
  <c r="E45" i="3"/>
  <c r="G47" i="3"/>
  <c r="H48" i="3"/>
  <c r="I49" i="3"/>
  <c r="J50" i="3"/>
  <c r="C51" i="3"/>
  <c r="K51" i="3"/>
  <c r="D52" i="3"/>
  <c r="L52" i="3"/>
  <c r="E53" i="3"/>
  <c r="G55" i="3"/>
  <c r="H56" i="3"/>
  <c r="I57" i="3"/>
  <c r="J58" i="3"/>
  <c r="C59" i="3"/>
  <c r="K59" i="3"/>
  <c r="D60" i="3"/>
  <c r="L60" i="3"/>
  <c r="E61" i="3"/>
  <c r="G63" i="3"/>
  <c r="H64" i="3"/>
  <c r="I65" i="3"/>
  <c r="J66" i="3"/>
  <c r="C67" i="3"/>
  <c r="K67" i="3"/>
  <c r="D68" i="3"/>
  <c r="L68" i="3"/>
  <c r="E69" i="3"/>
  <c r="G71" i="3"/>
  <c r="H72" i="3"/>
  <c r="I73" i="3"/>
  <c r="J74" i="3"/>
  <c r="C75" i="3"/>
  <c r="K75" i="3"/>
  <c r="D76" i="3"/>
  <c r="L76" i="3"/>
  <c r="E77" i="3"/>
  <c r="G79" i="3"/>
  <c r="H80" i="3"/>
  <c r="I81" i="3"/>
  <c r="J82" i="3"/>
  <c r="C83" i="3"/>
  <c r="K83" i="3"/>
  <c r="D84" i="3"/>
  <c r="L84" i="3"/>
  <c r="E85" i="3"/>
  <c r="G87" i="3"/>
  <c r="H88" i="3"/>
  <c r="I89" i="3"/>
  <c r="J90" i="3"/>
  <c r="C91" i="3"/>
  <c r="K91" i="3"/>
  <c r="D92" i="3"/>
  <c r="L92" i="3"/>
  <c r="E93" i="3"/>
  <c r="G95" i="3"/>
  <c r="H96" i="3"/>
  <c r="I97" i="3"/>
  <c r="J98" i="3"/>
  <c r="C99" i="3"/>
  <c r="K99" i="3"/>
  <c r="D100" i="3"/>
  <c r="L100" i="3"/>
  <c r="E101" i="3"/>
  <c r="G103" i="3"/>
  <c r="H104" i="3"/>
  <c r="I105" i="3"/>
  <c r="H112" i="3"/>
  <c r="D116" i="3"/>
  <c r="J122" i="3"/>
  <c r="L123" i="3"/>
  <c r="H128" i="3"/>
  <c r="C130" i="3"/>
  <c r="G134" i="3"/>
  <c r="I136" i="3"/>
  <c r="D147" i="3"/>
  <c r="H151" i="3"/>
  <c r="E1002" i="3"/>
  <c r="E994" i="3"/>
  <c r="E986" i="3"/>
  <c r="E978" i="3"/>
  <c r="E1003" i="3"/>
  <c r="E995" i="3"/>
  <c r="E987" i="3"/>
  <c r="E979" i="3"/>
  <c r="E1004" i="3"/>
  <c r="E996" i="3"/>
  <c r="E988" i="3"/>
  <c r="E980" i="3"/>
  <c r="E1005" i="3"/>
  <c r="E997" i="3"/>
  <c r="E989" i="3"/>
  <c r="E981" i="3"/>
  <c r="E998" i="3"/>
  <c r="E990" i="3"/>
  <c r="E982" i="3"/>
  <c r="E999" i="3"/>
  <c r="E991" i="3"/>
  <c r="E983" i="3"/>
  <c r="E975" i="3"/>
  <c r="E1000" i="3"/>
  <c r="E992" i="3"/>
  <c r="E984" i="3"/>
  <c r="E977" i="3"/>
  <c r="E976" i="3"/>
  <c r="E970" i="3"/>
  <c r="E962" i="3"/>
  <c r="E954" i="3"/>
  <c r="E1001" i="3"/>
  <c r="E971" i="3"/>
  <c r="E963" i="3"/>
  <c r="E955" i="3"/>
  <c r="E972" i="3"/>
  <c r="E973" i="3"/>
  <c r="E965" i="3"/>
  <c r="E957" i="3"/>
  <c r="E974" i="3"/>
  <c r="E966" i="3"/>
  <c r="E958" i="3"/>
  <c r="E950" i="3"/>
  <c r="E985" i="3"/>
  <c r="E967" i="3"/>
  <c r="E959" i="3"/>
  <c r="E951" i="3"/>
  <c r="E993" i="3"/>
  <c r="E969" i="3"/>
  <c r="E961" i="3"/>
  <c r="E953" i="3"/>
  <c r="E960" i="3"/>
  <c r="E942" i="3"/>
  <c r="E934" i="3"/>
  <c r="E926" i="3"/>
  <c r="E943" i="3"/>
  <c r="E935" i="3"/>
  <c r="E927" i="3"/>
  <c r="E945" i="3"/>
  <c r="E937" i="3"/>
  <c r="E929" i="3"/>
  <c r="E968" i="3"/>
  <c r="E952" i="3"/>
  <c r="E946" i="3"/>
  <c r="E938" i="3"/>
  <c r="E930" i="3"/>
  <c r="E947" i="3"/>
  <c r="E939" i="3"/>
  <c r="E931" i="3"/>
  <c r="E949" i="3"/>
  <c r="E941" i="3"/>
  <c r="E933" i="3"/>
  <c r="E925" i="3"/>
  <c r="E923" i="3"/>
  <c r="E915" i="3"/>
  <c r="E907" i="3"/>
  <c r="E917" i="3"/>
  <c r="E909" i="3"/>
  <c r="E964" i="3"/>
  <c r="E948" i="3"/>
  <c r="E932" i="3"/>
  <c r="E918" i="3"/>
  <c r="E910" i="3"/>
  <c r="E902" i="3"/>
  <c r="E919" i="3"/>
  <c r="E911" i="3"/>
  <c r="E903" i="3"/>
  <c r="E921" i="3"/>
  <c r="E913" i="3"/>
  <c r="E956" i="3"/>
  <c r="E940" i="3"/>
  <c r="E922" i="3"/>
  <c r="E914" i="3"/>
  <c r="E906" i="3"/>
  <c r="E901" i="3"/>
  <c r="E894" i="3"/>
  <c r="E886" i="3"/>
  <c r="E920" i="3"/>
  <c r="E944" i="3"/>
  <c r="E928" i="3"/>
  <c r="E896" i="3"/>
  <c r="E888" i="3"/>
  <c r="E880" i="3"/>
  <c r="E916" i="3"/>
  <c r="E897" i="3"/>
  <c r="E889" i="3"/>
  <c r="E881" i="3"/>
  <c r="E898" i="3"/>
  <c r="E890" i="3"/>
  <c r="E882" i="3"/>
  <c r="E912" i="3"/>
  <c r="E899" i="3"/>
  <c r="E936" i="3"/>
  <c r="E905" i="3"/>
  <c r="E904" i="3"/>
  <c r="E900" i="3"/>
  <c r="E892" i="3"/>
  <c r="E884" i="3"/>
  <c r="E924" i="3"/>
  <c r="E908" i="3"/>
  <c r="E893" i="3"/>
  <c r="E885" i="3"/>
  <c r="E891" i="3"/>
  <c r="E879" i="3"/>
  <c r="E871" i="3"/>
  <c r="E863" i="3"/>
  <c r="E855" i="3"/>
  <c r="E887" i="3"/>
  <c r="E873" i="3"/>
  <c r="E865" i="3"/>
  <c r="E857" i="3"/>
  <c r="E874" i="3"/>
  <c r="E866" i="3"/>
  <c r="E858" i="3"/>
  <c r="E883" i="3"/>
  <c r="E875" i="3"/>
  <c r="E867" i="3"/>
  <c r="E859" i="3"/>
  <c r="E876" i="3"/>
  <c r="E895" i="3"/>
  <c r="E877" i="3"/>
  <c r="E869" i="3"/>
  <c r="E861" i="3"/>
  <c r="E878" i="3"/>
  <c r="E870" i="3"/>
  <c r="E862" i="3"/>
  <c r="E854" i="3"/>
  <c r="E847" i="3"/>
  <c r="E839" i="3"/>
  <c r="E831" i="3"/>
  <c r="E823" i="3"/>
  <c r="E815" i="3"/>
  <c r="E860" i="3"/>
  <c r="E853" i="3"/>
  <c r="E852" i="3"/>
  <c r="E848" i="3"/>
  <c r="E840" i="3"/>
  <c r="E832" i="3"/>
  <c r="E849" i="3"/>
  <c r="E841" i="3"/>
  <c r="E833" i="3"/>
  <c r="E825" i="3"/>
  <c r="E817" i="3"/>
  <c r="E809" i="3"/>
  <c r="E872" i="3"/>
  <c r="E856" i="3"/>
  <c r="E850" i="3"/>
  <c r="E842" i="3"/>
  <c r="E834" i="3"/>
  <c r="E826" i="3"/>
  <c r="E818" i="3"/>
  <c r="E810" i="3"/>
  <c r="E851" i="3"/>
  <c r="E843" i="3"/>
  <c r="E835" i="3"/>
  <c r="E827" i="3"/>
  <c r="E819" i="3"/>
  <c r="E811" i="3"/>
  <c r="E868" i="3"/>
  <c r="E844" i="3"/>
  <c r="E836" i="3"/>
  <c r="E828" i="3"/>
  <c r="E845" i="3"/>
  <c r="E837" i="3"/>
  <c r="E829" i="3"/>
  <c r="E821" i="3"/>
  <c r="E813" i="3"/>
  <c r="E864" i="3"/>
  <c r="E846" i="3"/>
  <c r="E838" i="3"/>
  <c r="E830" i="3"/>
  <c r="E822" i="3"/>
  <c r="E814" i="3"/>
  <c r="E812" i="3"/>
  <c r="E805" i="3"/>
  <c r="E797" i="3"/>
  <c r="E789" i="3"/>
  <c r="E781" i="3"/>
  <c r="E773" i="3"/>
  <c r="E765" i="3"/>
  <c r="E806" i="3"/>
  <c r="E798" i="3"/>
  <c r="E790" i="3"/>
  <c r="E824" i="3"/>
  <c r="E807" i="3"/>
  <c r="E799" i="3"/>
  <c r="E791" i="3"/>
  <c r="E783" i="3"/>
  <c r="E775" i="3"/>
  <c r="E767" i="3"/>
  <c r="E808" i="3"/>
  <c r="E800" i="3"/>
  <c r="E792" i="3"/>
  <c r="E784" i="3"/>
  <c r="E776" i="3"/>
  <c r="E768" i="3"/>
  <c r="E820" i="3"/>
  <c r="E801" i="3"/>
  <c r="E793" i="3"/>
  <c r="E785" i="3"/>
  <c r="E777" i="3"/>
  <c r="E769" i="3"/>
  <c r="E802" i="3"/>
  <c r="E794" i="3"/>
  <c r="E786" i="3"/>
  <c r="E816" i="3"/>
  <c r="E803" i="3"/>
  <c r="E795" i="3"/>
  <c r="E787" i="3"/>
  <c r="E779" i="3"/>
  <c r="E771" i="3"/>
  <c r="E763" i="3"/>
  <c r="E804" i="3"/>
  <c r="E796" i="3"/>
  <c r="E788" i="3"/>
  <c r="E780" i="3"/>
  <c r="E772" i="3"/>
  <c r="E764" i="3"/>
  <c r="E782" i="3"/>
  <c r="E770" i="3"/>
  <c r="E754" i="3"/>
  <c r="E755" i="3"/>
  <c r="E747" i="3"/>
  <c r="E739" i="3"/>
  <c r="E766" i="3"/>
  <c r="E756" i="3"/>
  <c r="E748" i="3"/>
  <c r="E740" i="3"/>
  <c r="E732" i="3"/>
  <c r="E724" i="3"/>
  <c r="E716" i="3"/>
  <c r="E708" i="3"/>
  <c r="E757" i="3"/>
  <c r="E749" i="3"/>
  <c r="E741" i="3"/>
  <c r="E733" i="3"/>
  <c r="E725" i="3"/>
  <c r="E717" i="3"/>
  <c r="E709" i="3"/>
  <c r="E778" i="3"/>
  <c r="E762" i="3"/>
  <c r="E758" i="3"/>
  <c r="E750" i="3"/>
  <c r="E742" i="3"/>
  <c r="E734" i="3"/>
  <c r="E726" i="3"/>
  <c r="E759" i="3"/>
  <c r="E751" i="3"/>
  <c r="E743" i="3"/>
  <c r="E735" i="3"/>
  <c r="E727" i="3"/>
  <c r="E774" i="3"/>
  <c r="E760" i="3"/>
  <c r="E752" i="3"/>
  <c r="E744" i="3"/>
  <c r="E736" i="3"/>
  <c r="E728" i="3"/>
  <c r="E720" i="3"/>
  <c r="E712" i="3"/>
  <c r="E761" i="3"/>
  <c r="E753" i="3"/>
  <c r="E745" i="3"/>
  <c r="E737" i="3"/>
  <c r="E729" i="3"/>
  <c r="E721" i="3"/>
  <c r="E713" i="3"/>
  <c r="E730" i="3"/>
  <c r="E699" i="3"/>
  <c r="E691" i="3"/>
  <c r="E683" i="3"/>
  <c r="E675" i="3"/>
  <c r="E667" i="3"/>
  <c r="E746" i="3"/>
  <c r="E719" i="3"/>
  <c r="E715" i="3"/>
  <c r="E711" i="3"/>
  <c r="E707" i="3"/>
  <c r="E700" i="3"/>
  <c r="E692" i="3"/>
  <c r="E684" i="3"/>
  <c r="E676" i="3"/>
  <c r="E668" i="3"/>
  <c r="E660" i="3"/>
  <c r="E731" i="3"/>
  <c r="E701" i="3"/>
  <c r="E693" i="3"/>
  <c r="E685" i="3"/>
  <c r="E677" i="3"/>
  <c r="E669" i="3"/>
  <c r="E661" i="3"/>
  <c r="E702" i="3"/>
  <c r="E694" i="3"/>
  <c r="E686" i="3"/>
  <c r="E678" i="3"/>
  <c r="E670" i="3"/>
  <c r="E662" i="3"/>
  <c r="E722" i="3"/>
  <c r="E718" i="3"/>
  <c r="E714" i="3"/>
  <c r="E710" i="3"/>
  <c r="E706" i="3"/>
  <c r="E703" i="3"/>
  <c r="E695" i="3"/>
  <c r="E687" i="3"/>
  <c r="E679" i="3"/>
  <c r="E671" i="3"/>
  <c r="E663" i="3"/>
  <c r="E704" i="3"/>
  <c r="E696" i="3"/>
  <c r="E688" i="3"/>
  <c r="E680" i="3"/>
  <c r="E672" i="3"/>
  <c r="E664" i="3"/>
  <c r="E723" i="3"/>
  <c r="E705" i="3"/>
  <c r="E697" i="3"/>
  <c r="E689" i="3"/>
  <c r="E681" i="3"/>
  <c r="E673" i="3"/>
  <c r="E665" i="3"/>
  <c r="E657" i="3"/>
  <c r="E738" i="3"/>
  <c r="E690" i="3"/>
  <c r="E650" i="3"/>
  <c r="E642" i="3"/>
  <c r="E634" i="3"/>
  <c r="E626" i="3"/>
  <c r="E618" i="3"/>
  <c r="E610" i="3"/>
  <c r="E651" i="3"/>
  <c r="E643" i="3"/>
  <c r="E635" i="3"/>
  <c r="E627" i="3"/>
  <c r="E619" i="3"/>
  <c r="E611" i="3"/>
  <c r="E698" i="3"/>
  <c r="E666" i="3"/>
  <c r="E652" i="3"/>
  <c r="E644" i="3"/>
  <c r="E636" i="3"/>
  <c r="E628" i="3"/>
  <c r="E620" i="3"/>
  <c r="E612" i="3"/>
  <c r="E604" i="3"/>
  <c r="E658" i="3"/>
  <c r="E653" i="3"/>
  <c r="E645" i="3"/>
  <c r="E637" i="3"/>
  <c r="E629" i="3"/>
  <c r="E621" i="3"/>
  <c r="E613" i="3"/>
  <c r="E605" i="3"/>
  <c r="E674" i="3"/>
  <c r="E654" i="3"/>
  <c r="E646" i="3"/>
  <c r="E638" i="3"/>
  <c r="E630" i="3"/>
  <c r="E622" i="3"/>
  <c r="E614" i="3"/>
  <c r="E606" i="3"/>
  <c r="E655" i="3"/>
  <c r="E647" i="3"/>
  <c r="E639" i="3"/>
  <c r="E631" i="3"/>
  <c r="E623" i="3"/>
  <c r="E615" i="3"/>
  <c r="E682" i="3"/>
  <c r="E656" i="3"/>
  <c r="E648" i="3"/>
  <c r="E640" i="3"/>
  <c r="E632" i="3"/>
  <c r="E624" i="3"/>
  <c r="E616" i="3"/>
  <c r="E608" i="3"/>
  <c r="E625" i="3"/>
  <c r="E597" i="3"/>
  <c r="E589" i="3"/>
  <c r="E581" i="3"/>
  <c r="E573" i="3"/>
  <c r="E565" i="3"/>
  <c r="E557" i="3"/>
  <c r="E607" i="3"/>
  <c r="E598" i="3"/>
  <c r="E590" i="3"/>
  <c r="E582" i="3"/>
  <c r="E574" i="3"/>
  <c r="E566" i="3"/>
  <c r="E558" i="3"/>
  <c r="E633" i="3"/>
  <c r="E599" i="3"/>
  <c r="E591" i="3"/>
  <c r="E583" i="3"/>
  <c r="E575" i="3"/>
  <c r="E567" i="3"/>
  <c r="E559" i="3"/>
  <c r="E551" i="3"/>
  <c r="E600" i="3"/>
  <c r="E592" i="3"/>
  <c r="E584" i="3"/>
  <c r="E576" i="3"/>
  <c r="E568" i="3"/>
  <c r="E560" i="3"/>
  <c r="E552" i="3"/>
  <c r="E659" i="3"/>
  <c r="E641" i="3"/>
  <c r="E609" i="3"/>
  <c r="E601" i="3"/>
  <c r="E593" i="3"/>
  <c r="E585" i="3"/>
  <c r="E577" i="3"/>
  <c r="E569" i="3"/>
  <c r="E561" i="3"/>
  <c r="E553" i="3"/>
  <c r="E602" i="3"/>
  <c r="E594" i="3"/>
  <c r="E586" i="3"/>
  <c r="E578" i="3"/>
  <c r="E649" i="3"/>
  <c r="E617" i="3"/>
  <c r="E603" i="3"/>
  <c r="E595" i="3"/>
  <c r="E587" i="3"/>
  <c r="E579" i="3"/>
  <c r="E571" i="3"/>
  <c r="E563" i="3"/>
  <c r="E555" i="3"/>
  <c r="E596" i="3"/>
  <c r="E543" i="3"/>
  <c r="E535" i="3"/>
  <c r="E527" i="3"/>
  <c r="E519" i="3"/>
  <c r="E511" i="3"/>
  <c r="E503" i="3"/>
  <c r="E564" i="3"/>
  <c r="E544" i="3"/>
  <c r="E536" i="3"/>
  <c r="E528" i="3"/>
  <c r="E520" i="3"/>
  <c r="E512" i="3"/>
  <c r="E504" i="3"/>
  <c r="E570" i="3"/>
  <c r="E554" i="3"/>
  <c r="E550" i="3"/>
  <c r="E545" i="3"/>
  <c r="E537" i="3"/>
  <c r="E529" i="3"/>
  <c r="E521" i="3"/>
  <c r="E513" i="3"/>
  <c r="E546" i="3"/>
  <c r="E538" i="3"/>
  <c r="E530" i="3"/>
  <c r="E522" i="3"/>
  <c r="E514" i="3"/>
  <c r="E506" i="3"/>
  <c r="E580" i="3"/>
  <c r="E547" i="3"/>
  <c r="E539" i="3"/>
  <c r="E531" i="3"/>
  <c r="E523" i="3"/>
  <c r="E515" i="3"/>
  <c r="E507" i="3"/>
  <c r="E572" i="3"/>
  <c r="E556" i="3"/>
  <c r="E548" i="3"/>
  <c r="E540" i="3"/>
  <c r="E532" i="3"/>
  <c r="E524" i="3"/>
  <c r="E516" i="3"/>
  <c r="E508" i="3"/>
  <c r="E588" i="3"/>
  <c r="E562" i="3"/>
  <c r="E549" i="3"/>
  <c r="E541" i="3"/>
  <c r="E533" i="3"/>
  <c r="E525" i="3"/>
  <c r="E517" i="3"/>
  <c r="E495" i="3"/>
  <c r="E487" i="3"/>
  <c r="E479" i="3"/>
  <c r="E471" i="3"/>
  <c r="E463" i="3"/>
  <c r="E455" i="3"/>
  <c r="E526" i="3"/>
  <c r="E505" i="3"/>
  <c r="E496" i="3"/>
  <c r="E488" i="3"/>
  <c r="E480" i="3"/>
  <c r="E518" i="3"/>
  <c r="E497" i="3"/>
  <c r="E489" i="3"/>
  <c r="E481" i="3"/>
  <c r="E473" i="3"/>
  <c r="E465" i="3"/>
  <c r="E457" i="3"/>
  <c r="E534" i="3"/>
  <c r="E498" i="3"/>
  <c r="E490" i="3"/>
  <c r="E482" i="3"/>
  <c r="E474" i="3"/>
  <c r="E466" i="3"/>
  <c r="E458" i="3"/>
  <c r="E450" i="3"/>
  <c r="E509" i="3"/>
  <c r="E499" i="3"/>
  <c r="E491" i="3"/>
  <c r="E483" i="3"/>
  <c r="E475" i="3"/>
  <c r="E467" i="3"/>
  <c r="E459" i="3"/>
  <c r="E451" i="3"/>
  <c r="E542" i="3"/>
  <c r="E500" i="3"/>
  <c r="E492" i="3"/>
  <c r="E484" i="3"/>
  <c r="E476" i="3"/>
  <c r="E510" i="3"/>
  <c r="E502" i="3"/>
  <c r="E501" i="3"/>
  <c r="E493" i="3"/>
  <c r="E485" i="3"/>
  <c r="E477" i="3"/>
  <c r="E469" i="3"/>
  <c r="E461" i="3"/>
  <c r="E453" i="3"/>
  <c r="E494" i="3"/>
  <c r="E486" i="3"/>
  <c r="E478" i="3"/>
  <c r="E470" i="3"/>
  <c r="E462" i="3"/>
  <c r="E454" i="3"/>
  <c r="E460" i="3"/>
  <c r="E447" i="3"/>
  <c r="E439" i="3"/>
  <c r="E431" i="3"/>
  <c r="E423" i="3"/>
  <c r="E415" i="3"/>
  <c r="E407" i="3"/>
  <c r="E399" i="3"/>
  <c r="E448" i="3"/>
  <c r="E440" i="3"/>
  <c r="E432" i="3"/>
  <c r="E424" i="3"/>
  <c r="E416" i="3"/>
  <c r="E408" i="3"/>
  <c r="E400" i="3"/>
  <c r="E472" i="3"/>
  <c r="E456" i="3"/>
  <c r="E449" i="3"/>
  <c r="E441" i="3"/>
  <c r="E433" i="3"/>
  <c r="E425" i="3"/>
  <c r="E417" i="3"/>
  <c r="E409" i="3"/>
  <c r="E401" i="3"/>
  <c r="E442" i="3"/>
  <c r="E434" i="3"/>
  <c r="E426" i="3"/>
  <c r="E418" i="3"/>
  <c r="E410" i="3"/>
  <c r="E402" i="3"/>
  <c r="E394" i="3"/>
  <c r="E468" i="3"/>
  <c r="E452" i="3"/>
  <c r="E443" i="3"/>
  <c r="E435" i="3"/>
  <c r="E427" i="3"/>
  <c r="E419" i="3"/>
  <c r="E411" i="3"/>
  <c r="E403" i="3"/>
  <c r="E395" i="3"/>
  <c r="E444" i="3"/>
  <c r="E436" i="3"/>
  <c r="E428" i="3"/>
  <c r="E420" i="3"/>
  <c r="E412" i="3"/>
  <c r="E404" i="3"/>
  <c r="E396" i="3"/>
  <c r="E464" i="3"/>
  <c r="E445" i="3"/>
  <c r="E437" i="3"/>
  <c r="E429" i="3"/>
  <c r="E421" i="3"/>
  <c r="E413" i="3"/>
  <c r="E405" i="3"/>
  <c r="E397" i="3"/>
  <c r="E446" i="3"/>
  <c r="E438" i="3"/>
  <c r="E430" i="3"/>
  <c r="E422" i="3"/>
  <c r="E414" i="3"/>
  <c r="E406" i="3"/>
  <c r="E398" i="3"/>
  <c r="E392" i="3"/>
  <c r="E384" i="3"/>
  <c r="E376" i="3"/>
  <c r="E368" i="3"/>
  <c r="E360" i="3"/>
  <c r="E352" i="3"/>
  <c r="E344" i="3"/>
  <c r="E336" i="3"/>
  <c r="E328" i="3"/>
  <c r="E320" i="3"/>
  <c r="E312" i="3"/>
  <c r="E304" i="3"/>
  <c r="E296" i="3"/>
  <c r="E288" i="3"/>
  <c r="E280" i="3"/>
  <c r="E393" i="3"/>
  <c r="E385" i="3"/>
  <c r="E377" i="3"/>
  <c r="E369" i="3"/>
  <c r="E361" i="3"/>
  <c r="E353" i="3"/>
  <c r="E345" i="3"/>
  <c r="E337" i="3"/>
  <c r="E329" i="3"/>
  <c r="E321" i="3"/>
  <c r="E313" i="3"/>
  <c r="E305" i="3"/>
  <c r="E297" i="3"/>
  <c r="E289" i="3"/>
  <c r="E281" i="3"/>
  <c r="E386" i="3"/>
  <c r="E378" i="3"/>
  <c r="E370" i="3"/>
  <c r="E362" i="3"/>
  <c r="E354" i="3"/>
  <c r="E346" i="3"/>
  <c r="E338" i="3"/>
  <c r="E330" i="3"/>
  <c r="E322" i="3"/>
  <c r="E314" i="3"/>
  <c r="E306" i="3"/>
  <c r="E298" i="3"/>
  <c r="E290" i="3"/>
  <c r="E282" i="3"/>
  <c r="E274" i="3"/>
  <c r="E387" i="3"/>
  <c r="E379" i="3"/>
  <c r="E371" i="3"/>
  <c r="E363" i="3"/>
  <c r="E355" i="3"/>
  <c r="E347" i="3"/>
  <c r="E339" i="3"/>
  <c r="E331" i="3"/>
  <c r="E323" i="3"/>
  <c r="E315" i="3"/>
  <c r="E307" i="3"/>
  <c r="E299" i="3"/>
  <c r="E291" i="3"/>
  <c r="E283" i="3"/>
  <c r="E275" i="3"/>
  <c r="E388" i="3"/>
  <c r="E380" i="3"/>
  <c r="E372" i="3"/>
  <c r="E364" i="3"/>
  <c r="E356" i="3"/>
  <c r="E348" i="3"/>
  <c r="E340" i="3"/>
  <c r="E332" i="3"/>
  <c r="E324" i="3"/>
  <c r="E316" i="3"/>
  <c r="E308" i="3"/>
  <c r="E300" i="3"/>
  <c r="E292" i="3"/>
  <c r="E284" i="3"/>
  <c r="E276" i="3"/>
  <c r="E389" i="3"/>
  <c r="E381" i="3"/>
  <c r="E373" i="3"/>
  <c r="E365" i="3"/>
  <c r="E357" i="3"/>
  <c r="E349" i="3"/>
  <c r="E341" i="3"/>
  <c r="E333" i="3"/>
  <c r="E325" i="3"/>
  <c r="E317" i="3"/>
  <c r="E309" i="3"/>
  <c r="E301" i="3"/>
  <c r="E293" i="3"/>
  <c r="E285" i="3"/>
  <c r="E277" i="3"/>
  <c r="E390" i="3"/>
  <c r="E382" i="3"/>
  <c r="E374" i="3"/>
  <c r="E366" i="3"/>
  <c r="E358" i="3"/>
  <c r="E350" i="3"/>
  <c r="E342" i="3"/>
  <c r="E334" i="3"/>
  <c r="E326" i="3"/>
  <c r="E318" i="3"/>
  <c r="E310" i="3"/>
  <c r="E302" i="3"/>
  <c r="E294" i="3"/>
  <c r="E286" i="3"/>
  <c r="E278" i="3"/>
  <c r="E269" i="3"/>
  <c r="E261" i="3"/>
  <c r="E253" i="3"/>
  <c r="E245" i="3"/>
  <c r="E237" i="3"/>
  <c r="E229" i="3"/>
  <c r="E367" i="3"/>
  <c r="E335" i="3"/>
  <c r="E303" i="3"/>
  <c r="E270" i="3"/>
  <c r="E262" i="3"/>
  <c r="E254" i="3"/>
  <c r="E246" i="3"/>
  <c r="E238" i="3"/>
  <c r="E272" i="3"/>
  <c r="E263" i="3"/>
  <c r="E255" i="3"/>
  <c r="E247" i="3"/>
  <c r="E239" i="3"/>
  <c r="E231" i="3"/>
  <c r="E375" i="3"/>
  <c r="E343" i="3"/>
  <c r="E311" i="3"/>
  <c r="E279" i="3"/>
  <c r="E264" i="3"/>
  <c r="E256" i="3"/>
  <c r="E248" i="3"/>
  <c r="E240" i="3"/>
  <c r="E232" i="3"/>
  <c r="E265" i="3"/>
  <c r="E257" i="3"/>
  <c r="E249" i="3"/>
  <c r="E241" i="3"/>
  <c r="E233" i="3"/>
  <c r="E383" i="3"/>
  <c r="E351" i="3"/>
  <c r="E319" i="3"/>
  <c r="E287" i="3"/>
  <c r="E271" i="3"/>
  <c r="E266" i="3"/>
  <c r="E258" i="3"/>
  <c r="E250" i="3"/>
  <c r="E242" i="3"/>
  <c r="E234" i="3"/>
  <c r="E273" i="3"/>
  <c r="E267" i="3"/>
  <c r="E259" i="3"/>
  <c r="E251" i="3"/>
  <c r="E243" i="3"/>
  <c r="E235" i="3"/>
  <c r="E391" i="3"/>
  <c r="E359" i="3"/>
  <c r="E327" i="3"/>
  <c r="E295" i="3"/>
  <c r="E268" i="3"/>
  <c r="E260" i="3"/>
  <c r="E252" i="3"/>
  <c r="E244" i="3"/>
  <c r="E236" i="3"/>
  <c r="E221" i="3"/>
  <c r="E213" i="3"/>
  <c r="E205" i="3"/>
  <c r="E197" i="3"/>
  <c r="E189" i="3"/>
  <c r="E181" i="3"/>
  <c r="E173" i="3"/>
  <c r="E165" i="3"/>
  <c r="E157" i="3"/>
  <c r="E149" i="3"/>
  <c r="E141" i="3"/>
  <c r="E133" i="3"/>
  <c r="E222" i="3"/>
  <c r="E214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230" i="3"/>
  <c r="E223" i="3"/>
  <c r="E215" i="3"/>
  <c r="E207" i="3"/>
  <c r="E199" i="3"/>
  <c r="E191" i="3"/>
  <c r="E183" i="3"/>
  <c r="E175" i="3"/>
  <c r="E167" i="3"/>
  <c r="E159" i="3"/>
  <c r="E151" i="3"/>
  <c r="E143" i="3"/>
  <c r="E135" i="3"/>
  <c r="E127" i="3"/>
  <c r="E119" i="3"/>
  <c r="E111" i="3"/>
  <c r="E224" i="3"/>
  <c r="E216" i="3"/>
  <c r="E208" i="3"/>
  <c r="E200" i="3"/>
  <c r="E192" i="3"/>
  <c r="E184" i="3"/>
  <c r="E176" i="3"/>
  <c r="E168" i="3"/>
  <c r="E160" i="3"/>
  <c r="E152" i="3"/>
  <c r="E144" i="3"/>
  <c r="E136" i="3"/>
  <c r="E128" i="3"/>
  <c r="E120" i="3"/>
  <c r="E112" i="3"/>
  <c r="E225" i="3"/>
  <c r="E217" i="3"/>
  <c r="E209" i="3"/>
  <c r="E201" i="3"/>
  <c r="E193" i="3"/>
  <c r="E185" i="3"/>
  <c r="E177" i="3"/>
  <c r="E169" i="3"/>
  <c r="E161" i="3"/>
  <c r="E153" i="3"/>
  <c r="E145" i="3"/>
  <c r="E137" i="3"/>
  <c r="E129" i="3"/>
  <c r="E121" i="3"/>
  <c r="E113" i="3"/>
  <c r="E226" i="3"/>
  <c r="E218" i="3"/>
  <c r="E210" i="3"/>
  <c r="E202" i="3"/>
  <c r="E194" i="3"/>
  <c r="E186" i="3"/>
  <c r="E178" i="3"/>
  <c r="E170" i="3"/>
  <c r="E162" i="3"/>
  <c r="E154" i="3"/>
  <c r="E146" i="3"/>
  <c r="E138" i="3"/>
  <c r="E130" i="3"/>
  <c r="E122" i="3"/>
  <c r="E114" i="3"/>
  <c r="E106" i="3"/>
  <c r="E227" i="3"/>
  <c r="E219" i="3"/>
  <c r="E211" i="3"/>
  <c r="E203" i="3"/>
  <c r="E195" i="3"/>
  <c r="E187" i="3"/>
  <c r="E179" i="3"/>
  <c r="E171" i="3"/>
  <c r="E163" i="3"/>
  <c r="E155" i="3"/>
  <c r="E147" i="3"/>
  <c r="E139" i="3"/>
  <c r="E131" i="3"/>
  <c r="E123" i="3"/>
  <c r="E115" i="3"/>
  <c r="E228" i="3"/>
  <c r="E220" i="3"/>
  <c r="E212" i="3"/>
  <c r="E204" i="3"/>
  <c r="E196" i="3"/>
  <c r="E188" i="3"/>
  <c r="E180" i="3"/>
  <c r="E172" i="3"/>
  <c r="E164" i="3"/>
  <c r="I7" i="3"/>
  <c r="C8" i="3"/>
  <c r="K8" i="3"/>
  <c r="G10" i="3"/>
  <c r="G11" i="3"/>
  <c r="G12" i="3"/>
  <c r="H13" i="3"/>
  <c r="H14" i="3"/>
  <c r="H15" i="3"/>
  <c r="I16" i="3"/>
  <c r="J17" i="3"/>
  <c r="C18" i="3"/>
  <c r="K18" i="3"/>
  <c r="D19" i="3"/>
  <c r="L19" i="3"/>
  <c r="E20" i="3"/>
  <c r="G22" i="3"/>
  <c r="H23" i="3"/>
  <c r="I24" i="3"/>
  <c r="J25" i="3"/>
  <c r="C26" i="3"/>
  <c r="K26" i="3"/>
  <c r="D27" i="3"/>
  <c r="L27" i="3"/>
  <c r="E28" i="3"/>
  <c r="G30" i="3"/>
  <c r="H31" i="3"/>
  <c r="I32" i="3"/>
  <c r="J33" i="3"/>
  <c r="C34" i="3"/>
  <c r="K34" i="3"/>
  <c r="D35" i="3"/>
  <c r="L35" i="3"/>
  <c r="E36" i="3"/>
  <c r="G38" i="3"/>
  <c r="H39" i="3"/>
  <c r="I40" i="3"/>
  <c r="J41" i="3"/>
  <c r="C42" i="3"/>
  <c r="K42" i="3"/>
  <c r="D43" i="3"/>
  <c r="L43" i="3"/>
  <c r="E44" i="3"/>
  <c r="G46" i="3"/>
  <c r="H47" i="3"/>
  <c r="I48" i="3"/>
  <c r="J49" i="3"/>
  <c r="C50" i="3"/>
  <c r="K50" i="3"/>
  <c r="D51" i="3"/>
  <c r="L51" i="3"/>
  <c r="E52" i="3"/>
  <c r="G54" i="3"/>
  <c r="H55" i="3"/>
  <c r="I56" i="3"/>
  <c r="J57" i="3"/>
  <c r="C58" i="3"/>
  <c r="K58" i="3"/>
  <c r="D59" i="3"/>
  <c r="L59" i="3"/>
  <c r="E60" i="3"/>
  <c r="G62" i="3"/>
  <c r="H63" i="3"/>
  <c r="I64" i="3"/>
  <c r="J65" i="3"/>
  <c r="C66" i="3"/>
  <c r="K66" i="3"/>
  <c r="D67" i="3"/>
  <c r="L67" i="3"/>
  <c r="E68" i="3"/>
  <c r="G70" i="3"/>
  <c r="H71" i="3"/>
  <c r="I72" i="3"/>
  <c r="J73" i="3"/>
  <c r="C74" i="3"/>
  <c r="K74" i="3"/>
  <c r="D75" i="3"/>
  <c r="L75" i="3"/>
  <c r="E76" i="3"/>
  <c r="G78" i="3"/>
  <c r="H79" i="3"/>
  <c r="I80" i="3"/>
  <c r="J81" i="3"/>
  <c r="C82" i="3"/>
  <c r="K82" i="3"/>
  <c r="D83" i="3"/>
  <c r="L83" i="3"/>
  <c r="E84" i="3"/>
  <c r="G86" i="3"/>
  <c r="H87" i="3"/>
  <c r="I88" i="3"/>
  <c r="J89" i="3"/>
  <c r="C90" i="3"/>
  <c r="K90" i="3"/>
  <c r="D91" i="3"/>
  <c r="L91" i="3"/>
  <c r="E92" i="3"/>
  <c r="G94" i="3"/>
  <c r="H95" i="3"/>
  <c r="I96" i="3"/>
  <c r="J97" i="3"/>
  <c r="C98" i="3"/>
  <c r="K98" i="3"/>
  <c r="D99" i="3"/>
  <c r="L99" i="3"/>
  <c r="E100" i="3"/>
  <c r="G102" i="3"/>
  <c r="H103" i="3"/>
  <c r="I104" i="3"/>
  <c r="J105" i="3"/>
  <c r="C106" i="3"/>
  <c r="G111" i="3"/>
  <c r="I112" i="3"/>
  <c r="C115" i="3"/>
  <c r="E116" i="3"/>
  <c r="K122" i="3"/>
  <c r="G127" i="3"/>
  <c r="I128" i="3"/>
  <c r="K130" i="3"/>
  <c r="J145" i="3"/>
  <c r="L147" i="3"/>
  <c r="D8" i="3"/>
  <c r="L8" i="3"/>
  <c r="G9" i="3"/>
  <c r="H10" i="3"/>
  <c r="H11" i="3"/>
  <c r="H12" i="3"/>
  <c r="I13" i="3"/>
  <c r="I14" i="3"/>
  <c r="I15" i="3"/>
  <c r="J16" i="3"/>
  <c r="C17" i="3"/>
  <c r="K17" i="3"/>
  <c r="D18" i="3"/>
  <c r="L18" i="3"/>
  <c r="E19" i="3"/>
  <c r="G21" i="3"/>
  <c r="H22" i="3"/>
  <c r="I23" i="3"/>
  <c r="J24" i="3"/>
  <c r="C25" i="3"/>
  <c r="K25" i="3"/>
  <c r="D26" i="3"/>
  <c r="L26" i="3"/>
  <c r="E27" i="3"/>
  <c r="G29" i="3"/>
  <c r="H30" i="3"/>
  <c r="I31" i="3"/>
  <c r="J32" i="3"/>
  <c r="C33" i="3"/>
  <c r="K33" i="3"/>
  <c r="D34" i="3"/>
  <c r="L34" i="3"/>
  <c r="E35" i="3"/>
  <c r="G37" i="3"/>
  <c r="H38" i="3"/>
  <c r="I39" i="3"/>
  <c r="J40" i="3"/>
  <c r="C41" i="3"/>
  <c r="K41" i="3"/>
  <c r="D42" i="3"/>
  <c r="L42" i="3"/>
  <c r="E43" i="3"/>
  <c r="G45" i="3"/>
  <c r="H46" i="3"/>
  <c r="I47" i="3"/>
  <c r="J48" i="3"/>
  <c r="C49" i="3"/>
  <c r="K49" i="3"/>
  <c r="D50" i="3"/>
  <c r="L50" i="3"/>
  <c r="E51" i="3"/>
  <c r="G53" i="3"/>
  <c r="H54" i="3"/>
  <c r="I55" i="3"/>
  <c r="J56" i="3"/>
  <c r="C57" i="3"/>
  <c r="K57" i="3"/>
  <c r="D58" i="3"/>
  <c r="L58" i="3"/>
  <c r="E59" i="3"/>
  <c r="G61" i="3"/>
  <c r="H62" i="3"/>
  <c r="I63" i="3"/>
  <c r="J64" i="3"/>
  <c r="C65" i="3"/>
  <c r="K65" i="3"/>
  <c r="D66" i="3"/>
  <c r="L66" i="3"/>
  <c r="E67" i="3"/>
  <c r="G69" i="3"/>
  <c r="H70" i="3"/>
  <c r="I71" i="3"/>
  <c r="J72" i="3"/>
  <c r="C73" i="3"/>
  <c r="K73" i="3"/>
  <c r="D74" i="3"/>
  <c r="L74" i="3"/>
  <c r="E75" i="3"/>
  <c r="G77" i="3"/>
  <c r="H78" i="3"/>
  <c r="I79" i="3"/>
  <c r="J80" i="3"/>
  <c r="C81" i="3"/>
  <c r="K81" i="3"/>
  <c r="D82" i="3"/>
  <c r="L82" i="3"/>
  <c r="E83" i="3"/>
  <c r="G85" i="3"/>
  <c r="H86" i="3"/>
  <c r="I87" i="3"/>
  <c r="J88" i="3"/>
  <c r="C89" i="3"/>
  <c r="K89" i="3"/>
  <c r="D90" i="3"/>
  <c r="L90" i="3"/>
  <c r="E91" i="3"/>
  <c r="G93" i="3"/>
  <c r="H94" i="3"/>
  <c r="I95" i="3"/>
  <c r="J96" i="3"/>
  <c r="C97" i="3"/>
  <c r="K97" i="3"/>
  <c r="D98" i="3"/>
  <c r="L98" i="3"/>
  <c r="E99" i="3"/>
  <c r="G101" i="3"/>
  <c r="H102" i="3"/>
  <c r="I103" i="3"/>
  <c r="J104" i="3"/>
  <c r="C105" i="3"/>
  <c r="K105" i="3"/>
  <c r="D106" i="3"/>
  <c r="H111" i="3"/>
  <c r="D115" i="3"/>
  <c r="L116" i="3"/>
  <c r="I121" i="3"/>
  <c r="H127" i="3"/>
  <c r="D139" i="3"/>
  <c r="H143" i="3"/>
  <c r="C154" i="3"/>
  <c r="E156" i="3"/>
  <c r="G1004" i="3"/>
  <c r="G996" i="3"/>
  <c r="G988" i="3"/>
  <c r="G980" i="3"/>
  <c r="G1005" i="3"/>
  <c r="G997" i="3"/>
  <c r="G989" i="3"/>
  <c r="G981" i="3"/>
  <c r="G998" i="3"/>
  <c r="G990" i="3"/>
  <c r="G982" i="3"/>
  <c r="G999" i="3"/>
  <c r="G991" i="3"/>
  <c r="G983" i="3"/>
  <c r="G1000" i="3"/>
  <c r="G992" i="3"/>
  <c r="G984" i="3"/>
  <c r="G976" i="3"/>
  <c r="G1001" i="3"/>
  <c r="G993" i="3"/>
  <c r="G985" i="3"/>
  <c r="G977" i="3"/>
  <c r="G1002" i="3"/>
  <c r="G994" i="3"/>
  <c r="G986" i="3"/>
  <c r="G978" i="3"/>
  <c r="G972" i="3"/>
  <c r="G964" i="3"/>
  <c r="G956" i="3"/>
  <c r="G1003" i="3"/>
  <c r="G973" i="3"/>
  <c r="G965" i="3"/>
  <c r="G957" i="3"/>
  <c r="G974" i="3"/>
  <c r="G979" i="3"/>
  <c r="G967" i="3"/>
  <c r="G959" i="3"/>
  <c r="G951" i="3"/>
  <c r="G968" i="3"/>
  <c r="G960" i="3"/>
  <c r="G952" i="3"/>
  <c r="G987" i="3"/>
  <c r="G975" i="3"/>
  <c r="G969" i="3"/>
  <c r="G961" i="3"/>
  <c r="G953" i="3"/>
  <c r="G995" i="3"/>
  <c r="G971" i="3"/>
  <c r="G963" i="3"/>
  <c r="G955" i="3"/>
  <c r="G950" i="3"/>
  <c r="G944" i="3"/>
  <c r="G936" i="3"/>
  <c r="G928" i="3"/>
  <c r="G966" i="3"/>
  <c r="G945" i="3"/>
  <c r="G937" i="3"/>
  <c r="G929" i="3"/>
  <c r="G970" i="3"/>
  <c r="G962" i="3"/>
  <c r="G947" i="3"/>
  <c r="G939" i="3"/>
  <c r="G931" i="3"/>
  <c r="G948" i="3"/>
  <c r="G940" i="3"/>
  <c r="G932" i="3"/>
  <c r="G958" i="3"/>
  <c r="G949" i="3"/>
  <c r="G941" i="3"/>
  <c r="G933" i="3"/>
  <c r="G925" i="3"/>
  <c r="G954" i="3"/>
  <c r="G943" i="3"/>
  <c r="G935" i="3"/>
  <c r="G927" i="3"/>
  <c r="G946" i="3"/>
  <c r="G930" i="3"/>
  <c r="G917" i="3"/>
  <c r="G909" i="3"/>
  <c r="G942" i="3"/>
  <c r="G926" i="3"/>
  <c r="G919" i="3"/>
  <c r="G911" i="3"/>
  <c r="G903" i="3"/>
  <c r="G920" i="3"/>
  <c r="G912" i="3"/>
  <c r="G904" i="3"/>
  <c r="G938" i="3"/>
  <c r="G921" i="3"/>
  <c r="G913" i="3"/>
  <c r="G905" i="3"/>
  <c r="G934" i="3"/>
  <c r="G923" i="3"/>
  <c r="G915" i="3"/>
  <c r="G907" i="3"/>
  <c r="G924" i="3"/>
  <c r="G916" i="3"/>
  <c r="G908" i="3"/>
  <c r="G914" i="3"/>
  <c r="G896" i="3"/>
  <c r="G888" i="3"/>
  <c r="G880" i="3"/>
  <c r="G910" i="3"/>
  <c r="G898" i="3"/>
  <c r="G890" i="3"/>
  <c r="G882" i="3"/>
  <c r="G899" i="3"/>
  <c r="G891" i="3"/>
  <c r="G883" i="3"/>
  <c r="G922" i="3"/>
  <c r="G906" i="3"/>
  <c r="G900" i="3"/>
  <c r="G892" i="3"/>
  <c r="G884" i="3"/>
  <c r="G918" i="3"/>
  <c r="G902" i="3"/>
  <c r="G901" i="3"/>
  <c r="G894" i="3"/>
  <c r="G886" i="3"/>
  <c r="G895" i="3"/>
  <c r="G887" i="3"/>
  <c r="G879" i="3"/>
  <c r="G873" i="3"/>
  <c r="G865" i="3"/>
  <c r="G857" i="3"/>
  <c r="G897" i="3"/>
  <c r="G881" i="3"/>
  <c r="G875" i="3"/>
  <c r="G867" i="3"/>
  <c r="G859" i="3"/>
  <c r="G893" i="3"/>
  <c r="G876" i="3"/>
  <c r="G868" i="3"/>
  <c r="G860" i="3"/>
  <c r="G852" i="3"/>
  <c r="G877" i="3"/>
  <c r="G869" i="3"/>
  <c r="G861" i="3"/>
  <c r="G853" i="3"/>
  <c r="G889" i="3"/>
  <c r="G878" i="3"/>
  <c r="G871" i="3"/>
  <c r="G863" i="3"/>
  <c r="G855" i="3"/>
  <c r="G885" i="3"/>
  <c r="G872" i="3"/>
  <c r="G864" i="3"/>
  <c r="G856" i="3"/>
  <c r="G870" i="3"/>
  <c r="G854" i="3"/>
  <c r="G849" i="3"/>
  <c r="G841" i="3"/>
  <c r="G833" i="3"/>
  <c r="G825" i="3"/>
  <c r="G817" i="3"/>
  <c r="G809" i="3"/>
  <c r="G850" i="3"/>
  <c r="G842" i="3"/>
  <c r="G834" i="3"/>
  <c r="G866" i="3"/>
  <c r="G851" i="3"/>
  <c r="G843" i="3"/>
  <c r="G835" i="3"/>
  <c r="G827" i="3"/>
  <c r="G819" i="3"/>
  <c r="G811" i="3"/>
  <c r="G874" i="3"/>
  <c r="G844" i="3"/>
  <c r="G836" i="3"/>
  <c r="G828" i="3"/>
  <c r="G820" i="3"/>
  <c r="G812" i="3"/>
  <c r="G862" i="3"/>
  <c r="G845" i="3"/>
  <c r="G837" i="3"/>
  <c r="G829" i="3"/>
  <c r="G821" i="3"/>
  <c r="G813" i="3"/>
  <c r="G846" i="3"/>
  <c r="G838" i="3"/>
  <c r="G830" i="3"/>
  <c r="G858" i="3"/>
  <c r="G847" i="3"/>
  <c r="G839" i="3"/>
  <c r="G831" i="3"/>
  <c r="G823" i="3"/>
  <c r="G815" i="3"/>
  <c r="G848" i="3"/>
  <c r="G840" i="3"/>
  <c r="G832" i="3"/>
  <c r="G824" i="3"/>
  <c r="G816" i="3"/>
  <c r="G807" i="3"/>
  <c r="G799" i="3"/>
  <c r="G791" i="3"/>
  <c r="G783" i="3"/>
  <c r="G775" i="3"/>
  <c r="G767" i="3"/>
  <c r="G818" i="3"/>
  <c r="G808" i="3"/>
  <c r="G800" i="3"/>
  <c r="G792" i="3"/>
  <c r="G784" i="3"/>
  <c r="G801" i="3"/>
  <c r="G793" i="3"/>
  <c r="G785" i="3"/>
  <c r="G777" i="3"/>
  <c r="G769" i="3"/>
  <c r="G814" i="3"/>
  <c r="G802" i="3"/>
  <c r="G794" i="3"/>
  <c r="G786" i="3"/>
  <c r="G778" i="3"/>
  <c r="G770" i="3"/>
  <c r="G762" i="3"/>
  <c r="G803" i="3"/>
  <c r="G795" i="3"/>
  <c r="G787" i="3"/>
  <c r="G779" i="3"/>
  <c r="G771" i="3"/>
  <c r="G763" i="3"/>
  <c r="G826" i="3"/>
  <c r="G810" i="3"/>
  <c r="G804" i="3"/>
  <c r="G796" i="3"/>
  <c r="G788" i="3"/>
  <c r="G780" i="3"/>
  <c r="G805" i="3"/>
  <c r="G797" i="3"/>
  <c r="G789" i="3"/>
  <c r="G781" i="3"/>
  <c r="G773" i="3"/>
  <c r="G765" i="3"/>
  <c r="G822" i="3"/>
  <c r="G806" i="3"/>
  <c r="G798" i="3"/>
  <c r="G790" i="3"/>
  <c r="G782" i="3"/>
  <c r="G774" i="3"/>
  <c r="G766" i="3"/>
  <c r="G756" i="3"/>
  <c r="G776" i="3"/>
  <c r="G757" i="3"/>
  <c r="G749" i="3"/>
  <c r="G741" i="3"/>
  <c r="G758" i="3"/>
  <c r="G750" i="3"/>
  <c r="G742" i="3"/>
  <c r="G734" i="3"/>
  <c r="G726" i="3"/>
  <c r="G718" i="3"/>
  <c r="G710" i="3"/>
  <c r="G772" i="3"/>
  <c r="G759" i="3"/>
  <c r="G751" i="3"/>
  <c r="G743" i="3"/>
  <c r="G735" i="3"/>
  <c r="G727" i="3"/>
  <c r="G719" i="3"/>
  <c r="G711" i="3"/>
  <c r="G760" i="3"/>
  <c r="G752" i="3"/>
  <c r="G744" i="3"/>
  <c r="G736" i="3"/>
  <c r="G728" i="3"/>
  <c r="G720" i="3"/>
  <c r="G768" i="3"/>
  <c r="G761" i="3"/>
  <c r="G753" i="3"/>
  <c r="G745" i="3"/>
  <c r="G737" i="3"/>
  <c r="G729" i="3"/>
  <c r="G721" i="3"/>
  <c r="G754" i="3"/>
  <c r="G746" i="3"/>
  <c r="G738" i="3"/>
  <c r="G730" i="3"/>
  <c r="G722" i="3"/>
  <c r="G714" i="3"/>
  <c r="G706" i="3"/>
  <c r="G764" i="3"/>
  <c r="G755" i="3"/>
  <c r="G747" i="3"/>
  <c r="G739" i="3"/>
  <c r="G731" i="3"/>
  <c r="G723" i="3"/>
  <c r="G715" i="3"/>
  <c r="G707" i="3"/>
  <c r="G725" i="3"/>
  <c r="G717" i="3"/>
  <c r="G713" i="3"/>
  <c r="G709" i="3"/>
  <c r="G701" i="3"/>
  <c r="G693" i="3"/>
  <c r="G685" i="3"/>
  <c r="G677" i="3"/>
  <c r="G669" i="3"/>
  <c r="G661" i="3"/>
  <c r="G748" i="3"/>
  <c r="G702" i="3"/>
  <c r="G694" i="3"/>
  <c r="G686" i="3"/>
  <c r="G678" i="3"/>
  <c r="G670" i="3"/>
  <c r="G662" i="3"/>
  <c r="G732" i="3"/>
  <c r="G703" i="3"/>
  <c r="G695" i="3"/>
  <c r="G687" i="3"/>
  <c r="G679" i="3"/>
  <c r="G671" i="3"/>
  <c r="G663" i="3"/>
  <c r="G704" i="3"/>
  <c r="G696" i="3"/>
  <c r="G688" i="3"/>
  <c r="G680" i="3"/>
  <c r="G672" i="3"/>
  <c r="G664" i="3"/>
  <c r="G733" i="3"/>
  <c r="G716" i="3"/>
  <c r="G712" i="3"/>
  <c r="G708" i="3"/>
  <c r="G705" i="3"/>
  <c r="G697" i="3"/>
  <c r="G689" i="3"/>
  <c r="G681" i="3"/>
  <c r="G673" i="3"/>
  <c r="G665" i="3"/>
  <c r="G657" i="3"/>
  <c r="G698" i="3"/>
  <c r="G690" i="3"/>
  <c r="G682" i="3"/>
  <c r="G674" i="3"/>
  <c r="G666" i="3"/>
  <c r="G724" i="3"/>
  <c r="G699" i="3"/>
  <c r="G691" i="3"/>
  <c r="G683" i="3"/>
  <c r="G675" i="3"/>
  <c r="G667" i="3"/>
  <c r="G659" i="3"/>
  <c r="G692" i="3"/>
  <c r="G660" i="3"/>
  <c r="G652" i="3"/>
  <c r="G644" i="3"/>
  <c r="G636" i="3"/>
  <c r="G628" i="3"/>
  <c r="G620" i="3"/>
  <c r="G612" i="3"/>
  <c r="G653" i="3"/>
  <c r="G645" i="3"/>
  <c r="G637" i="3"/>
  <c r="G629" i="3"/>
  <c r="G621" i="3"/>
  <c r="G613" i="3"/>
  <c r="G700" i="3"/>
  <c r="G668" i="3"/>
  <c r="G658" i="3"/>
  <c r="G654" i="3"/>
  <c r="G646" i="3"/>
  <c r="G638" i="3"/>
  <c r="G630" i="3"/>
  <c r="G622" i="3"/>
  <c r="G614" i="3"/>
  <c r="G606" i="3"/>
  <c r="G655" i="3"/>
  <c r="G647" i="3"/>
  <c r="G639" i="3"/>
  <c r="G631" i="3"/>
  <c r="G623" i="3"/>
  <c r="G615" i="3"/>
  <c r="G607" i="3"/>
  <c r="G676" i="3"/>
  <c r="G656" i="3"/>
  <c r="G648" i="3"/>
  <c r="G640" i="3"/>
  <c r="G632" i="3"/>
  <c r="G624" i="3"/>
  <c r="G616" i="3"/>
  <c r="G608" i="3"/>
  <c r="G740" i="3"/>
  <c r="G649" i="3"/>
  <c r="G641" i="3"/>
  <c r="G633" i="3"/>
  <c r="G625" i="3"/>
  <c r="G617" i="3"/>
  <c r="G684" i="3"/>
  <c r="G650" i="3"/>
  <c r="G642" i="3"/>
  <c r="G634" i="3"/>
  <c r="G626" i="3"/>
  <c r="G618" i="3"/>
  <c r="G610" i="3"/>
  <c r="G627" i="3"/>
  <c r="G605" i="3"/>
  <c r="G599" i="3"/>
  <c r="G591" i="3"/>
  <c r="G583" i="3"/>
  <c r="G575" i="3"/>
  <c r="G567" i="3"/>
  <c r="G559" i="3"/>
  <c r="G600" i="3"/>
  <c r="G592" i="3"/>
  <c r="G584" i="3"/>
  <c r="G576" i="3"/>
  <c r="G568" i="3"/>
  <c r="G560" i="3"/>
  <c r="G635" i="3"/>
  <c r="G601" i="3"/>
  <c r="G593" i="3"/>
  <c r="G585" i="3"/>
  <c r="G577" i="3"/>
  <c r="G569" i="3"/>
  <c r="G561" i="3"/>
  <c r="G553" i="3"/>
  <c r="G609" i="3"/>
  <c r="G602" i="3"/>
  <c r="G594" i="3"/>
  <c r="G586" i="3"/>
  <c r="G578" i="3"/>
  <c r="G570" i="3"/>
  <c r="G562" i="3"/>
  <c r="G554" i="3"/>
  <c r="G643" i="3"/>
  <c r="G604" i="3"/>
  <c r="G603" i="3"/>
  <c r="G595" i="3"/>
  <c r="G587" i="3"/>
  <c r="G579" i="3"/>
  <c r="G571" i="3"/>
  <c r="G563" i="3"/>
  <c r="G555" i="3"/>
  <c r="G596" i="3"/>
  <c r="G588" i="3"/>
  <c r="G580" i="3"/>
  <c r="G651" i="3"/>
  <c r="G619" i="3"/>
  <c r="G611" i="3"/>
  <c r="G597" i="3"/>
  <c r="G589" i="3"/>
  <c r="G581" i="3"/>
  <c r="G573" i="3"/>
  <c r="G565" i="3"/>
  <c r="G557" i="3"/>
  <c r="G574" i="3"/>
  <c r="G558" i="3"/>
  <c r="G598" i="3"/>
  <c r="G564" i="3"/>
  <c r="G550" i="3"/>
  <c r="G545" i="3"/>
  <c r="G537" i="3"/>
  <c r="G529" i="3"/>
  <c r="G521" i="3"/>
  <c r="G513" i="3"/>
  <c r="G505" i="3"/>
  <c r="G552" i="3"/>
  <c r="G546" i="3"/>
  <c r="G538" i="3"/>
  <c r="G530" i="3"/>
  <c r="G522" i="3"/>
  <c r="G514" i="3"/>
  <c r="G506" i="3"/>
  <c r="G547" i="3"/>
  <c r="G539" i="3"/>
  <c r="G531" i="3"/>
  <c r="G523" i="3"/>
  <c r="G515" i="3"/>
  <c r="G507" i="3"/>
  <c r="G566" i="3"/>
  <c r="G548" i="3"/>
  <c r="G540" i="3"/>
  <c r="G532" i="3"/>
  <c r="G524" i="3"/>
  <c r="G516" i="3"/>
  <c r="G508" i="3"/>
  <c r="G582" i="3"/>
  <c r="G572" i="3"/>
  <c r="G556" i="3"/>
  <c r="G549" i="3"/>
  <c r="G541" i="3"/>
  <c r="G533" i="3"/>
  <c r="G525" i="3"/>
  <c r="G517" i="3"/>
  <c r="G509" i="3"/>
  <c r="G501" i="3"/>
  <c r="G551" i="3"/>
  <c r="G542" i="3"/>
  <c r="G534" i="3"/>
  <c r="G526" i="3"/>
  <c r="G518" i="3"/>
  <c r="G510" i="3"/>
  <c r="G502" i="3"/>
  <c r="G590" i="3"/>
  <c r="G543" i="3"/>
  <c r="G535" i="3"/>
  <c r="G527" i="3"/>
  <c r="G512" i="3"/>
  <c r="G497" i="3"/>
  <c r="G489" i="3"/>
  <c r="G481" i="3"/>
  <c r="G473" i="3"/>
  <c r="G465" i="3"/>
  <c r="G457" i="3"/>
  <c r="G528" i="3"/>
  <c r="G498" i="3"/>
  <c r="G490" i="3"/>
  <c r="G482" i="3"/>
  <c r="G519" i="3"/>
  <c r="G504" i="3"/>
  <c r="G499" i="3"/>
  <c r="G491" i="3"/>
  <c r="G483" i="3"/>
  <c r="G475" i="3"/>
  <c r="G467" i="3"/>
  <c r="G459" i="3"/>
  <c r="G451" i="3"/>
  <c r="G536" i="3"/>
  <c r="G503" i="3"/>
  <c r="G500" i="3"/>
  <c r="G492" i="3"/>
  <c r="G484" i="3"/>
  <c r="G476" i="3"/>
  <c r="G468" i="3"/>
  <c r="G460" i="3"/>
  <c r="G452" i="3"/>
  <c r="G520" i="3"/>
  <c r="G493" i="3"/>
  <c r="G485" i="3"/>
  <c r="G477" i="3"/>
  <c r="G469" i="3"/>
  <c r="G461" i="3"/>
  <c r="G453" i="3"/>
  <c r="G544" i="3"/>
  <c r="G494" i="3"/>
  <c r="G486" i="3"/>
  <c r="G478" i="3"/>
  <c r="G511" i="3"/>
  <c r="G495" i="3"/>
  <c r="G487" i="3"/>
  <c r="G479" i="3"/>
  <c r="G471" i="3"/>
  <c r="G463" i="3"/>
  <c r="G455" i="3"/>
  <c r="G496" i="3"/>
  <c r="G488" i="3"/>
  <c r="G480" i="3"/>
  <c r="G472" i="3"/>
  <c r="G464" i="3"/>
  <c r="G456" i="3"/>
  <c r="G449" i="3"/>
  <c r="G441" i="3"/>
  <c r="G433" i="3"/>
  <c r="G425" i="3"/>
  <c r="G417" i="3"/>
  <c r="G409" i="3"/>
  <c r="G401" i="3"/>
  <c r="G466" i="3"/>
  <c r="G442" i="3"/>
  <c r="G434" i="3"/>
  <c r="G426" i="3"/>
  <c r="G418" i="3"/>
  <c r="G410" i="3"/>
  <c r="G402" i="3"/>
  <c r="G474" i="3"/>
  <c r="G443" i="3"/>
  <c r="G435" i="3"/>
  <c r="G427" i="3"/>
  <c r="G419" i="3"/>
  <c r="G411" i="3"/>
  <c r="G403" i="3"/>
  <c r="G395" i="3"/>
  <c r="G462" i="3"/>
  <c r="G450" i="3"/>
  <c r="G444" i="3"/>
  <c r="G436" i="3"/>
  <c r="G428" i="3"/>
  <c r="G420" i="3"/>
  <c r="G412" i="3"/>
  <c r="G404" i="3"/>
  <c r="G396" i="3"/>
  <c r="G445" i="3"/>
  <c r="G437" i="3"/>
  <c r="G429" i="3"/>
  <c r="G421" i="3"/>
  <c r="G413" i="3"/>
  <c r="G405" i="3"/>
  <c r="G397" i="3"/>
  <c r="G458" i="3"/>
  <c r="G446" i="3"/>
  <c r="G438" i="3"/>
  <c r="G430" i="3"/>
  <c r="G422" i="3"/>
  <c r="G414" i="3"/>
  <c r="G406" i="3"/>
  <c r="G398" i="3"/>
  <c r="G447" i="3"/>
  <c r="G439" i="3"/>
  <c r="G431" i="3"/>
  <c r="G423" i="3"/>
  <c r="G415" i="3"/>
  <c r="G407" i="3"/>
  <c r="G399" i="3"/>
  <c r="G470" i="3"/>
  <c r="G454" i="3"/>
  <c r="G448" i="3"/>
  <c r="G440" i="3"/>
  <c r="G432" i="3"/>
  <c r="G424" i="3"/>
  <c r="G416" i="3"/>
  <c r="G408" i="3"/>
  <c r="G400" i="3"/>
  <c r="G386" i="3"/>
  <c r="G378" i="3"/>
  <c r="G370" i="3"/>
  <c r="G362" i="3"/>
  <c r="G354" i="3"/>
  <c r="G346" i="3"/>
  <c r="G338" i="3"/>
  <c r="G330" i="3"/>
  <c r="G322" i="3"/>
  <c r="G314" i="3"/>
  <c r="G306" i="3"/>
  <c r="G298" i="3"/>
  <c r="G290" i="3"/>
  <c r="G282" i="3"/>
  <c r="G274" i="3"/>
  <c r="G387" i="3"/>
  <c r="G379" i="3"/>
  <c r="G371" i="3"/>
  <c r="G363" i="3"/>
  <c r="G355" i="3"/>
  <c r="G347" i="3"/>
  <c r="G339" i="3"/>
  <c r="G331" i="3"/>
  <c r="G323" i="3"/>
  <c r="G315" i="3"/>
  <c r="G307" i="3"/>
  <c r="G299" i="3"/>
  <c r="G291" i="3"/>
  <c r="G283" i="3"/>
  <c r="G388" i="3"/>
  <c r="G380" i="3"/>
  <c r="G372" i="3"/>
  <c r="G364" i="3"/>
  <c r="G356" i="3"/>
  <c r="G348" i="3"/>
  <c r="G340" i="3"/>
  <c r="G332" i="3"/>
  <c r="G324" i="3"/>
  <c r="G316" i="3"/>
  <c r="G308" i="3"/>
  <c r="G300" i="3"/>
  <c r="G292" i="3"/>
  <c r="G284" i="3"/>
  <c r="G276" i="3"/>
  <c r="G394" i="3"/>
  <c r="G389" i="3"/>
  <c r="G381" i="3"/>
  <c r="G373" i="3"/>
  <c r="G365" i="3"/>
  <c r="G357" i="3"/>
  <c r="G349" i="3"/>
  <c r="G341" i="3"/>
  <c r="G333" i="3"/>
  <c r="G325" i="3"/>
  <c r="G317" i="3"/>
  <c r="G309" i="3"/>
  <c r="G301" i="3"/>
  <c r="G293" i="3"/>
  <c r="G285" i="3"/>
  <c r="G277" i="3"/>
  <c r="G390" i="3"/>
  <c r="G382" i="3"/>
  <c r="G374" i="3"/>
  <c r="G366" i="3"/>
  <c r="G358" i="3"/>
  <c r="G350" i="3"/>
  <c r="G342" i="3"/>
  <c r="G334" i="3"/>
  <c r="G326" i="3"/>
  <c r="G318" i="3"/>
  <c r="G310" i="3"/>
  <c r="G302" i="3"/>
  <c r="G294" i="3"/>
  <c r="G286" i="3"/>
  <c r="G278" i="3"/>
  <c r="G391" i="3"/>
  <c r="G383" i="3"/>
  <c r="G375" i="3"/>
  <c r="G367" i="3"/>
  <c r="G359" i="3"/>
  <c r="G351" i="3"/>
  <c r="G343" i="3"/>
  <c r="G335" i="3"/>
  <c r="G327" i="3"/>
  <c r="G319" i="3"/>
  <c r="G311" i="3"/>
  <c r="G303" i="3"/>
  <c r="G295" i="3"/>
  <c r="G287" i="3"/>
  <c r="G279" i="3"/>
  <c r="G271" i="3"/>
  <c r="G392" i="3"/>
  <c r="G384" i="3"/>
  <c r="G376" i="3"/>
  <c r="G368" i="3"/>
  <c r="G360" i="3"/>
  <c r="G352" i="3"/>
  <c r="G344" i="3"/>
  <c r="G336" i="3"/>
  <c r="G328" i="3"/>
  <c r="G320" i="3"/>
  <c r="G312" i="3"/>
  <c r="G304" i="3"/>
  <c r="G296" i="3"/>
  <c r="G288" i="3"/>
  <c r="G280" i="3"/>
  <c r="G272" i="3"/>
  <c r="G263" i="3"/>
  <c r="G255" i="3"/>
  <c r="G247" i="3"/>
  <c r="G239" i="3"/>
  <c r="G231" i="3"/>
  <c r="G369" i="3"/>
  <c r="G337" i="3"/>
  <c r="G305" i="3"/>
  <c r="G275" i="3"/>
  <c r="G264" i="3"/>
  <c r="G256" i="3"/>
  <c r="G248" i="3"/>
  <c r="G240" i="3"/>
  <c r="G265" i="3"/>
  <c r="G257" i="3"/>
  <c r="G249" i="3"/>
  <c r="G241" i="3"/>
  <c r="G233" i="3"/>
  <c r="G377" i="3"/>
  <c r="G345" i="3"/>
  <c r="G313" i="3"/>
  <c r="G281" i="3"/>
  <c r="G266" i="3"/>
  <c r="G258" i="3"/>
  <c r="G250" i="3"/>
  <c r="G242" i="3"/>
  <c r="G234" i="3"/>
  <c r="G273" i="3"/>
  <c r="G267" i="3"/>
  <c r="G259" i="3"/>
  <c r="G251" i="3"/>
  <c r="G243" i="3"/>
  <c r="G235" i="3"/>
  <c r="G385" i="3"/>
  <c r="G353" i="3"/>
  <c r="G321" i="3"/>
  <c r="G289" i="3"/>
  <c r="G268" i="3"/>
  <c r="G260" i="3"/>
  <c r="G252" i="3"/>
  <c r="G244" i="3"/>
  <c r="G236" i="3"/>
  <c r="G269" i="3"/>
  <c r="G261" i="3"/>
  <c r="G253" i="3"/>
  <c r="G245" i="3"/>
  <c r="G237" i="3"/>
  <c r="G229" i="3"/>
  <c r="G393" i="3"/>
  <c r="G361" i="3"/>
  <c r="G329" i="3"/>
  <c r="G297" i="3"/>
  <c r="G270" i="3"/>
  <c r="G262" i="3"/>
  <c r="G254" i="3"/>
  <c r="G246" i="3"/>
  <c r="G238" i="3"/>
  <c r="G232" i="3"/>
  <c r="G223" i="3"/>
  <c r="G215" i="3"/>
  <c r="G207" i="3"/>
  <c r="G199" i="3"/>
  <c r="G191" i="3"/>
  <c r="G183" i="3"/>
  <c r="G175" i="3"/>
  <c r="G167" i="3"/>
  <c r="G159" i="3"/>
  <c r="G151" i="3"/>
  <c r="G143" i="3"/>
  <c r="G135" i="3"/>
  <c r="G230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225" i="3"/>
  <c r="G217" i="3"/>
  <c r="G209" i="3"/>
  <c r="G201" i="3"/>
  <c r="G193" i="3"/>
  <c r="G185" i="3"/>
  <c r="G177" i="3"/>
  <c r="G169" i="3"/>
  <c r="G161" i="3"/>
  <c r="G153" i="3"/>
  <c r="G145" i="3"/>
  <c r="G137" i="3"/>
  <c r="G129" i="3"/>
  <c r="G121" i="3"/>
  <c r="G113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227" i="3"/>
  <c r="G219" i="3"/>
  <c r="G211" i="3"/>
  <c r="G203" i="3"/>
  <c r="G195" i="3"/>
  <c r="G187" i="3"/>
  <c r="G179" i="3"/>
  <c r="G171" i="3"/>
  <c r="G163" i="3"/>
  <c r="G155" i="3"/>
  <c r="G147" i="3"/>
  <c r="G139" i="3"/>
  <c r="G131" i="3"/>
  <c r="G123" i="3"/>
  <c r="G115" i="3"/>
  <c r="G107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222" i="3"/>
  <c r="G214" i="3"/>
  <c r="G206" i="3"/>
  <c r="G198" i="3"/>
  <c r="G190" i="3"/>
  <c r="G182" i="3"/>
  <c r="G174" i="3"/>
  <c r="G166" i="3"/>
  <c r="H6" i="3"/>
  <c r="C7" i="3"/>
  <c r="K7" i="3"/>
  <c r="E8" i="3"/>
  <c r="H9" i="3"/>
  <c r="I10" i="3"/>
  <c r="I11" i="3"/>
  <c r="I12" i="3"/>
  <c r="J13" i="3"/>
  <c r="J14" i="3"/>
  <c r="J15" i="3"/>
  <c r="C16" i="3"/>
  <c r="K16" i="3"/>
  <c r="D17" i="3"/>
  <c r="L17" i="3"/>
  <c r="E18" i="3"/>
  <c r="G20" i="3"/>
  <c r="H21" i="3"/>
  <c r="I22" i="3"/>
  <c r="J23" i="3"/>
  <c r="C24" i="3"/>
  <c r="K24" i="3"/>
  <c r="D25" i="3"/>
  <c r="L25" i="3"/>
  <c r="E26" i="3"/>
  <c r="G28" i="3"/>
  <c r="H29" i="3"/>
  <c r="I30" i="3"/>
  <c r="J31" i="3"/>
  <c r="C32" i="3"/>
  <c r="K32" i="3"/>
  <c r="D33" i="3"/>
  <c r="L33" i="3"/>
  <c r="E34" i="3"/>
  <c r="G36" i="3"/>
  <c r="H37" i="3"/>
  <c r="I38" i="3"/>
  <c r="J39" i="3"/>
  <c r="C40" i="3"/>
  <c r="K40" i="3"/>
  <c r="D41" i="3"/>
  <c r="L41" i="3"/>
  <c r="E42" i="3"/>
  <c r="G44" i="3"/>
  <c r="H45" i="3"/>
  <c r="I46" i="3"/>
  <c r="J47" i="3"/>
  <c r="C48" i="3"/>
  <c r="K48" i="3"/>
  <c r="D49" i="3"/>
  <c r="L49" i="3"/>
  <c r="E50" i="3"/>
  <c r="G52" i="3"/>
  <c r="H53" i="3"/>
  <c r="I54" i="3"/>
  <c r="J55" i="3"/>
  <c r="C56" i="3"/>
  <c r="K56" i="3"/>
  <c r="D57" i="3"/>
  <c r="L57" i="3"/>
  <c r="E58" i="3"/>
  <c r="G60" i="3"/>
  <c r="H61" i="3"/>
  <c r="I62" i="3"/>
  <c r="J63" i="3"/>
  <c r="C64" i="3"/>
  <c r="K64" i="3"/>
  <c r="D65" i="3"/>
  <c r="L65" i="3"/>
  <c r="E66" i="3"/>
  <c r="G68" i="3"/>
  <c r="H69" i="3"/>
  <c r="I70" i="3"/>
  <c r="J71" i="3"/>
  <c r="C72" i="3"/>
  <c r="K72" i="3"/>
  <c r="D73" i="3"/>
  <c r="L73" i="3"/>
  <c r="E74" i="3"/>
  <c r="G76" i="3"/>
  <c r="H77" i="3"/>
  <c r="I78" i="3"/>
  <c r="J79" i="3"/>
  <c r="C80" i="3"/>
  <c r="K80" i="3"/>
  <c r="D81" i="3"/>
  <c r="L81" i="3"/>
  <c r="E82" i="3"/>
  <c r="G84" i="3"/>
  <c r="H85" i="3"/>
  <c r="I86" i="3"/>
  <c r="J87" i="3"/>
  <c r="C88" i="3"/>
  <c r="K88" i="3"/>
  <c r="D89" i="3"/>
  <c r="L89" i="3"/>
  <c r="E90" i="3"/>
  <c r="G92" i="3"/>
  <c r="H93" i="3"/>
  <c r="I94" i="3"/>
  <c r="J95" i="3"/>
  <c r="C96" i="3"/>
  <c r="K96" i="3"/>
  <c r="D97" i="3"/>
  <c r="L97" i="3"/>
  <c r="E98" i="3"/>
  <c r="G100" i="3"/>
  <c r="I102" i="3"/>
  <c r="J103" i="3"/>
  <c r="C104" i="3"/>
  <c r="K104" i="3"/>
  <c r="D105" i="3"/>
  <c r="C107" i="3"/>
  <c r="E109" i="3"/>
  <c r="G110" i="3"/>
  <c r="C114" i="3"/>
  <c r="K115" i="3"/>
  <c r="J121" i="3"/>
  <c r="E125" i="3"/>
  <c r="G126" i="3"/>
  <c r="J137" i="3"/>
  <c r="L139" i="3"/>
  <c r="K154" i="3"/>
  <c r="H1005" i="3"/>
  <c r="H997" i="3"/>
  <c r="H989" i="3"/>
  <c r="H981" i="3"/>
  <c r="H998" i="3"/>
  <c r="H990" i="3"/>
  <c r="H982" i="3"/>
  <c r="H999" i="3"/>
  <c r="H991" i="3"/>
  <c r="H983" i="3"/>
  <c r="H1000" i="3"/>
  <c r="H992" i="3"/>
  <c r="H984" i="3"/>
  <c r="H976" i="3"/>
  <c r="H1001" i="3"/>
  <c r="H993" i="3"/>
  <c r="H985" i="3"/>
  <c r="H977" i="3"/>
  <c r="H1002" i="3"/>
  <c r="H994" i="3"/>
  <c r="H986" i="3"/>
  <c r="H978" i="3"/>
  <c r="H1003" i="3"/>
  <c r="H995" i="3"/>
  <c r="H987" i="3"/>
  <c r="H979" i="3"/>
  <c r="H973" i="3"/>
  <c r="H965" i="3"/>
  <c r="H957" i="3"/>
  <c r="H988" i="3"/>
  <c r="H974" i="3"/>
  <c r="H966" i="3"/>
  <c r="H958" i="3"/>
  <c r="H996" i="3"/>
  <c r="H968" i="3"/>
  <c r="H960" i="3"/>
  <c r="H952" i="3"/>
  <c r="H975" i="3"/>
  <c r="H969" i="3"/>
  <c r="H961" i="3"/>
  <c r="H953" i="3"/>
  <c r="H1004" i="3"/>
  <c r="H970" i="3"/>
  <c r="H962" i="3"/>
  <c r="H954" i="3"/>
  <c r="H980" i="3"/>
  <c r="H972" i="3"/>
  <c r="H964" i="3"/>
  <c r="H956" i="3"/>
  <c r="H955" i="3"/>
  <c r="H945" i="3"/>
  <c r="H937" i="3"/>
  <c r="H929" i="3"/>
  <c r="H946" i="3"/>
  <c r="H938" i="3"/>
  <c r="H930" i="3"/>
  <c r="H967" i="3"/>
  <c r="H948" i="3"/>
  <c r="H940" i="3"/>
  <c r="H932" i="3"/>
  <c r="H963" i="3"/>
  <c r="H951" i="3"/>
  <c r="H949" i="3"/>
  <c r="H941" i="3"/>
  <c r="H933" i="3"/>
  <c r="H942" i="3"/>
  <c r="H934" i="3"/>
  <c r="H926" i="3"/>
  <c r="H971" i="3"/>
  <c r="H950" i="3"/>
  <c r="H944" i="3"/>
  <c r="H936" i="3"/>
  <c r="H928" i="3"/>
  <c r="H918" i="3"/>
  <c r="H910" i="3"/>
  <c r="H902" i="3"/>
  <c r="H925" i="3"/>
  <c r="H920" i="3"/>
  <c r="H912" i="3"/>
  <c r="H904" i="3"/>
  <c r="H943" i="3"/>
  <c r="H927" i="3"/>
  <c r="H921" i="3"/>
  <c r="H913" i="3"/>
  <c r="H905" i="3"/>
  <c r="H922" i="3"/>
  <c r="H914" i="3"/>
  <c r="H906" i="3"/>
  <c r="H924" i="3"/>
  <c r="H916" i="3"/>
  <c r="H908" i="3"/>
  <c r="H959" i="3"/>
  <c r="H935" i="3"/>
  <c r="H917" i="3"/>
  <c r="H909" i="3"/>
  <c r="H897" i="3"/>
  <c r="H889" i="3"/>
  <c r="H881" i="3"/>
  <c r="H915" i="3"/>
  <c r="H898" i="3"/>
  <c r="H947" i="3"/>
  <c r="H931" i="3"/>
  <c r="H903" i="3"/>
  <c r="H899" i="3"/>
  <c r="H891" i="3"/>
  <c r="H883" i="3"/>
  <c r="H911" i="3"/>
  <c r="H900" i="3"/>
  <c r="H892" i="3"/>
  <c r="H884" i="3"/>
  <c r="H893" i="3"/>
  <c r="H885" i="3"/>
  <c r="H923" i="3"/>
  <c r="H907" i="3"/>
  <c r="H901" i="3"/>
  <c r="H939" i="3"/>
  <c r="H895" i="3"/>
  <c r="H887" i="3"/>
  <c r="H919" i="3"/>
  <c r="H896" i="3"/>
  <c r="H888" i="3"/>
  <c r="H880" i="3"/>
  <c r="H886" i="3"/>
  <c r="H874" i="3"/>
  <c r="H866" i="3"/>
  <c r="H858" i="3"/>
  <c r="H875" i="3"/>
  <c r="H882" i="3"/>
  <c r="H876" i="3"/>
  <c r="H868" i="3"/>
  <c r="H860" i="3"/>
  <c r="H852" i="3"/>
  <c r="H877" i="3"/>
  <c r="H869" i="3"/>
  <c r="H861" i="3"/>
  <c r="H853" i="3"/>
  <c r="H894" i="3"/>
  <c r="H878" i="3"/>
  <c r="H870" i="3"/>
  <c r="H862" i="3"/>
  <c r="H854" i="3"/>
  <c r="H890" i="3"/>
  <c r="H879" i="3"/>
  <c r="H872" i="3"/>
  <c r="H864" i="3"/>
  <c r="H856" i="3"/>
  <c r="H873" i="3"/>
  <c r="H865" i="3"/>
  <c r="H857" i="3"/>
  <c r="H850" i="3"/>
  <c r="H842" i="3"/>
  <c r="H834" i="3"/>
  <c r="H826" i="3"/>
  <c r="H818" i="3"/>
  <c r="H810" i="3"/>
  <c r="H871" i="3"/>
  <c r="H855" i="3"/>
  <c r="H851" i="3"/>
  <c r="H843" i="3"/>
  <c r="H835" i="3"/>
  <c r="H844" i="3"/>
  <c r="H836" i="3"/>
  <c r="H828" i="3"/>
  <c r="H820" i="3"/>
  <c r="H812" i="3"/>
  <c r="H867" i="3"/>
  <c r="H845" i="3"/>
  <c r="H837" i="3"/>
  <c r="H829" i="3"/>
  <c r="H821" i="3"/>
  <c r="H813" i="3"/>
  <c r="H846" i="3"/>
  <c r="H838" i="3"/>
  <c r="H830" i="3"/>
  <c r="H822" i="3"/>
  <c r="H814" i="3"/>
  <c r="H863" i="3"/>
  <c r="H847" i="3"/>
  <c r="H839" i="3"/>
  <c r="H831" i="3"/>
  <c r="H848" i="3"/>
  <c r="H840" i="3"/>
  <c r="H832" i="3"/>
  <c r="H824" i="3"/>
  <c r="H816" i="3"/>
  <c r="H859" i="3"/>
  <c r="H849" i="3"/>
  <c r="H841" i="3"/>
  <c r="H833" i="3"/>
  <c r="H825" i="3"/>
  <c r="H817" i="3"/>
  <c r="H809" i="3"/>
  <c r="H823" i="3"/>
  <c r="H808" i="3"/>
  <c r="H800" i="3"/>
  <c r="H792" i="3"/>
  <c r="H784" i="3"/>
  <c r="H776" i="3"/>
  <c r="H768" i="3"/>
  <c r="H801" i="3"/>
  <c r="H793" i="3"/>
  <c r="H785" i="3"/>
  <c r="H819" i="3"/>
  <c r="H802" i="3"/>
  <c r="H794" i="3"/>
  <c r="H786" i="3"/>
  <c r="H778" i="3"/>
  <c r="H770" i="3"/>
  <c r="H762" i="3"/>
  <c r="H803" i="3"/>
  <c r="H795" i="3"/>
  <c r="H787" i="3"/>
  <c r="H779" i="3"/>
  <c r="H771" i="3"/>
  <c r="H763" i="3"/>
  <c r="H815" i="3"/>
  <c r="H804" i="3"/>
  <c r="H796" i="3"/>
  <c r="H788" i="3"/>
  <c r="H780" i="3"/>
  <c r="H772" i="3"/>
  <c r="H764" i="3"/>
  <c r="H805" i="3"/>
  <c r="H797" i="3"/>
  <c r="H789" i="3"/>
  <c r="H781" i="3"/>
  <c r="H827" i="3"/>
  <c r="H811" i="3"/>
  <c r="H806" i="3"/>
  <c r="H798" i="3"/>
  <c r="H790" i="3"/>
  <c r="H782" i="3"/>
  <c r="H774" i="3"/>
  <c r="H766" i="3"/>
  <c r="H807" i="3"/>
  <c r="H799" i="3"/>
  <c r="H791" i="3"/>
  <c r="H783" i="3"/>
  <c r="H775" i="3"/>
  <c r="H767" i="3"/>
  <c r="H765" i="3"/>
  <c r="H757" i="3"/>
  <c r="H758" i="3"/>
  <c r="H750" i="3"/>
  <c r="H742" i="3"/>
  <c r="H734" i="3"/>
  <c r="H777" i="3"/>
  <c r="H759" i="3"/>
  <c r="H751" i="3"/>
  <c r="H743" i="3"/>
  <c r="H735" i="3"/>
  <c r="H727" i="3"/>
  <c r="H719" i="3"/>
  <c r="H711" i="3"/>
  <c r="H760" i="3"/>
  <c r="H752" i="3"/>
  <c r="H744" i="3"/>
  <c r="H736" i="3"/>
  <c r="H728" i="3"/>
  <c r="H720" i="3"/>
  <c r="H712" i="3"/>
  <c r="H773" i="3"/>
  <c r="H761" i="3"/>
  <c r="H753" i="3"/>
  <c r="H745" i="3"/>
  <c r="H737" i="3"/>
  <c r="H729" i="3"/>
  <c r="H721" i="3"/>
  <c r="H754" i="3"/>
  <c r="H746" i="3"/>
  <c r="H738" i="3"/>
  <c r="H730" i="3"/>
  <c r="H722" i="3"/>
  <c r="H769" i="3"/>
  <c r="H755" i="3"/>
  <c r="H747" i="3"/>
  <c r="H739" i="3"/>
  <c r="H731" i="3"/>
  <c r="H723" i="3"/>
  <c r="H715" i="3"/>
  <c r="H707" i="3"/>
  <c r="H756" i="3"/>
  <c r="H748" i="3"/>
  <c r="H740" i="3"/>
  <c r="H732" i="3"/>
  <c r="H724" i="3"/>
  <c r="H716" i="3"/>
  <c r="H708" i="3"/>
  <c r="H702" i="3"/>
  <c r="H694" i="3"/>
  <c r="H686" i="3"/>
  <c r="H678" i="3"/>
  <c r="H670" i="3"/>
  <c r="H662" i="3"/>
  <c r="H726" i="3"/>
  <c r="H703" i="3"/>
  <c r="H695" i="3"/>
  <c r="H687" i="3"/>
  <c r="H679" i="3"/>
  <c r="H671" i="3"/>
  <c r="H663" i="3"/>
  <c r="H704" i="3"/>
  <c r="H696" i="3"/>
  <c r="H688" i="3"/>
  <c r="H680" i="3"/>
  <c r="H672" i="3"/>
  <c r="H664" i="3"/>
  <c r="H656" i="3"/>
  <c r="H741" i="3"/>
  <c r="H733" i="3"/>
  <c r="H718" i="3"/>
  <c r="H714" i="3"/>
  <c r="H710" i="3"/>
  <c r="H706" i="3"/>
  <c r="H705" i="3"/>
  <c r="H697" i="3"/>
  <c r="H689" i="3"/>
  <c r="H681" i="3"/>
  <c r="H673" i="3"/>
  <c r="H665" i="3"/>
  <c r="H657" i="3"/>
  <c r="H698" i="3"/>
  <c r="H690" i="3"/>
  <c r="H682" i="3"/>
  <c r="H674" i="3"/>
  <c r="H666" i="3"/>
  <c r="H658" i="3"/>
  <c r="H749" i="3"/>
  <c r="H699" i="3"/>
  <c r="H691" i="3"/>
  <c r="H683" i="3"/>
  <c r="H675" i="3"/>
  <c r="H667" i="3"/>
  <c r="H700" i="3"/>
  <c r="H692" i="3"/>
  <c r="H684" i="3"/>
  <c r="H676" i="3"/>
  <c r="H668" i="3"/>
  <c r="H660" i="3"/>
  <c r="H677" i="3"/>
  <c r="H653" i="3"/>
  <c r="H645" i="3"/>
  <c r="H637" i="3"/>
  <c r="H629" i="3"/>
  <c r="H621" i="3"/>
  <c r="H613" i="3"/>
  <c r="H654" i="3"/>
  <c r="H646" i="3"/>
  <c r="H638" i="3"/>
  <c r="H630" i="3"/>
  <c r="H622" i="3"/>
  <c r="H614" i="3"/>
  <c r="H606" i="3"/>
  <c r="H685" i="3"/>
  <c r="H655" i="3"/>
  <c r="H647" i="3"/>
  <c r="H639" i="3"/>
  <c r="H631" i="3"/>
  <c r="H623" i="3"/>
  <c r="H615" i="3"/>
  <c r="H607" i="3"/>
  <c r="H648" i="3"/>
  <c r="H640" i="3"/>
  <c r="H632" i="3"/>
  <c r="H624" i="3"/>
  <c r="H616" i="3"/>
  <c r="H608" i="3"/>
  <c r="H717" i="3"/>
  <c r="H693" i="3"/>
  <c r="H661" i="3"/>
  <c r="H649" i="3"/>
  <c r="H641" i="3"/>
  <c r="H633" i="3"/>
  <c r="H625" i="3"/>
  <c r="H617" i="3"/>
  <c r="H609" i="3"/>
  <c r="H725" i="3"/>
  <c r="H713" i="3"/>
  <c r="H659" i="3"/>
  <c r="H650" i="3"/>
  <c r="H642" i="3"/>
  <c r="H634" i="3"/>
  <c r="H626" i="3"/>
  <c r="H618" i="3"/>
  <c r="H709" i="3"/>
  <c r="H701" i="3"/>
  <c r="H669" i="3"/>
  <c r="H651" i="3"/>
  <c r="H643" i="3"/>
  <c r="H635" i="3"/>
  <c r="H627" i="3"/>
  <c r="H619" i="3"/>
  <c r="H611" i="3"/>
  <c r="H644" i="3"/>
  <c r="H612" i="3"/>
  <c r="H600" i="3"/>
  <c r="H592" i="3"/>
  <c r="H584" i="3"/>
  <c r="H576" i="3"/>
  <c r="H568" i="3"/>
  <c r="H560" i="3"/>
  <c r="H601" i="3"/>
  <c r="H593" i="3"/>
  <c r="H585" i="3"/>
  <c r="H577" i="3"/>
  <c r="H569" i="3"/>
  <c r="H561" i="3"/>
  <c r="H553" i="3"/>
  <c r="H652" i="3"/>
  <c r="H620" i="3"/>
  <c r="H602" i="3"/>
  <c r="H594" i="3"/>
  <c r="H586" i="3"/>
  <c r="H578" i="3"/>
  <c r="H570" i="3"/>
  <c r="H562" i="3"/>
  <c r="H554" i="3"/>
  <c r="H604" i="3"/>
  <c r="H603" i="3"/>
  <c r="H595" i="3"/>
  <c r="H587" i="3"/>
  <c r="H579" i="3"/>
  <c r="H571" i="3"/>
  <c r="H563" i="3"/>
  <c r="H555" i="3"/>
  <c r="H628" i="3"/>
  <c r="H610" i="3"/>
  <c r="H596" i="3"/>
  <c r="H588" i="3"/>
  <c r="H580" i="3"/>
  <c r="H572" i="3"/>
  <c r="H564" i="3"/>
  <c r="H556" i="3"/>
  <c r="H597" i="3"/>
  <c r="H589" i="3"/>
  <c r="H581" i="3"/>
  <c r="H636" i="3"/>
  <c r="H598" i="3"/>
  <c r="H590" i="3"/>
  <c r="H582" i="3"/>
  <c r="H574" i="3"/>
  <c r="H566" i="3"/>
  <c r="H558" i="3"/>
  <c r="H550" i="3"/>
  <c r="H605" i="3"/>
  <c r="H583" i="3"/>
  <c r="H552" i="3"/>
  <c r="H546" i="3"/>
  <c r="H538" i="3"/>
  <c r="H530" i="3"/>
  <c r="H522" i="3"/>
  <c r="H514" i="3"/>
  <c r="H506" i="3"/>
  <c r="H575" i="3"/>
  <c r="H565" i="3"/>
  <c r="H559" i="3"/>
  <c r="H547" i="3"/>
  <c r="H539" i="3"/>
  <c r="H531" i="3"/>
  <c r="H523" i="3"/>
  <c r="H515" i="3"/>
  <c r="H507" i="3"/>
  <c r="H591" i="3"/>
  <c r="H548" i="3"/>
  <c r="H540" i="3"/>
  <c r="H532" i="3"/>
  <c r="H524" i="3"/>
  <c r="H516" i="3"/>
  <c r="H508" i="3"/>
  <c r="H549" i="3"/>
  <c r="H541" i="3"/>
  <c r="H533" i="3"/>
  <c r="H525" i="3"/>
  <c r="H517" i="3"/>
  <c r="H509" i="3"/>
  <c r="H501" i="3"/>
  <c r="H599" i="3"/>
  <c r="H551" i="3"/>
  <c r="H542" i="3"/>
  <c r="H534" i="3"/>
  <c r="H526" i="3"/>
  <c r="H518" i="3"/>
  <c r="H510" i="3"/>
  <c r="H502" i="3"/>
  <c r="H573" i="3"/>
  <c r="H567" i="3"/>
  <c r="H557" i="3"/>
  <c r="H543" i="3"/>
  <c r="H535" i="3"/>
  <c r="H527" i="3"/>
  <c r="H519" i="3"/>
  <c r="H511" i="3"/>
  <c r="H503" i="3"/>
  <c r="H544" i="3"/>
  <c r="H536" i="3"/>
  <c r="H528" i="3"/>
  <c r="H505" i="3"/>
  <c r="H498" i="3"/>
  <c r="H490" i="3"/>
  <c r="H482" i="3"/>
  <c r="H474" i="3"/>
  <c r="H466" i="3"/>
  <c r="H458" i="3"/>
  <c r="H545" i="3"/>
  <c r="H513" i="3"/>
  <c r="H504" i="3"/>
  <c r="H499" i="3"/>
  <c r="H491" i="3"/>
  <c r="H483" i="3"/>
  <c r="H500" i="3"/>
  <c r="H492" i="3"/>
  <c r="H484" i="3"/>
  <c r="H476" i="3"/>
  <c r="H468" i="3"/>
  <c r="H460" i="3"/>
  <c r="H452" i="3"/>
  <c r="H520" i="3"/>
  <c r="H493" i="3"/>
  <c r="H485" i="3"/>
  <c r="H477" i="3"/>
  <c r="H469" i="3"/>
  <c r="H461" i="3"/>
  <c r="H453" i="3"/>
  <c r="H494" i="3"/>
  <c r="H486" i="3"/>
  <c r="H478" i="3"/>
  <c r="H470" i="3"/>
  <c r="H462" i="3"/>
  <c r="H454" i="3"/>
  <c r="H529" i="3"/>
  <c r="H521" i="3"/>
  <c r="H495" i="3"/>
  <c r="H487" i="3"/>
  <c r="H479" i="3"/>
  <c r="H496" i="3"/>
  <c r="H488" i="3"/>
  <c r="H480" i="3"/>
  <c r="H472" i="3"/>
  <c r="H464" i="3"/>
  <c r="H456" i="3"/>
  <c r="H537" i="3"/>
  <c r="H512" i="3"/>
  <c r="H497" i="3"/>
  <c r="H489" i="3"/>
  <c r="H481" i="3"/>
  <c r="H473" i="3"/>
  <c r="H465" i="3"/>
  <c r="H457" i="3"/>
  <c r="H471" i="3"/>
  <c r="H455" i="3"/>
  <c r="H442" i="3"/>
  <c r="H434" i="3"/>
  <c r="H426" i="3"/>
  <c r="H418" i="3"/>
  <c r="H410" i="3"/>
  <c r="H402" i="3"/>
  <c r="H443" i="3"/>
  <c r="H435" i="3"/>
  <c r="H427" i="3"/>
  <c r="H419" i="3"/>
  <c r="H411" i="3"/>
  <c r="H403" i="3"/>
  <c r="H467" i="3"/>
  <c r="H451" i="3"/>
  <c r="H450" i="3"/>
  <c r="H444" i="3"/>
  <c r="H436" i="3"/>
  <c r="H428" i="3"/>
  <c r="H420" i="3"/>
  <c r="H412" i="3"/>
  <c r="H404" i="3"/>
  <c r="H396" i="3"/>
  <c r="H445" i="3"/>
  <c r="H437" i="3"/>
  <c r="H429" i="3"/>
  <c r="H421" i="3"/>
  <c r="H413" i="3"/>
  <c r="H405" i="3"/>
  <c r="H397" i="3"/>
  <c r="H463" i="3"/>
  <c r="H446" i="3"/>
  <c r="H438" i="3"/>
  <c r="H430" i="3"/>
  <c r="H422" i="3"/>
  <c r="H414" i="3"/>
  <c r="H406" i="3"/>
  <c r="H398" i="3"/>
  <c r="H447" i="3"/>
  <c r="H439" i="3"/>
  <c r="H431" i="3"/>
  <c r="H423" i="3"/>
  <c r="H415" i="3"/>
  <c r="H407" i="3"/>
  <c r="H399" i="3"/>
  <c r="H475" i="3"/>
  <c r="H459" i="3"/>
  <c r="H448" i="3"/>
  <c r="H440" i="3"/>
  <c r="H432" i="3"/>
  <c r="H424" i="3"/>
  <c r="H416" i="3"/>
  <c r="H408" i="3"/>
  <c r="H400" i="3"/>
  <c r="H449" i="3"/>
  <c r="H441" i="3"/>
  <c r="H433" i="3"/>
  <c r="H425" i="3"/>
  <c r="H417" i="3"/>
  <c r="H409" i="3"/>
  <c r="H401" i="3"/>
  <c r="H387" i="3"/>
  <c r="H379" i="3"/>
  <c r="H371" i="3"/>
  <c r="H363" i="3"/>
  <c r="H355" i="3"/>
  <c r="H347" i="3"/>
  <c r="H339" i="3"/>
  <c r="H331" i="3"/>
  <c r="H323" i="3"/>
  <c r="H315" i="3"/>
  <c r="H307" i="3"/>
  <c r="H299" i="3"/>
  <c r="H291" i="3"/>
  <c r="H283" i="3"/>
  <c r="H275" i="3"/>
  <c r="H388" i="3"/>
  <c r="H380" i="3"/>
  <c r="H372" i="3"/>
  <c r="H364" i="3"/>
  <c r="H356" i="3"/>
  <c r="H348" i="3"/>
  <c r="H340" i="3"/>
  <c r="H332" i="3"/>
  <c r="H324" i="3"/>
  <c r="H316" i="3"/>
  <c r="H308" i="3"/>
  <c r="H300" i="3"/>
  <c r="H292" i="3"/>
  <c r="H284" i="3"/>
  <c r="H394" i="3"/>
  <c r="H389" i="3"/>
  <c r="H381" i="3"/>
  <c r="H373" i="3"/>
  <c r="H365" i="3"/>
  <c r="H357" i="3"/>
  <c r="H349" i="3"/>
  <c r="H341" i="3"/>
  <c r="H333" i="3"/>
  <c r="H325" i="3"/>
  <c r="H317" i="3"/>
  <c r="H309" i="3"/>
  <c r="H301" i="3"/>
  <c r="H293" i="3"/>
  <c r="H285" i="3"/>
  <c r="H277" i="3"/>
  <c r="H390" i="3"/>
  <c r="H382" i="3"/>
  <c r="H374" i="3"/>
  <c r="H366" i="3"/>
  <c r="H358" i="3"/>
  <c r="H350" i="3"/>
  <c r="H342" i="3"/>
  <c r="H334" i="3"/>
  <c r="H326" i="3"/>
  <c r="H318" i="3"/>
  <c r="H310" i="3"/>
  <c r="H302" i="3"/>
  <c r="H294" i="3"/>
  <c r="H286" i="3"/>
  <c r="H278" i="3"/>
  <c r="H395" i="3"/>
  <c r="H391" i="3"/>
  <c r="H383" i="3"/>
  <c r="H375" i="3"/>
  <c r="H367" i="3"/>
  <c r="H359" i="3"/>
  <c r="H351" i="3"/>
  <c r="H343" i="3"/>
  <c r="H335" i="3"/>
  <c r="H327" i="3"/>
  <c r="H319" i="3"/>
  <c r="H311" i="3"/>
  <c r="H303" i="3"/>
  <c r="H295" i="3"/>
  <c r="H287" i="3"/>
  <c r="H279" i="3"/>
  <c r="H271" i="3"/>
  <c r="H392" i="3"/>
  <c r="H384" i="3"/>
  <c r="H376" i="3"/>
  <c r="H368" i="3"/>
  <c r="H360" i="3"/>
  <c r="H352" i="3"/>
  <c r="H344" i="3"/>
  <c r="H336" i="3"/>
  <c r="H328" i="3"/>
  <c r="H320" i="3"/>
  <c r="H312" i="3"/>
  <c r="H304" i="3"/>
  <c r="H296" i="3"/>
  <c r="H288" i="3"/>
  <c r="H280" i="3"/>
  <c r="H272" i="3"/>
  <c r="H393" i="3"/>
  <c r="H385" i="3"/>
  <c r="H377" i="3"/>
  <c r="H369" i="3"/>
  <c r="H361" i="3"/>
  <c r="H353" i="3"/>
  <c r="H345" i="3"/>
  <c r="H337" i="3"/>
  <c r="H329" i="3"/>
  <c r="H321" i="3"/>
  <c r="H313" i="3"/>
  <c r="H305" i="3"/>
  <c r="H297" i="3"/>
  <c r="H289" i="3"/>
  <c r="H281" i="3"/>
  <c r="H273" i="3"/>
  <c r="H264" i="3"/>
  <c r="H256" i="3"/>
  <c r="H248" i="3"/>
  <c r="H240" i="3"/>
  <c r="H232" i="3"/>
  <c r="H386" i="3"/>
  <c r="H354" i="3"/>
  <c r="H322" i="3"/>
  <c r="H290" i="3"/>
  <c r="H274" i="3"/>
  <c r="H265" i="3"/>
  <c r="H257" i="3"/>
  <c r="H249" i="3"/>
  <c r="H241" i="3"/>
  <c r="H266" i="3"/>
  <c r="H258" i="3"/>
  <c r="H250" i="3"/>
  <c r="H242" i="3"/>
  <c r="H234" i="3"/>
  <c r="H362" i="3"/>
  <c r="H330" i="3"/>
  <c r="H298" i="3"/>
  <c r="H276" i="3"/>
  <c r="H267" i="3"/>
  <c r="H259" i="3"/>
  <c r="H251" i="3"/>
  <c r="H243" i="3"/>
  <c r="H235" i="3"/>
  <c r="H268" i="3"/>
  <c r="H260" i="3"/>
  <c r="H252" i="3"/>
  <c r="H244" i="3"/>
  <c r="H236" i="3"/>
  <c r="H370" i="3"/>
  <c r="H338" i="3"/>
  <c r="H306" i="3"/>
  <c r="H269" i="3"/>
  <c r="H261" i="3"/>
  <c r="H253" i="3"/>
  <c r="H245" i="3"/>
  <c r="H237" i="3"/>
  <c r="H229" i="3"/>
  <c r="H270" i="3"/>
  <c r="H262" i="3"/>
  <c r="H254" i="3"/>
  <c r="H246" i="3"/>
  <c r="H238" i="3"/>
  <c r="H230" i="3"/>
  <c r="H378" i="3"/>
  <c r="H346" i="3"/>
  <c r="H314" i="3"/>
  <c r="H282" i="3"/>
  <c r="H263" i="3"/>
  <c r="H255" i="3"/>
  <c r="H247" i="3"/>
  <c r="H239" i="3"/>
  <c r="H231" i="3"/>
  <c r="H224" i="3"/>
  <c r="H216" i="3"/>
  <c r="H208" i="3"/>
  <c r="H200" i="3"/>
  <c r="H192" i="3"/>
  <c r="H184" i="3"/>
  <c r="H176" i="3"/>
  <c r="H168" i="3"/>
  <c r="H160" i="3"/>
  <c r="H152" i="3"/>
  <c r="H144" i="3"/>
  <c r="H136" i="3"/>
  <c r="H225" i="3"/>
  <c r="H217" i="3"/>
  <c r="H209" i="3"/>
  <c r="H201" i="3"/>
  <c r="H193" i="3"/>
  <c r="H185" i="3"/>
  <c r="H177" i="3"/>
  <c r="H169" i="3"/>
  <c r="H161" i="3"/>
  <c r="H153" i="3"/>
  <c r="H145" i="3"/>
  <c r="H137" i="3"/>
  <c r="H129" i="3"/>
  <c r="H121" i="3"/>
  <c r="H113" i="3"/>
  <c r="H226" i="3"/>
  <c r="H218" i="3"/>
  <c r="H210" i="3"/>
  <c r="H202" i="3"/>
  <c r="H194" i="3"/>
  <c r="H186" i="3"/>
  <c r="H178" i="3"/>
  <c r="H170" i="3"/>
  <c r="H162" i="3"/>
  <c r="H154" i="3"/>
  <c r="H146" i="3"/>
  <c r="H138" i="3"/>
  <c r="H130" i="3"/>
  <c r="H122" i="3"/>
  <c r="H114" i="3"/>
  <c r="H106" i="3"/>
  <c r="H227" i="3"/>
  <c r="H219" i="3"/>
  <c r="H211" i="3"/>
  <c r="H203" i="3"/>
  <c r="H195" i="3"/>
  <c r="H187" i="3"/>
  <c r="H179" i="3"/>
  <c r="H171" i="3"/>
  <c r="H163" i="3"/>
  <c r="H155" i="3"/>
  <c r="H147" i="3"/>
  <c r="H139" i="3"/>
  <c r="H131" i="3"/>
  <c r="H123" i="3"/>
  <c r="H115" i="3"/>
  <c r="H107" i="3"/>
  <c r="H233" i="3"/>
  <c r="H228" i="3"/>
  <c r="H220" i="3"/>
  <c r="H212" i="3"/>
  <c r="H204" i="3"/>
  <c r="H196" i="3"/>
  <c r="H188" i="3"/>
  <c r="H180" i="3"/>
  <c r="H172" i="3"/>
  <c r="H164" i="3"/>
  <c r="H156" i="3"/>
  <c r="H148" i="3"/>
  <c r="H140" i="3"/>
  <c r="H132" i="3"/>
  <c r="H124" i="3"/>
  <c r="H116" i="3"/>
  <c r="H108" i="3"/>
  <c r="H221" i="3"/>
  <c r="H213" i="3"/>
  <c r="H205" i="3"/>
  <c r="H197" i="3"/>
  <c r="H189" i="3"/>
  <c r="H181" i="3"/>
  <c r="H173" i="3"/>
  <c r="H165" i="3"/>
  <c r="H157" i="3"/>
  <c r="H149" i="3"/>
  <c r="H141" i="3"/>
  <c r="H133" i="3"/>
  <c r="H125" i="3"/>
  <c r="H117" i="3"/>
  <c r="H109" i="3"/>
  <c r="H222" i="3"/>
  <c r="H214" i="3"/>
  <c r="H206" i="3"/>
  <c r="H198" i="3"/>
  <c r="H190" i="3"/>
  <c r="H182" i="3"/>
  <c r="H174" i="3"/>
  <c r="H166" i="3"/>
  <c r="H158" i="3"/>
  <c r="H150" i="3"/>
  <c r="H142" i="3"/>
  <c r="H134" i="3"/>
  <c r="H126" i="3"/>
  <c r="H118" i="3"/>
  <c r="H110" i="3"/>
  <c r="H223" i="3"/>
  <c r="H215" i="3"/>
  <c r="H207" i="3"/>
  <c r="H199" i="3"/>
  <c r="H191" i="3"/>
  <c r="H183" i="3"/>
  <c r="H175" i="3"/>
  <c r="H167" i="3"/>
  <c r="I6" i="3"/>
  <c r="D7" i="3"/>
  <c r="L7" i="3"/>
  <c r="I9" i="3"/>
  <c r="J10" i="3"/>
  <c r="J11" i="3"/>
  <c r="J12" i="3"/>
  <c r="C13" i="3"/>
  <c r="K13" i="3"/>
  <c r="C14" i="3"/>
  <c r="K14" i="3"/>
  <c r="C15" i="3"/>
  <c r="K15" i="3"/>
  <c r="D16" i="3"/>
  <c r="L16" i="3"/>
  <c r="E17" i="3"/>
  <c r="G19" i="3"/>
  <c r="H20" i="3"/>
  <c r="I21" i="3"/>
  <c r="J22" i="3"/>
  <c r="C23" i="3"/>
  <c r="K23" i="3"/>
  <c r="D24" i="3"/>
  <c r="L24" i="3"/>
  <c r="E25" i="3"/>
  <c r="G27" i="3"/>
  <c r="H28" i="3"/>
  <c r="I29" i="3"/>
  <c r="J30" i="3"/>
  <c r="C31" i="3"/>
  <c r="K31" i="3"/>
  <c r="D32" i="3"/>
  <c r="L32" i="3"/>
  <c r="E33" i="3"/>
  <c r="G35" i="3"/>
  <c r="H36" i="3"/>
  <c r="I37" i="3"/>
  <c r="J38" i="3"/>
  <c r="C39" i="3"/>
  <c r="K39" i="3"/>
  <c r="D40" i="3"/>
  <c r="L40" i="3"/>
  <c r="E41" i="3"/>
  <c r="G43" i="3"/>
  <c r="H44" i="3"/>
  <c r="I45" i="3"/>
  <c r="J46" i="3"/>
  <c r="C47" i="3"/>
  <c r="K47" i="3"/>
  <c r="D48" i="3"/>
  <c r="L48" i="3"/>
  <c r="E49" i="3"/>
  <c r="G51" i="3"/>
  <c r="H52" i="3"/>
  <c r="I53" i="3"/>
  <c r="J54" i="3"/>
  <c r="C55" i="3"/>
  <c r="K55" i="3"/>
  <c r="D56" i="3"/>
  <c r="L56" i="3"/>
  <c r="E57" i="3"/>
  <c r="G59" i="3"/>
  <c r="H60" i="3"/>
  <c r="I61" i="3"/>
  <c r="J62" i="3"/>
  <c r="C63" i="3"/>
  <c r="K63" i="3"/>
  <c r="D64" i="3"/>
  <c r="L64" i="3"/>
  <c r="E65" i="3"/>
  <c r="G67" i="3"/>
  <c r="H68" i="3"/>
  <c r="I69" i="3"/>
  <c r="J70" i="3"/>
  <c r="C71" i="3"/>
  <c r="K71" i="3"/>
  <c r="D72" i="3"/>
  <c r="L72" i="3"/>
  <c r="E73" i="3"/>
  <c r="G75" i="3"/>
  <c r="H76" i="3"/>
  <c r="I77" i="3"/>
  <c r="J78" i="3"/>
  <c r="C79" i="3"/>
  <c r="K79" i="3"/>
  <c r="D80" i="3"/>
  <c r="L80" i="3"/>
  <c r="E81" i="3"/>
  <c r="G83" i="3"/>
  <c r="H84" i="3"/>
  <c r="I85" i="3"/>
  <c r="J86" i="3"/>
  <c r="C87" i="3"/>
  <c r="K87" i="3"/>
  <c r="D88" i="3"/>
  <c r="L88" i="3"/>
  <c r="E89" i="3"/>
  <c r="G91" i="3"/>
  <c r="H92" i="3"/>
  <c r="I93" i="3"/>
  <c r="J94" i="3"/>
  <c r="C95" i="3"/>
  <c r="K95" i="3"/>
  <c r="D96" i="3"/>
  <c r="L96" i="3"/>
  <c r="E97" i="3"/>
  <c r="G99" i="3"/>
  <c r="H100" i="3"/>
  <c r="I101" i="3"/>
  <c r="J102" i="3"/>
  <c r="C103" i="3"/>
  <c r="K103" i="3"/>
  <c r="D104" i="3"/>
  <c r="L104" i="3"/>
  <c r="E105" i="3"/>
  <c r="J106" i="3"/>
  <c r="D107" i="3"/>
  <c r="D108" i="3"/>
  <c r="J114" i="3"/>
  <c r="L115" i="3"/>
  <c r="H120" i="3"/>
  <c r="D124" i="3"/>
  <c r="D131" i="3"/>
  <c r="H135" i="3"/>
  <c r="C146" i="3"/>
  <c r="E148" i="3"/>
  <c r="G150" i="3"/>
  <c r="I998" i="3"/>
  <c r="I990" i="3"/>
  <c r="I982" i="3"/>
  <c r="I999" i="3"/>
  <c r="I991" i="3"/>
  <c r="I983" i="3"/>
  <c r="I1000" i="3"/>
  <c r="I992" i="3"/>
  <c r="I984" i="3"/>
  <c r="I1001" i="3"/>
  <c r="I993" i="3"/>
  <c r="I985" i="3"/>
  <c r="I977" i="3"/>
  <c r="I1002" i="3"/>
  <c r="I994" i="3"/>
  <c r="I986" i="3"/>
  <c r="I978" i="3"/>
  <c r="I1003" i="3"/>
  <c r="I995" i="3"/>
  <c r="I987" i="3"/>
  <c r="I979" i="3"/>
  <c r="I1004" i="3"/>
  <c r="I996" i="3"/>
  <c r="I988" i="3"/>
  <c r="I980" i="3"/>
  <c r="I974" i="3"/>
  <c r="I966" i="3"/>
  <c r="I958" i="3"/>
  <c r="I1005" i="3"/>
  <c r="I967" i="3"/>
  <c r="I959" i="3"/>
  <c r="I981" i="3"/>
  <c r="I975" i="3"/>
  <c r="I969" i="3"/>
  <c r="I961" i="3"/>
  <c r="I953" i="3"/>
  <c r="I970" i="3"/>
  <c r="I962" i="3"/>
  <c r="I954" i="3"/>
  <c r="I989" i="3"/>
  <c r="I971" i="3"/>
  <c r="I963" i="3"/>
  <c r="I955" i="3"/>
  <c r="I997" i="3"/>
  <c r="I976" i="3"/>
  <c r="I973" i="3"/>
  <c r="I965" i="3"/>
  <c r="I957" i="3"/>
  <c r="I946" i="3"/>
  <c r="I938" i="3"/>
  <c r="I930" i="3"/>
  <c r="I956" i="3"/>
  <c r="I947" i="3"/>
  <c r="I939" i="3"/>
  <c r="I931" i="3"/>
  <c r="I972" i="3"/>
  <c r="I968" i="3"/>
  <c r="I952" i="3"/>
  <c r="I951" i="3"/>
  <c r="I949" i="3"/>
  <c r="I941" i="3"/>
  <c r="I933" i="3"/>
  <c r="I942" i="3"/>
  <c r="I934" i="3"/>
  <c r="I926" i="3"/>
  <c r="I964" i="3"/>
  <c r="I943" i="3"/>
  <c r="I935" i="3"/>
  <c r="I927" i="3"/>
  <c r="I960" i="3"/>
  <c r="I945" i="3"/>
  <c r="I937" i="3"/>
  <c r="I929" i="3"/>
  <c r="I936" i="3"/>
  <c r="I919" i="3"/>
  <c r="I911" i="3"/>
  <c r="I903" i="3"/>
  <c r="I948" i="3"/>
  <c r="I932" i="3"/>
  <c r="I921" i="3"/>
  <c r="I913" i="3"/>
  <c r="I905" i="3"/>
  <c r="I922" i="3"/>
  <c r="I914" i="3"/>
  <c r="I906" i="3"/>
  <c r="I944" i="3"/>
  <c r="I928" i="3"/>
  <c r="I923" i="3"/>
  <c r="I915" i="3"/>
  <c r="I907" i="3"/>
  <c r="I950" i="3"/>
  <c r="I940" i="3"/>
  <c r="I917" i="3"/>
  <c r="I909" i="3"/>
  <c r="I918" i="3"/>
  <c r="I910" i="3"/>
  <c r="I920" i="3"/>
  <c r="I898" i="3"/>
  <c r="I890" i="3"/>
  <c r="I882" i="3"/>
  <c r="I925" i="3"/>
  <c r="I899" i="3"/>
  <c r="I916" i="3"/>
  <c r="I900" i="3"/>
  <c r="I892" i="3"/>
  <c r="I884" i="3"/>
  <c r="I893" i="3"/>
  <c r="I885" i="3"/>
  <c r="I912" i="3"/>
  <c r="I901" i="3"/>
  <c r="I894" i="3"/>
  <c r="I886" i="3"/>
  <c r="I904" i="3"/>
  <c r="I902" i="3"/>
  <c r="I924" i="3"/>
  <c r="I908" i="3"/>
  <c r="I896" i="3"/>
  <c r="I888" i="3"/>
  <c r="I880" i="3"/>
  <c r="I897" i="3"/>
  <c r="I889" i="3"/>
  <c r="I881" i="3"/>
  <c r="I875" i="3"/>
  <c r="I867" i="3"/>
  <c r="I859" i="3"/>
  <c r="I887" i="3"/>
  <c r="I876" i="3"/>
  <c r="I877" i="3"/>
  <c r="I869" i="3"/>
  <c r="I861" i="3"/>
  <c r="I853" i="3"/>
  <c r="I883" i="3"/>
  <c r="I878" i="3"/>
  <c r="I870" i="3"/>
  <c r="I862" i="3"/>
  <c r="I854" i="3"/>
  <c r="I871" i="3"/>
  <c r="I863" i="3"/>
  <c r="I855" i="3"/>
  <c r="I895" i="3"/>
  <c r="I879" i="3"/>
  <c r="I872" i="3"/>
  <c r="I873" i="3"/>
  <c r="I865" i="3"/>
  <c r="I857" i="3"/>
  <c r="I891" i="3"/>
  <c r="I874" i="3"/>
  <c r="I866" i="3"/>
  <c r="I858" i="3"/>
  <c r="I860" i="3"/>
  <c r="I852" i="3"/>
  <c r="I851" i="3"/>
  <c r="I843" i="3"/>
  <c r="I835" i="3"/>
  <c r="I827" i="3"/>
  <c r="I819" i="3"/>
  <c r="I811" i="3"/>
  <c r="I844" i="3"/>
  <c r="I836" i="3"/>
  <c r="I856" i="3"/>
  <c r="I845" i="3"/>
  <c r="I837" i="3"/>
  <c r="I829" i="3"/>
  <c r="I821" i="3"/>
  <c r="I813" i="3"/>
  <c r="I846" i="3"/>
  <c r="I838" i="3"/>
  <c r="I830" i="3"/>
  <c r="I822" i="3"/>
  <c r="I814" i="3"/>
  <c r="I868" i="3"/>
  <c r="I847" i="3"/>
  <c r="I839" i="3"/>
  <c r="I831" i="3"/>
  <c r="I823" i="3"/>
  <c r="I815" i="3"/>
  <c r="I848" i="3"/>
  <c r="I840" i="3"/>
  <c r="I832" i="3"/>
  <c r="I864" i="3"/>
  <c r="I849" i="3"/>
  <c r="I841" i="3"/>
  <c r="I833" i="3"/>
  <c r="I825" i="3"/>
  <c r="I817" i="3"/>
  <c r="I809" i="3"/>
  <c r="I850" i="3"/>
  <c r="I842" i="3"/>
  <c r="I834" i="3"/>
  <c r="I826" i="3"/>
  <c r="I818" i="3"/>
  <c r="I810" i="3"/>
  <c r="I801" i="3"/>
  <c r="I793" i="3"/>
  <c r="I785" i="3"/>
  <c r="I777" i="3"/>
  <c r="I769" i="3"/>
  <c r="I824" i="3"/>
  <c r="I802" i="3"/>
  <c r="I794" i="3"/>
  <c r="I786" i="3"/>
  <c r="I828" i="3"/>
  <c r="I803" i="3"/>
  <c r="I795" i="3"/>
  <c r="I787" i="3"/>
  <c r="I779" i="3"/>
  <c r="I771" i="3"/>
  <c r="I763" i="3"/>
  <c r="I820" i="3"/>
  <c r="I804" i="3"/>
  <c r="I796" i="3"/>
  <c r="I788" i="3"/>
  <c r="I780" i="3"/>
  <c r="I772" i="3"/>
  <c r="I764" i="3"/>
  <c r="I805" i="3"/>
  <c r="I797" i="3"/>
  <c r="I789" i="3"/>
  <c r="I781" i="3"/>
  <c r="I773" i="3"/>
  <c r="I765" i="3"/>
  <c r="I816" i="3"/>
  <c r="I806" i="3"/>
  <c r="I798" i="3"/>
  <c r="I790" i="3"/>
  <c r="I782" i="3"/>
  <c r="I807" i="3"/>
  <c r="I799" i="3"/>
  <c r="I791" i="3"/>
  <c r="I783" i="3"/>
  <c r="I775" i="3"/>
  <c r="I767" i="3"/>
  <c r="I812" i="3"/>
  <c r="I808" i="3"/>
  <c r="I800" i="3"/>
  <c r="I792" i="3"/>
  <c r="I784" i="3"/>
  <c r="I776" i="3"/>
  <c r="I768" i="3"/>
  <c r="I758" i="3"/>
  <c r="I766" i="3"/>
  <c r="I759" i="3"/>
  <c r="I751" i="3"/>
  <c r="I743" i="3"/>
  <c r="I735" i="3"/>
  <c r="I760" i="3"/>
  <c r="I752" i="3"/>
  <c r="I744" i="3"/>
  <c r="I736" i="3"/>
  <c r="I728" i="3"/>
  <c r="I720" i="3"/>
  <c r="I712" i="3"/>
  <c r="I778" i="3"/>
  <c r="I762" i="3"/>
  <c r="I761" i="3"/>
  <c r="I753" i="3"/>
  <c r="I745" i="3"/>
  <c r="I737" i="3"/>
  <c r="I729" i="3"/>
  <c r="I721" i="3"/>
  <c r="I713" i="3"/>
  <c r="I754" i="3"/>
  <c r="I746" i="3"/>
  <c r="I738" i="3"/>
  <c r="I730" i="3"/>
  <c r="I722" i="3"/>
  <c r="I774" i="3"/>
  <c r="I755" i="3"/>
  <c r="I747" i="3"/>
  <c r="I739" i="3"/>
  <c r="I731" i="3"/>
  <c r="I723" i="3"/>
  <c r="I756" i="3"/>
  <c r="I748" i="3"/>
  <c r="I740" i="3"/>
  <c r="I732" i="3"/>
  <c r="I724" i="3"/>
  <c r="I716" i="3"/>
  <c r="I708" i="3"/>
  <c r="I770" i="3"/>
  <c r="I757" i="3"/>
  <c r="I749" i="3"/>
  <c r="I741" i="3"/>
  <c r="I733" i="3"/>
  <c r="I725" i="3"/>
  <c r="I717" i="3"/>
  <c r="I709" i="3"/>
  <c r="I726" i="3"/>
  <c r="I703" i="3"/>
  <c r="I695" i="3"/>
  <c r="I687" i="3"/>
  <c r="I679" i="3"/>
  <c r="I671" i="3"/>
  <c r="I663" i="3"/>
  <c r="I750" i="3"/>
  <c r="I704" i="3"/>
  <c r="I696" i="3"/>
  <c r="I688" i="3"/>
  <c r="I680" i="3"/>
  <c r="I672" i="3"/>
  <c r="I664" i="3"/>
  <c r="I718" i="3"/>
  <c r="I714" i="3"/>
  <c r="I710" i="3"/>
  <c r="I706" i="3"/>
  <c r="I705" i="3"/>
  <c r="I697" i="3"/>
  <c r="I689" i="3"/>
  <c r="I681" i="3"/>
  <c r="I673" i="3"/>
  <c r="I665" i="3"/>
  <c r="I657" i="3"/>
  <c r="I727" i="3"/>
  <c r="I698" i="3"/>
  <c r="I690" i="3"/>
  <c r="I682" i="3"/>
  <c r="I674" i="3"/>
  <c r="I666" i="3"/>
  <c r="I658" i="3"/>
  <c r="I699" i="3"/>
  <c r="I691" i="3"/>
  <c r="I683" i="3"/>
  <c r="I675" i="3"/>
  <c r="I667" i="3"/>
  <c r="I659" i="3"/>
  <c r="I734" i="3"/>
  <c r="I700" i="3"/>
  <c r="I692" i="3"/>
  <c r="I684" i="3"/>
  <c r="I676" i="3"/>
  <c r="I668" i="3"/>
  <c r="I660" i="3"/>
  <c r="I701" i="3"/>
  <c r="I693" i="3"/>
  <c r="I685" i="3"/>
  <c r="I677" i="3"/>
  <c r="I669" i="3"/>
  <c r="I661" i="3"/>
  <c r="I715" i="3"/>
  <c r="I694" i="3"/>
  <c r="I662" i="3"/>
  <c r="I654" i="3"/>
  <c r="I646" i="3"/>
  <c r="I638" i="3"/>
  <c r="I630" i="3"/>
  <c r="I622" i="3"/>
  <c r="I614" i="3"/>
  <c r="I606" i="3"/>
  <c r="I711" i="3"/>
  <c r="I655" i="3"/>
  <c r="I647" i="3"/>
  <c r="I639" i="3"/>
  <c r="I631" i="3"/>
  <c r="I623" i="3"/>
  <c r="I615" i="3"/>
  <c r="I607" i="3"/>
  <c r="I742" i="3"/>
  <c r="I707" i="3"/>
  <c r="I702" i="3"/>
  <c r="I670" i="3"/>
  <c r="I648" i="3"/>
  <c r="I640" i="3"/>
  <c r="I632" i="3"/>
  <c r="I624" i="3"/>
  <c r="I616" i="3"/>
  <c r="I608" i="3"/>
  <c r="I656" i="3"/>
  <c r="I649" i="3"/>
  <c r="I641" i="3"/>
  <c r="I633" i="3"/>
  <c r="I625" i="3"/>
  <c r="I617" i="3"/>
  <c r="I609" i="3"/>
  <c r="I678" i="3"/>
  <c r="I650" i="3"/>
  <c r="I642" i="3"/>
  <c r="I634" i="3"/>
  <c r="I626" i="3"/>
  <c r="I618" i="3"/>
  <c r="I610" i="3"/>
  <c r="I651" i="3"/>
  <c r="I643" i="3"/>
  <c r="I635" i="3"/>
  <c r="I627" i="3"/>
  <c r="I619" i="3"/>
  <c r="I686" i="3"/>
  <c r="I652" i="3"/>
  <c r="I644" i="3"/>
  <c r="I636" i="3"/>
  <c r="I628" i="3"/>
  <c r="I620" i="3"/>
  <c r="I612" i="3"/>
  <c r="I604" i="3"/>
  <c r="I629" i="3"/>
  <c r="I601" i="3"/>
  <c r="I593" i="3"/>
  <c r="I585" i="3"/>
  <c r="I577" i="3"/>
  <c r="I569" i="3"/>
  <c r="I561" i="3"/>
  <c r="I553" i="3"/>
  <c r="I602" i="3"/>
  <c r="I594" i="3"/>
  <c r="I586" i="3"/>
  <c r="I578" i="3"/>
  <c r="I570" i="3"/>
  <c r="I562" i="3"/>
  <c r="I554" i="3"/>
  <c r="I719" i="3"/>
  <c r="I637" i="3"/>
  <c r="I603" i="3"/>
  <c r="I595" i="3"/>
  <c r="I587" i="3"/>
  <c r="I579" i="3"/>
  <c r="I571" i="3"/>
  <c r="I563" i="3"/>
  <c r="I555" i="3"/>
  <c r="I596" i="3"/>
  <c r="I588" i="3"/>
  <c r="I580" i="3"/>
  <c r="I572" i="3"/>
  <c r="I564" i="3"/>
  <c r="I556" i="3"/>
  <c r="I645" i="3"/>
  <c r="I613" i="3"/>
  <c r="I597" i="3"/>
  <c r="I589" i="3"/>
  <c r="I581" i="3"/>
  <c r="I573" i="3"/>
  <c r="I565" i="3"/>
  <c r="I557" i="3"/>
  <c r="I611" i="3"/>
  <c r="I598" i="3"/>
  <c r="I590" i="3"/>
  <c r="I582" i="3"/>
  <c r="I653" i="3"/>
  <c r="I621" i="3"/>
  <c r="I605" i="3"/>
  <c r="I599" i="3"/>
  <c r="I591" i="3"/>
  <c r="I583" i="3"/>
  <c r="I575" i="3"/>
  <c r="I567" i="3"/>
  <c r="I559" i="3"/>
  <c r="I551" i="3"/>
  <c r="I552" i="3"/>
  <c r="I600" i="3"/>
  <c r="I547" i="3"/>
  <c r="I539" i="3"/>
  <c r="I531" i="3"/>
  <c r="I523" i="3"/>
  <c r="I515" i="3"/>
  <c r="I507" i="3"/>
  <c r="I548" i="3"/>
  <c r="I540" i="3"/>
  <c r="I532" i="3"/>
  <c r="I524" i="3"/>
  <c r="I516" i="3"/>
  <c r="I508" i="3"/>
  <c r="I576" i="3"/>
  <c r="I566" i="3"/>
  <c r="I560" i="3"/>
  <c r="I549" i="3"/>
  <c r="I541" i="3"/>
  <c r="I533" i="3"/>
  <c r="I525" i="3"/>
  <c r="I517" i="3"/>
  <c r="I509" i="3"/>
  <c r="I542" i="3"/>
  <c r="I534" i="3"/>
  <c r="I526" i="3"/>
  <c r="I518" i="3"/>
  <c r="I510" i="3"/>
  <c r="I502" i="3"/>
  <c r="I584" i="3"/>
  <c r="I543" i="3"/>
  <c r="I535" i="3"/>
  <c r="I527" i="3"/>
  <c r="I519" i="3"/>
  <c r="I511" i="3"/>
  <c r="I503" i="3"/>
  <c r="I544" i="3"/>
  <c r="I536" i="3"/>
  <c r="I528" i="3"/>
  <c r="I520" i="3"/>
  <c r="I512" i="3"/>
  <c r="I504" i="3"/>
  <c r="I592" i="3"/>
  <c r="I574" i="3"/>
  <c r="I568" i="3"/>
  <c r="I558" i="3"/>
  <c r="I545" i="3"/>
  <c r="I537" i="3"/>
  <c r="I529" i="3"/>
  <c r="I513" i="3"/>
  <c r="I499" i="3"/>
  <c r="I491" i="3"/>
  <c r="I483" i="3"/>
  <c r="I475" i="3"/>
  <c r="I467" i="3"/>
  <c r="I459" i="3"/>
  <c r="I451" i="3"/>
  <c r="I530" i="3"/>
  <c r="I500" i="3"/>
  <c r="I492" i="3"/>
  <c r="I484" i="3"/>
  <c r="I493" i="3"/>
  <c r="I485" i="3"/>
  <c r="I477" i="3"/>
  <c r="I469" i="3"/>
  <c r="I461" i="3"/>
  <c r="I453" i="3"/>
  <c r="I538" i="3"/>
  <c r="I514" i="3"/>
  <c r="I494" i="3"/>
  <c r="I486" i="3"/>
  <c r="I478" i="3"/>
  <c r="I470" i="3"/>
  <c r="I462" i="3"/>
  <c r="I454" i="3"/>
  <c r="I521" i="3"/>
  <c r="I495" i="3"/>
  <c r="I487" i="3"/>
  <c r="I479" i="3"/>
  <c r="I471" i="3"/>
  <c r="I463" i="3"/>
  <c r="I455" i="3"/>
  <c r="I546" i="3"/>
  <c r="I501" i="3"/>
  <c r="I496" i="3"/>
  <c r="I488" i="3"/>
  <c r="I480" i="3"/>
  <c r="I472" i="3"/>
  <c r="I497" i="3"/>
  <c r="I489" i="3"/>
  <c r="I481" i="3"/>
  <c r="I473" i="3"/>
  <c r="I465" i="3"/>
  <c r="I457" i="3"/>
  <c r="I550" i="3"/>
  <c r="I522" i="3"/>
  <c r="I506" i="3"/>
  <c r="I505" i="3"/>
  <c r="I498" i="3"/>
  <c r="I490" i="3"/>
  <c r="I482" i="3"/>
  <c r="I474" i="3"/>
  <c r="I466" i="3"/>
  <c r="I458" i="3"/>
  <c r="I450" i="3"/>
  <c r="I443" i="3"/>
  <c r="I435" i="3"/>
  <c r="I427" i="3"/>
  <c r="I419" i="3"/>
  <c r="I411" i="3"/>
  <c r="I403" i="3"/>
  <c r="I456" i="3"/>
  <c r="I444" i="3"/>
  <c r="I436" i="3"/>
  <c r="I428" i="3"/>
  <c r="I420" i="3"/>
  <c r="I412" i="3"/>
  <c r="I404" i="3"/>
  <c r="I396" i="3"/>
  <c r="I476" i="3"/>
  <c r="I445" i="3"/>
  <c r="I437" i="3"/>
  <c r="I429" i="3"/>
  <c r="I421" i="3"/>
  <c r="I413" i="3"/>
  <c r="I405" i="3"/>
  <c r="I397" i="3"/>
  <c r="I468" i="3"/>
  <c r="I452" i="3"/>
  <c r="I446" i="3"/>
  <c r="I438" i="3"/>
  <c r="I430" i="3"/>
  <c r="I422" i="3"/>
  <c r="I414" i="3"/>
  <c r="I406" i="3"/>
  <c r="I398" i="3"/>
  <c r="I447" i="3"/>
  <c r="I439" i="3"/>
  <c r="I431" i="3"/>
  <c r="I423" i="3"/>
  <c r="I415" i="3"/>
  <c r="I407" i="3"/>
  <c r="I399" i="3"/>
  <c r="I464" i="3"/>
  <c r="I448" i="3"/>
  <c r="I440" i="3"/>
  <c r="I432" i="3"/>
  <c r="I424" i="3"/>
  <c r="I416" i="3"/>
  <c r="I408" i="3"/>
  <c r="I400" i="3"/>
  <c r="I449" i="3"/>
  <c r="I441" i="3"/>
  <c r="I433" i="3"/>
  <c r="I425" i="3"/>
  <c r="I417" i="3"/>
  <c r="I409" i="3"/>
  <c r="I401" i="3"/>
  <c r="I460" i="3"/>
  <c r="I442" i="3"/>
  <c r="I434" i="3"/>
  <c r="I426" i="3"/>
  <c r="I418" i="3"/>
  <c r="I410" i="3"/>
  <c r="I402" i="3"/>
  <c r="I394" i="3"/>
  <c r="I388" i="3"/>
  <c r="I380" i="3"/>
  <c r="I372" i="3"/>
  <c r="I364" i="3"/>
  <c r="I356" i="3"/>
  <c r="I348" i="3"/>
  <c r="I340" i="3"/>
  <c r="I332" i="3"/>
  <c r="I324" i="3"/>
  <c r="I316" i="3"/>
  <c r="I308" i="3"/>
  <c r="I300" i="3"/>
  <c r="I292" i="3"/>
  <c r="I284" i="3"/>
  <c r="I276" i="3"/>
  <c r="I389" i="3"/>
  <c r="I381" i="3"/>
  <c r="I373" i="3"/>
  <c r="I365" i="3"/>
  <c r="I357" i="3"/>
  <c r="I349" i="3"/>
  <c r="I341" i="3"/>
  <c r="I333" i="3"/>
  <c r="I325" i="3"/>
  <c r="I317" i="3"/>
  <c r="I309" i="3"/>
  <c r="I301" i="3"/>
  <c r="I293" i="3"/>
  <c r="I285" i="3"/>
  <c r="I390" i="3"/>
  <c r="I382" i="3"/>
  <c r="I374" i="3"/>
  <c r="I366" i="3"/>
  <c r="I358" i="3"/>
  <c r="I350" i="3"/>
  <c r="I342" i="3"/>
  <c r="I334" i="3"/>
  <c r="I326" i="3"/>
  <c r="I318" i="3"/>
  <c r="I310" i="3"/>
  <c r="I302" i="3"/>
  <c r="I294" i="3"/>
  <c r="I286" i="3"/>
  <c r="I278" i="3"/>
  <c r="I395" i="3"/>
  <c r="I391" i="3"/>
  <c r="I383" i="3"/>
  <c r="I375" i="3"/>
  <c r="I367" i="3"/>
  <c r="I359" i="3"/>
  <c r="I351" i="3"/>
  <c r="I343" i="3"/>
  <c r="I335" i="3"/>
  <c r="I327" i="3"/>
  <c r="I319" i="3"/>
  <c r="I311" i="3"/>
  <c r="I303" i="3"/>
  <c r="I295" i="3"/>
  <c r="I287" i="3"/>
  <c r="I279" i="3"/>
  <c r="I392" i="3"/>
  <c r="I384" i="3"/>
  <c r="I376" i="3"/>
  <c r="I368" i="3"/>
  <c r="I360" i="3"/>
  <c r="I352" i="3"/>
  <c r="I344" i="3"/>
  <c r="I336" i="3"/>
  <c r="I328" i="3"/>
  <c r="I320" i="3"/>
  <c r="I312" i="3"/>
  <c r="I304" i="3"/>
  <c r="I296" i="3"/>
  <c r="I288" i="3"/>
  <c r="I280" i="3"/>
  <c r="I272" i="3"/>
  <c r="I393" i="3"/>
  <c r="I385" i="3"/>
  <c r="I377" i="3"/>
  <c r="I369" i="3"/>
  <c r="I361" i="3"/>
  <c r="I353" i="3"/>
  <c r="I345" i="3"/>
  <c r="I337" i="3"/>
  <c r="I329" i="3"/>
  <c r="I321" i="3"/>
  <c r="I313" i="3"/>
  <c r="I305" i="3"/>
  <c r="I297" i="3"/>
  <c r="I289" i="3"/>
  <c r="I281" i="3"/>
  <c r="I273" i="3"/>
  <c r="I386" i="3"/>
  <c r="I378" i="3"/>
  <c r="I370" i="3"/>
  <c r="I362" i="3"/>
  <c r="I354" i="3"/>
  <c r="I346" i="3"/>
  <c r="I338" i="3"/>
  <c r="I330" i="3"/>
  <c r="I322" i="3"/>
  <c r="I314" i="3"/>
  <c r="I306" i="3"/>
  <c r="I298" i="3"/>
  <c r="I290" i="3"/>
  <c r="I282" i="3"/>
  <c r="I274" i="3"/>
  <c r="I275" i="3"/>
  <c r="I265" i="3"/>
  <c r="I257" i="3"/>
  <c r="I249" i="3"/>
  <c r="I241" i="3"/>
  <c r="I233" i="3"/>
  <c r="I371" i="3"/>
  <c r="I339" i="3"/>
  <c r="I307" i="3"/>
  <c r="I266" i="3"/>
  <c r="I258" i="3"/>
  <c r="I250" i="3"/>
  <c r="I242" i="3"/>
  <c r="I234" i="3"/>
  <c r="I267" i="3"/>
  <c r="I259" i="3"/>
  <c r="I251" i="3"/>
  <c r="I243" i="3"/>
  <c r="I235" i="3"/>
  <c r="I379" i="3"/>
  <c r="I347" i="3"/>
  <c r="I315" i="3"/>
  <c r="I283" i="3"/>
  <c r="I268" i="3"/>
  <c r="I260" i="3"/>
  <c r="I252" i="3"/>
  <c r="I244" i="3"/>
  <c r="I236" i="3"/>
  <c r="I277" i="3"/>
  <c r="I271" i="3"/>
  <c r="I269" i="3"/>
  <c r="I261" i="3"/>
  <c r="I253" i="3"/>
  <c r="I245" i="3"/>
  <c r="I237" i="3"/>
  <c r="I229" i="3"/>
  <c r="I387" i="3"/>
  <c r="I355" i="3"/>
  <c r="I323" i="3"/>
  <c r="I291" i="3"/>
  <c r="I270" i="3"/>
  <c r="I262" i="3"/>
  <c r="I254" i="3"/>
  <c r="I246" i="3"/>
  <c r="I238" i="3"/>
  <c r="I230" i="3"/>
  <c r="I263" i="3"/>
  <c r="I255" i="3"/>
  <c r="I247" i="3"/>
  <c r="I239" i="3"/>
  <c r="I231" i="3"/>
  <c r="I363" i="3"/>
  <c r="I331" i="3"/>
  <c r="I299" i="3"/>
  <c r="I264" i="3"/>
  <c r="I256" i="3"/>
  <c r="I248" i="3"/>
  <c r="I240" i="3"/>
  <c r="I232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226" i="3"/>
  <c r="I218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06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228" i="3"/>
  <c r="I220" i="3"/>
  <c r="I212" i="3"/>
  <c r="I204" i="3"/>
  <c r="I196" i="3"/>
  <c r="I188" i="3"/>
  <c r="I180" i="3"/>
  <c r="I172" i="3"/>
  <c r="I164" i="3"/>
  <c r="I156" i="3"/>
  <c r="I148" i="3"/>
  <c r="I140" i="3"/>
  <c r="I132" i="3"/>
  <c r="I124" i="3"/>
  <c r="I116" i="3"/>
  <c r="I108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222" i="3"/>
  <c r="I214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I110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224" i="3"/>
  <c r="I216" i="3"/>
  <c r="I208" i="3"/>
  <c r="I200" i="3"/>
  <c r="I192" i="3"/>
  <c r="I184" i="3"/>
  <c r="I176" i="3"/>
  <c r="I168" i="3"/>
  <c r="I160" i="3"/>
  <c r="J6" i="3"/>
  <c r="E7" i="3"/>
  <c r="G8" i="3"/>
  <c r="J9" i="3"/>
  <c r="C10" i="3"/>
  <c r="K10" i="3"/>
  <c r="C11" i="3"/>
  <c r="K11" i="3"/>
  <c r="C12" i="3"/>
  <c r="K12" i="3"/>
  <c r="D13" i="3"/>
  <c r="L13" i="3"/>
  <c r="D14" i="3"/>
  <c r="L14" i="3"/>
  <c r="D15" i="3"/>
  <c r="L15" i="3"/>
  <c r="E16" i="3"/>
  <c r="G18" i="3"/>
  <c r="H19" i="3"/>
  <c r="I20" i="3"/>
  <c r="J21" i="3"/>
  <c r="C22" i="3"/>
  <c r="K22" i="3"/>
  <c r="D23" i="3"/>
  <c r="L23" i="3"/>
  <c r="E24" i="3"/>
  <c r="G26" i="3"/>
  <c r="H27" i="3"/>
  <c r="I28" i="3"/>
  <c r="J29" i="3"/>
  <c r="C30" i="3"/>
  <c r="K30" i="3"/>
  <c r="D31" i="3"/>
  <c r="L31" i="3"/>
  <c r="E32" i="3"/>
  <c r="G34" i="3"/>
  <c r="H35" i="3"/>
  <c r="I36" i="3"/>
  <c r="J37" i="3"/>
  <c r="C38" i="3"/>
  <c r="K38" i="3"/>
  <c r="D39" i="3"/>
  <c r="L39" i="3"/>
  <c r="E40" i="3"/>
  <c r="G42" i="3"/>
  <c r="H43" i="3"/>
  <c r="I44" i="3"/>
  <c r="J45" i="3"/>
  <c r="C46" i="3"/>
  <c r="K46" i="3"/>
  <c r="D47" i="3"/>
  <c r="L47" i="3"/>
  <c r="E48" i="3"/>
  <c r="G50" i="3"/>
  <c r="H51" i="3"/>
  <c r="I52" i="3"/>
  <c r="J53" i="3"/>
  <c r="C54" i="3"/>
  <c r="K54" i="3"/>
  <c r="D55" i="3"/>
  <c r="L55" i="3"/>
  <c r="E56" i="3"/>
  <c r="G58" i="3"/>
  <c r="H59" i="3"/>
  <c r="I60" i="3"/>
  <c r="J61" i="3"/>
  <c r="C62" i="3"/>
  <c r="K62" i="3"/>
  <c r="D63" i="3"/>
  <c r="L63" i="3"/>
  <c r="E64" i="3"/>
  <c r="G66" i="3"/>
  <c r="H67" i="3"/>
  <c r="I68" i="3"/>
  <c r="J69" i="3"/>
  <c r="C70" i="3"/>
  <c r="K70" i="3"/>
  <c r="D71" i="3"/>
  <c r="L71" i="3"/>
  <c r="E72" i="3"/>
  <c r="G74" i="3"/>
  <c r="H75" i="3"/>
  <c r="I76" i="3"/>
  <c r="J77" i="3"/>
  <c r="C78" i="3"/>
  <c r="K78" i="3"/>
  <c r="D79" i="3"/>
  <c r="L79" i="3"/>
  <c r="E80" i="3"/>
  <c r="G82" i="3"/>
  <c r="H83" i="3"/>
  <c r="I84" i="3"/>
  <c r="J85" i="3"/>
  <c r="C86" i="3"/>
  <c r="K86" i="3"/>
  <c r="D87" i="3"/>
  <c r="L87" i="3"/>
  <c r="E88" i="3"/>
  <c r="G90" i="3"/>
  <c r="H91" i="3"/>
  <c r="I92" i="3"/>
  <c r="J93" i="3"/>
  <c r="C94" i="3"/>
  <c r="K94" i="3"/>
  <c r="D95" i="3"/>
  <c r="L95" i="3"/>
  <c r="E96" i="3"/>
  <c r="G98" i="3"/>
  <c r="H99" i="3"/>
  <c r="I100" i="3"/>
  <c r="J101" i="3"/>
  <c r="C102" i="3"/>
  <c r="K102" i="3"/>
  <c r="D103" i="3"/>
  <c r="L103" i="3"/>
  <c r="E104" i="3"/>
  <c r="K106" i="3"/>
  <c r="E107" i="3"/>
  <c r="E108" i="3"/>
  <c r="K114" i="3"/>
  <c r="G119" i="3"/>
  <c r="I120" i="3"/>
  <c r="C123" i="3"/>
  <c r="E124" i="3"/>
  <c r="L131" i="3"/>
  <c r="K146" i="3"/>
  <c r="J999" i="3"/>
  <c r="J991" i="3"/>
  <c r="J983" i="3"/>
  <c r="J1000" i="3"/>
  <c r="J992" i="3"/>
  <c r="J984" i="3"/>
  <c r="J976" i="3"/>
  <c r="J1001" i="3"/>
  <c r="J993" i="3"/>
  <c r="J985" i="3"/>
  <c r="J977" i="3"/>
  <c r="J1002" i="3"/>
  <c r="J994" i="3"/>
  <c r="J986" i="3"/>
  <c r="J978" i="3"/>
  <c r="J1003" i="3"/>
  <c r="J995" i="3"/>
  <c r="J987" i="3"/>
  <c r="J979" i="3"/>
  <c r="J1004" i="3"/>
  <c r="J996" i="3"/>
  <c r="J988" i="3"/>
  <c r="J980" i="3"/>
  <c r="J1005" i="3"/>
  <c r="J997" i="3"/>
  <c r="J989" i="3"/>
  <c r="J981" i="3"/>
  <c r="J982" i="3"/>
  <c r="J967" i="3"/>
  <c r="J959" i="3"/>
  <c r="J951" i="3"/>
  <c r="J968" i="3"/>
  <c r="J960" i="3"/>
  <c r="J952" i="3"/>
  <c r="J990" i="3"/>
  <c r="J975" i="3"/>
  <c r="J969" i="3"/>
  <c r="J970" i="3"/>
  <c r="J962" i="3"/>
  <c r="J954" i="3"/>
  <c r="J998" i="3"/>
  <c r="J971" i="3"/>
  <c r="J963" i="3"/>
  <c r="J955" i="3"/>
  <c r="J972" i="3"/>
  <c r="J964" i="3"/>
  <c r="J956" i="3"/>
  <c r="J973" i="3"/>
  <c r="J974" i="3"/>
  <c r="J966" i="3"/>
  <c r="J958" i="3"/>
  <c r="J950" i="3"/>
  <c r="J947" i="3"/>
  <c r="J939" i="3"/>
  <c r="J931" i="3"/>
  <c r="J961" i="3"/>
  <c r="J948" i="3"/>
  <c r="J940" i="3"/>
  <c r="J932" i="3"/>
  <c r="J957" i="3"/>
  <c r="J942" i="3"/>
  <c r="J934" i="3"/>
  <c r="J926" i="3"/>
  <c r="J943" i="3"/>
  <c r="J935" i="3"/>
  <c r="J927" i="3"/>
  <c r="J953" i="3"/>
  <c r="J944" i="3"/>
  <c r="J936" i="3"/>
  <c r="J928" i="3"/>
  <c r="J965" i="3"/>
  <c r="J946" i="3"/>
  <c r="J938" i="3"/>
  <c r="J930" i="3"/>
  <c r="J941" i="3"/>
  <c r="J925" i="3"/>
  <c r="J920" i="3"/>
  <c r="J912" i="3"/>
  <c r="J904" i="3"/>
  <c r="J937" i="3"/>
  <c r="J922" i="3"/>
  <c r="J914" i="3"/>
  <c r="J906" i="3"/>
  <c r="J923" i="3"/>
  <c r="J915" i="3"/>
  <c r="J907" i="3"/>
  <c r="J949" i="3"/>
  <c r="J933" i="3"/>
  <c r="J924" i="3"/>
  <c r="J916" i="3"/>
  <c r="J908" i="3"/>
  <c r="J945" i="3"/>
  <c r="J929" i="3"/>
  <c r="J918" i="3"/>
  <c r="J910" i="3"/>
  <c r="J919" i="3"/>
  <c r="J911" i="3"/>
  <c r="J909" i="3"/>
  <c r="J899" i="3"/>
  <c r="J891" i="3"/>
  <c r="J883" i="3"/>
  <c r="J903" i="3"/>
  <c r="J900" i="3"/>
  <c r="J921" i="3"/>
  <c r="J893" i="3"/>
  <c r="J885" i="3"/>
  <c r="J901" i="3"/>
  <c r="J894" i="3"/>
  <c r="J886" i="3"/>
  <c r="J917" i="3"/>
  <c r="J905" i="3"/>
  <c r="J902" i="3"/>
  <c r="J895" i="3"/>
  <c r="J887" i="3"/>
  <c r="J879" i="3"/>
  <c r="J913" i="3"/>
  <c r="J897" i="3"/>
  <c r="J889" i="3"/>
  <c r="J881" i="3"/>
  <c r="J898" i="3"/>
  <c r="J890" i="3"/>
  <c r="J882" i="3"/>
  <c r="J876" i="3"/>
  <c r="J868" i="3"/>
  <c r="J860" i="3"/>
  <c r="J852" i="3"/>
  <c r="J892" i="3"/>
  <c r="J877" i="3"/>
  <c r="J878" i="3"/>
  <c r="J870" i="3"/>
  <c r="J862" i="3"/>
  <c r="J854" i="3"/>
  <c r="J888" i="3"/>
  <c r="J871" i="3"/>
  <c r="J863" i="3"/>
  <c r="J855" i="3"/>
  <c r="J872" i="3"/>
  <c r="J864" i="3"/>
  <c r="J856" i="3"/>
  <c r="J884" i="3"/>
  <c r="J873" i="3"/>
  <c r="J874" i="3"/>
  <c r="J866" i="3"/>
  <c r="J858" i="3"/>
  <c r="J896" i="3"/>
  <c r="J880" i="3"/>
  <c r="J875" i="3"/>
  <c r="J867" i="3"/>
  <c r="J859" i="3"/>
  <c r="J865" i="3"/>
  <c r="J844" i="3"/>
  <c r="J836" i="3"/>
  <c r="J828" i="3"/>
  <c r="J820" i="3"/>
  <c r="J812" i="3"/>
  <c r="J845" i="3"/>
  <c r="J837" i="3"/>
  <c r="J829" i="3"/>
  <c r="J861" i="3"/>
  <c r="J846" i="3"/>
  <c r="J838" i="3"/>
  <c r="J830" i="3"/>
  <c r="J822" i="3"/>
  <c r="J814" i="3"/>
  <c r="J847" i="3"/>
  <c r="J839" i="3"/>
  <c r="J831" i="3"/>
  <c r="J823" i="3"/>
  <c r="J815" i="3"/>
  <c r="J857" i="3"/>
  <c r="J848" i="3"/>
  <c r="J840" i="3"/>
  <c r="J832" i="3"/>
  <c r="J824" i="3"/>
  <c r="J816" i="3"/>
  <c r="J808" i="3"/>
  <c r="J849" i="3"/>
  <c r="J841" i="3"/>
  <c r="J833" i="3"/>
  <c r="J869" i="3"/>
  <c r="J850" i="3"/>
  <c r="J842" i="3"/>
  <c r="J834" i="3"/>
  <c r="J826" i="3"/>
  <c r="J818" i="3"/>
  <c r="J810" i="3"/>
  <c r="J853" i="3"/>
  <c r="J851" i="3"/>
  <c r="J843" i="3"/>
  <c r="J835" i="3"/>
  <c r="J827" i="3"/>
  <c r="J819" i="3"/>
  <c r="J811" i="3"/>
  <c r="J802" i="3"/>
  <c r="J794" i="3"/>
  <c r="J786" i="3"/>
  <c r="J778" i="3"/>
  <c r="J770" i="3"/>
  <c r="J762" i="3"/>
  <c r="J813" i="3"/>
  <c r="J803" i="3"/>
  <c r="J795" i="3"/>
  <c r="J787" i="3"/>
  <c r="J804" i="3"/>
  <c r="J796" i="3"/>
  <c r="J788" i="3"/>
  <c r="J780" i="3"/>
  <c r="J772" i="3"/>
  <c r="J764" i="3"/>
  <c r="J825" i="3"/>
  <c r="J809" i="3"/>
  <c r="J805" i="3"/>
  <c r="J797" i="3"/>
  <c r="J789" i="3"/>
  <c r="J781" i="3"/>
  <c r="J773" i="3"/>
  <c r="J765" i="3"/>
  <c r="J806" i="3"/>
  <c r="J798" i="3"/>
  <c r="J790" i="3"/>
  <c r="J782" i="3"/>
  <c r="J774" i="3"/>
  <c r="J766" i="3"/>
  <c r="J821" i="3"/>
  <c r="J807" i="3"/>
  <c r="J799" i="3"/>
  <c r="J791" i="3"/>
  <c r="J783" i="3"/>
  <c r="J800" i="3"/>
  <c r="J792" i="3"/>
  <c r="J784" i="3"/>
  <c r="J776" i="3"/>
  <c r="J768" i="3"/>
  <c r="J817" i="3"/>
  <c r="J801" i="3"/>
  <c r="J793" i="3"/>
  <c r="J785" i="3"/>
  <c r="J777" i="3"/>
  <c r="J769" i="3"/>
  <c r="J759" i="3"/>
  <c r="J771" i="3"/>
  <c r="J760" i="3"/>
  <c r="J752" i="3"/>
  <c r="J744" i="3"/>
  <c r="J736" i="3"/>
  <c r="J761" i="3"/>
  <c r="J753" i="3"/>
  <c r="J745" i="3"/>
  <c r="J737" i="3"/>
  <c r="J729" i="3"/>
  <c r="J721" i="3"/>
  <c r="J713" i="3"/>
  <c r="J767" i="3"/>
  <c r="J754" i="3"/>
  <c r="J746" i="3"/>
  <c r="J738" i="3"/>
  <c r="J730" i="3"/>
  <c r="J722" i="3"/>
  <c r="J714" i="3"/>
  <c r="J706" i="3"/>
  <c r="J755" i="3"/>
  <c r="J747" i="3"/>
  <c r="J739" i="3"/>
  <c r="J731" i="3"/>
  <c r="J723" i="3"/>
  <c r="J779" i="3"/>
  <c r="J763" i="3"/>
  <c r="J756" i="3"/>
  <c r="J748" i="3"/>
  <c r="J740" i="3"/>
  <c r="J732" i="3"/>
  <c r="J724" i="3"/>
  <c r="J757" i="3"/>
  <c r="J749" i="3"/>
  <c r="J741" i="3"/>
  <c r="J733" i="3"/>
  <c r="J725" i="3"/>
  <c r="J717" i="3"/>
  <c r="J709" i="3"/>
  <c r="J775" i="3"/>
  <c r="J758" i="3"/>
  <c r="J750" i="3"/>
  <c r="J742" i="3"/>
  <c r="J734" i="3"/>
  <c r="J726" i="3"/>
  <c r="J718" i="3"/>
  <c r="J710" i="3"/>
  <c r="J704" i="3"/>
  <c r="J696" i="3"/>
  <c r="J688" i="3"/>
  <c r="J680" i="3"/>
  <c r="J672" i="3"/>
  <c r="J664" i="3"/>
  <c r="J720" i="3"/>
  <c r="J705" i="3"/>
  <c r="J697" i="3"/>
  <c r="J689" i="3"/>
  <c r="J681" i="3"/>
  <c r="J673" i="3"/>
  <c r="J665" i="3"/>
  <c r="J735" i="3"/>
  <c r="J727" i="3"/>
  <c r="J698" i="3"/>
  <c r="J690" i="3"/>
  <c r="J682" i="3"/>
  <c r="J674" i="3"/>
  <c r="J666" i="3"/>
  <c r="J658" i="3"/>
  <c r="J716" i="3"/>
  <c r="J712" i="3"/>
  <c r="J708" i="3"/>
  <c r="J699" i="3"/>
  <c r="J691" i="3"/>
  <c r="J683" i="3"/>
  <c r="J675" i="3"/>
  <c r="J667" i="3"/>
  <c r="J659" i="3"/>
  <c r="J743" i="3"/>
  <c r="J700" i="3"/>
  <c r="J692" i="3"/>
  <c r="J684" i="3"/>
  <c r="J676" i="3"/>
  <c r="J668" i="3"/>
  <c r="J660" i="3"/>
  <c r="J728" i="3"/>
  <c r="J701" i="3"/>
  <c r="J693" i="3"/>
  <c r="J685" i="3"/>
  <c r="J677" i="3"/>
  <c r="J669" i="3"/>
  <c r="J661" i="3"/>
  <c r="J751" i="3"/>
  <c r="J719" i="3"/>
  <c r="J715" i="3"/>
  <c r="J711" i="3"/>
  <c r="J707" i="3"/>
  <c r="J702" i="3"/>
  <c r="J694" i="3"/>
  <c r="J686" i="3"/>
  <c r="J678" i="3"/>
  <c r="J670" i="3"/>
  <c r="J662" i="3"/>
  <c r="J655" i="3"/>
  <c r="J647" i="3"/>
  <c r="J639" i="3"/>
  <c r="J631" i="3"/>
  <c r="J623" i="3"/>
  <c r="J615" i="3"/>
  <c r="J607" i="3"/>
  <c r="J679" i="3"/>
  <c r="J648" i="3"/>
  <c r="J640" i="3"/>
  <c r="J632" i="3"/>
  <c r="J624" i="3"/>
  <c r="J616" i="3"/>
  <c r="J608" i="3"/>
  <c r="J656" i="3"/>
  <c r="J649" i="3"/>
  <c r="J641" i="3"/>
  <c r="J633" i="3"/>
  <c r="J625" i="3"/>
  <c r="J617" i="3"/>
  <c r="J609" i="3"/>
  <c r="J687" i="3"/>
  <c r="J650" i="3"/>
  <c r="J642" i="3"/>
  <c r="J634" i="3"/>
  <c r="J626" i="3"/>
  <c r="J618" i="3"/>
  <c r="J610" i="3"/>
  <c r="J651" i="3"/>
  <c r="J643" i="3"/>
  <c r="J635" i="3"/>
  <c r="J627" i="3"/>
  <c r="J619" i="3"/>
  <c r="J611" i="3"/>
  <c r="J695" i="3"/>
  <c r="J663" i="3"/>
  <c r="J652" i="3"/>
  <c r="J644" i="3"/>
  <c r="J636" i="3"/>
  <c r="J628" i="3"/>
  <c r="J620" i="3"/>
  <c r="J612" i="3"/>
  <c r="J657" i="3"/>
  <c r="J653" i="3"/>
  <c r="J645" i="3"/>
  <c r="J637" i="3"/>
  <c r="J629" i="3"/>
  <c r="J621" i="3"/>
  <c r="J613" i="3"/>
  <c r="J605" i="3"/>
  <c r="J602" i="3"/>
  <c r="J594" i="3"/>
  <c r="J586" i="3"/>
  <c r="J578" i="3"/>
  <c r="J570" i="3"/>
  <c r="J562" i="3"/>
  <c r="J554" i="3"/>
  <c r="J646" i="3"/>
  <c r="J614" i="3"/>
  <c r="J603" i="3"/>
  <c r="J595" i="3"/>
  <c r="J587" i="3"/>
  <c r="J579" i="3"/>
  <c r="J571" i="3"/>
  <c r="J563" i="3"/>
  <c r="J555" i="3"/>
  <c r="J604" i="3"/>
  <c r="J596" i="3"/>
  <c r="J588" i="3"/>
  <c r="J580" i="3"/>
  <c r="J572" i="3"/>
  <c r="J564" i="3"/>
  <c r="J556" i="3"/>
  <c r="J654" i="3"/>
  <c r="J622" i="3"/>
  <c r="J597" i="3"/>
  <c r="J589" i="3"/>
  <c r="J581" i="3"/>
  <c r="J573" i="3"/>
  <c r="J565" i="3"/>
  <c r="J557" i="3"/>
  <c r="J598" i="3"/>
  <c r="J590" i="3"/>
  <c r="J582" i="3"/>
  <c r="J574" i="3"/>
  <c r="J566" i="3"/>
  <c r="J558" i="3"/>
  <c r="J550" i="3"/>
  <c r="J703" i="3"/>
  <c r="J671" i="3"/>
  <c r="J630" i="3"/>
  <c r="J599" i="3"/>
  <c r="J591" i="3"/>
  <c r="J583" i="3"/>
  <c r="J600" i="3"/>
  <c r="J592" i="3"/>
  <c r="J584" i="3"/>
  <c r="J576" i="3"/>
  <c r="J568" i="3"/>
  <c r="J560" i="3"/>
  <c r="J552" i="3"/>
  <c r="J577" i="3"/>
  <c r="J575" i="3"/>
  <c r="J569" i="3"/>
  <c r="J559" i="3"/>
  <c r="J553" i="3"/>
  <c r="J548" i="3"/>
  <c r="J540" i="3"/>
  <c r="J532" i="3"/>
  <c r="J524" i="3"/>
  <c r="J516" i="3"/>
  <c r="J508" i="3"/>
  <c r="J585" i="3"/>
  <c r="J549" i="3"/>
  <c r="J541" i="3"/>
  <c r="J533" i="3"/>
  <c r="J525" i="3"/>
  <c r="J517" i="3"/>
  <c r="J509" i="3"/>
  <c r="J501" i="3"/>
  <c r="J542" i="3"/>
  <c r="J534" i="3"/>
  <c r="J526" i="3"/>
  <c r="J518" i="3"/>
  <c r="J510" i="3"/>
  <c r="J593" i="3"/>
  <c r="J551" i="3"/>
  <c r="J543" i="3"/>
  <c r="J535" i="3"/>
  <c r="J527" i="3"/>
  <c r="J519" i="3"/>
  <c r="J511" i="3"/>
  <c r="J503" i="3"/>
  <c r="J567" i="3"/>
  <c r="J561" i="3"/>
  <c r="J544" i="3"/>
  <c r="J536" i="3"/>
  <c r="J528" i="3"/>
  <c r="J520" i="3"/>
  <c r="J512" i="3"/>
  <c r="J504" i="3"/>
  <c r="J638" i="3"/>
  <c r="J601" i="3"/>
  <c r="J545" i="3"/>
  <c r="J537" i="3"/>
  <c r="J529" i="3"/>
  <c r="J521" i="3"/>
  <c r="J513" i="3"/>
  <c r="J505" i="3"/>
  <c r="J606" i="3"/>
  <c r="J546" i="3"/>
  <c r="J538" i="3"/>
  <c r="J530" i="3"/>
  <c r="J522" i="3"/>
  <c r="J539" i="3"/>
  <c r="J500" i="3"/>
  <c r="J492" i="3"/>
  <c r="J484" i="3"/>
  <c r="J476" i="3"/>
  <c r="J468" i="3"/>
  <c r="J460" i="3"/>
  <c r="J452" i="3"/>
  <c r="J507" i="3"/>
  <c r="J493" i="3"/>
  <c r="J485" i="3"/>
  <c r="J477" i="3"/>
  <c r="J547" i="3"/>
  <c r="J514" i="3"/>
  <c r="J494" i="3"/>
  <c r="J486" i="3"/>
  <c r="J478" i="3"/>
  <c r="J470" i="3"/>
  <c r="J462" i="3"/>
  <c r="J454" i="3"/>
  <c r="J495" i="3"/>
  <c r="J487" i="3"/>
  <c r="J479" i="3"/>
  <c r="J471" i="3"/>
  <c r="J463" i="3"/>
  <c r="J455" i="3"/>
  <c r="J523" i="3"/>
  <c r="J502" i="3"/>
  <c r="J496" i="3"/>
  <c r="J488" i="3"/>
  <c r="J480" i="3"/>
  <c r="J472" i="3"/>
  <c r="J464" i="3"/>
  <c r="J456" i="3"/>
  <c r="J515" i="3"/>
  <c r="J497" i="3"/>
  <c r="J489" i="3"/>
  <c r="J481" i="3"/>
  <c r="J473" i="3"/>
  <c r="J531" i="3"/>
  <c r="J506" i="3"/>
  <c r="J498" i="3"/>
  <c r="J490" i="3"/>
  <c r="J482" i="3"/>
  <c r="J474" i="3"/>
  <c r="J466" i="3"/>
  <c r="J458" i="3"/>
  <c r="J450" i="3"/>
  <c r="J499" i="3"/>
  <c r="J491" i="3"/>
  <c r="J483" i="3"/>
  <c r="J475" i="3"/>
  <c r="J467" i="3"/>
  <c r="J459" i="3"/>
  <c r="J451" i="3"/>
  <c r="J444" i="3"/>
  <c r="J436" i="3"/>
  <c r="J428" i="3"/>
  <c r="J420" i="3"/>
  <c r="J412" i="3"/>
  <c r="J404" i="3"/>
  <c r="J396" i="3"/>
  <c r="J461" i="3"/>
  <c r="J445" i="3"/>
  <c r="J437" i="3"/>
  <c r="J429" i="3"/>
  <c r="J421" i="3"/>
  <c r="J413" i="3"/>
  <c r="J405" i="3"/>
  <c r="J397" i="3"/>
  <c r="J446" i="3"/>
  <c r="J438" i="3"/>
  <c r="J430" i="3"/>
  <c r="J422" i="3"/>
  <c r="J414" i="3"/>
  <c r="J406" i="3"/>
  <c r="J398" i="3"/>
  <c r="J457" i="3"/>
  <c r="J447" i="3"/>
  <c r="J439" i="3"/>
  <c r="J431" i="3"/>
  <c r="J423" i="3"/>
  <c r="J415" i="3"/>
  <c r="J407" i="3"/>
  <c r="J399" i="3"/>
  <c r="J448" i="3"/>
  <c r="J440" i="3"/>
  <c r="J432" i="3"/>
  <c r="J424" i="3"/>
  <c r="J416" i="3"/>
  <c r="J408" i="3"/>
  <c r="J400" i="3"/>
  <c r="J469" i="3"/>
  <c r="J453" i="3"/>
  <c r="J449" i="3"/>
  <c r="J441" i="3"/>
  <c r="J433" i="3"/>
  <c r="J425" i="3"/>
  <c r="J417" i="3"/>
  <c r="J409" i="3"/>
  <c r="J401" i="3"/>
  <c r="J442" i="3"/>
  <c r="J434" i="3"/>
  <c r="J426" i="3"/>
  <c r="J418" i="3"/>
  <c r="J410" i="3"/>
  <c r="J402" i="3"/>
  <c r="J394" i="3"/>
  <c r="J465" i="3"/>
  <c r="J443" i="3"/>
  <c r="J435" i="3"/>
  <c r="J427" i="3"/>
  <c r="J419" i="3"/>
  <c r="J411" i="3"/>
  <c r="J403" i="3"/>
  <c r="J395" i="3"/>
  <c r="J389" i="3"/>
  <c r="J381" i="3"/>
  <c r="J373" i="3"/>
  <c r="J365" i="3"/>
  <c r="J357" i="3"/>
  <c r="J349" i="3"/>
  <c r="J341" i="3"/>
  <c r="J333" i="3"/>
  <c r="J325" i="3"/>
  <c r="J317" i="3"/>
  <c r="J309" i="3"/>
  <c r="J301" i="3"/>
  <c r="J293" i="3"/>
  <c r="J285" i="3"/>
  <c r="J277" i="3"/>
  <c r="J390" i="3"/>
  <c r="J382" i="3"/>
  <c r="J374" i="3"/>
  <c r="J366" i="3"/>
  <c r="J358" i="3"/>
  <c r="J350" i="3"/>
  <c r="J342" i="3"/>
  <c r="J334" i="3"/>
  <c r="J326" i="3"/>
  <c r="J318" i="3"/>
  <c r="J310" i="3"/>
  <c r="J302" i="3"/>
  <c r="J294" i="3"/>
  <c r="J286" i="3"/>
  <c r="J278" i="3"/>
  <c r="J391" i="3"/>
  <c r="J383" i="3"/>
  <c r="J375" i="3"/>
  <c r="J367" i="3"/>
  <c r="J359" i="3"/>
  <c r="J351" i="3"/>
  <c r="J343" i="3"/>
  <c r="J335" i="3"/>
  <c r="J327" i="3"/>
  <c r="J319" i="3"/>
  <c r="J311" i="3"/>
  <c r="J303" i="3"/>
  <c r="J295" i="3"/>
  <c r="J287" i="3"/>
  <c r="J279" i="3"/>
  <c r="J271" i="3"/>
  <c r="J392" i="3"/>
  <c r="J384" i="3"/>
  <c r="J376" i="3"/>
  <c r="J368" i="3"/>
  <c r="J360" i="3"/>
  <c r="J352" i="3"/>
  <c r="J344" i="3"/>
  <c r="J336" i="3"/>
  <c r="J328" i="3"/>
  <c r="J320" i="3"/>
  <c r="J312" i="3"/>
  <c r="J304" i="3"/>
  <c r="J296" i="3"/>
  <c r="J288" i="3"/>
  <c r="J280" i="3"/>
  <c r="J393" i="3"/>
  <c r="J385" i="3"/>
  <c r="J377" i="3"/>
  <c r="J369" i="3"/>
  <c r="J361" i="3"/>
  <c r="J353" i="3"/>
  <c r="J345" i="3"/>
  <c r="J337" i="3"/>
  <c r="J329" i="3"/>
  <c r="J321" i="3"/>
  <c r="J313" i="3"/>
  <c r="J305" i="3"/>
  <c r="J297" i="3"/>
  <c r="J289" i="3"/>
  <c r="J281" i="3"/>
  <c r="J273" i="3"/>
  <c r="J386" i="3"/>
  <c r="J378" i="3"/>
  <c r="J370" i="3"/>
  <c r="J362" i="3"/>
  <c r="J354" i="3"/>
  <c r="J346" i="3"/>
  <c r="J338" i="3"/>
  <c r="J330" i="3"/>
  <c r="J322" i="3"/>
  <c r="J314" i="3"/>
  <c r="J306" i="3"/>
  <c r="J298" i="3"/>
  <c r="J290" i="3"/>
  <c r="J282" i="3"/>
  <c r="J274" i="3"/>
  <c r="J387" i="3"/>
  <c r="J379" i="3"/>
  <c r="J371" i="3"/>
  <c r="J363" i="3"/>
  <c r="J355" i="3"/>
  <c r="J347" i="3"/>
  <c r="J339" i="3"/>
  <c r="J331" i="3"/>
  <c r="J323" i="3"/>
  <c r="J315" i="3"/>
  <c r="J307" i="3"/>
  <c r="J299" i="3"/>
  <c r="J291" i="3"/>
  <c r="J283" i="3"/>
  <c r="J275" i="3"/>
  <c r="J380" i="3"/>
  <c r="J348" i="3"/>
  <c r="J316" i="3"/>
  <c r="J284" i="3"/>
  <c r="J272" i="3"/>
  <c r="J266" i="3"/>
  <c r="J258" i="3"/>
  <c r="J250" i="3"/>
  <c r="J242" i="3"/>
  <c r="J234" i="3"/>
  <c r="J267" i="3"/>
  <c r="J259" i="3"/>
  <c r="J251" i="3"/>
  <c r="J243" i="3"/>
  <c r="J235" i="3"/>
  <c r="J388" i="3"/>
  <c r="J356" i="3"/>
  <c r="J324" i="3"/>
  <c r="J292" i="3"/>
  <c r="J276" i="3"/>
  <c r="J268" i="3"/>
  <c r="J260" i="3"/>
  <c r="J252" i="3"/>
  <c r="J244" i="3"/>
  <c r="J236" i="3"/>
  <c r="J228" i="3"/>
  <c r="J269" i="3"/>
  <c r="J261" i="3"/>
  <c r="J253" i="3"/>
  <c r="J245" i="3"/>
  <c r="J237" i="3"/>
  <c r="J364" i="3"/>
  <c r="J332" i="3"/>
  <c r="J300" i="3"/>
  <c r="J270" i="3"/>
  <c r="J262" i="3"/>
  <c r="J254" i="3"/>
  <c r="J246" i="3"/>
  <c r="J238" i="3"/>
  <c r="J230" i="3"/>
  <c r="J263" i="3"/>
  <c r="J255" i="3"/>
  <c r="J247" i="3"/>
  <c r="J239" i="3"/>
  <c r="J231" i="3"/>
  <c r="J372" i="3"/>
  <c r="J340" i="3"/>
  <c r="J308" i="3"/>
  <c r="J264" i="3"/>
  <c r="J256" i="3"/>
  <c r="J248" i="3"/>
  <c r="J240" i="3"/>
  <c r="J232" i="3"/>
  <c r="J265" i="3"/>
  <c r="J257" i="3"/>
  <c r="J249" i="3"/>
  <c r="J241" i="3"/>
  <c r="J233" i="3"/>
  <c r="J226" i="3"/>
  <c r="J218" i="3"/>
  <c r="J210" i="3"/>
  <c r="J202" i="3"/>
  <c r="J194" i="3"/>
  <c r="J186" i="3"/>
  <c r="J178" i="3"/>
  <c r="J170" i="3"/>
  <c r="J162" i="3"/>
  <c r="J154" i="3"/>
  <c r="J146" i="3"/>
  <c r="J138" i="3"/>
  <c r="J130" i="3"/>
  <c r="J229" i="3"/>
  <c r="J227" i="3"/>
  <c r="J219" i="3"/>
  <c r="J211" i="3"/>
  <c r="J203" i="3"/>
  <c r="J195" i="3"/>
  <c r="J187" i="3"/>
  <c r="J179" i="3"/>
  <c r="J171" i="3"/>
  <c r="J163" i="3"/>
  <c r="J155" i="3"/>
  <c r="J147" i="3"/>
  <c r="J139" i="3"/>
  <c r="J131" i="3"/>
  <c r="J123" i="3"/>
  <c r="J115" i="3"/>
  <c r="J107" i="3"/>
  <c r="J220" i="3"/>
  <c r="J212" i="3"/>
  <c r="J204" i="3"/>
  <c r="J196" i="3"/>
  <c r="J188" i="3"/>
  <c r="J180" i="3"/>
  <c r="J172" i="3"/>
  <c r="J164" i="3"/>
  <c r="J156" i="3"/>
  <c r="J148" i="3"/>
  <c r="J140" i="3"/>
  <c r="J132" i="3"/>
  <c r="J124" i="3"/>
  <c r="J116" i="3"/>
  <c r="J108" i="3"/>
  <c r="J221" i="3"/>
  <c r="J213" i="3"/>
  <c r="J205" i="3"/>
  <c r="J197" i="3"/>
  <c r="J189" i="3"/>
  <c r="J181" i="3"/>
  <c r="J173" i="3"/>
  <c r="J165" i="3"/>
  <c r="J157" i="3"/>
  <c r="J149" i="3"/>
  <c r="J141" i="3"/>
  <c r="J133" i="3"/>
  <c r="J125" i="3"/>
  <c r="J117" i="3"/>
  <c r="J109" i="3"/>
  <c r="J222" i="3"/>
  <c r="J214" i="3"/>
  <c r="J206" i="3"/>
  <c r="J198" i="3"/>
  <c r="J190" i="3"/>
  <c r="J182" i="3"/>
  <c r="J174" i="3"/>
  <c r="J166" i="3"/>
  <c r="J158" i="3"/>
  <c r="J150" i="3"/>
  <c r="J142" i="3"/>
  <c r="J134" i="3"/>
  <c r="J126" i="3"/>
  <c r="J118" i="3"/>
  <c r="J110" i="3"/>
  <c r="J223" i="3"/>
  <c r="J215" i="3"/>
  <c r="J207" i="3"/>
  <c r="J199" i="3"/>
  <c r="J191" i="3"/>
  <c r="J183" i="3"/>
  <c r="J175" i="3"/>
  <c r="J167" i="3"/>
  <c r="J159" i="3"/>
  <c r="J151" i="3"/>
  <c r="J143" i="3"/>
  <c r="J135" i="3"/>
  <c r="J127" i="3"/>
  <c r="J119" i="3"/>
  <c r="J111" i="3"/>
  <c r="J224" i="3"/>
  <c r="J216" i="3"/>
  <c r="J208" i="3"/>
  <c r="J200" i="3"/>
  <c r="J192" i="3"/>
  <c r="J184" i="3"/>
  <c r="J176" i="3"/>
  <c r="J168" i="3"/>
  <c r="J160" i="3"/>
  <c r="J152" i="3"/>
  <c r="J144" i="3"/>
  <c r="J136" i="3"/>
  <c r="J128" i="3"/>
  <c r="J120" i="3"/>
  <c r="J112" i="3"/>
  <c r="J225" i="3"/>
  <c r="J217" i="3"/>
  <c r="J209" i="3"/>
  <c r="J201" i="3"/>
  <c r="J193" i="3"/>
  <c r="J185" i="3"/>
  <c r="J177" i="3"/>
  <c r="J169" i="3"/>
  <c r="J161" i="3"/>
  <c r="C6" i="3"/>
  <c r="K6" i="3"/>
  <c r="H8" i="3"/>
  <c r="C9" i="3"/>
  <c r="K9" i="3"/>
  <c r="D10" i="3"/>
  <c r="L10" i="3"/>
  <c r="D11" i="3"/>
  <c r="L11" i="3"/>
  <c r="D12" i="3"/>
  <c r="L12" i="3"/>
  <c r="E13" i="3"/>
  <c r="E14" i="3"/>
  <c r="E15" i="3"/>
  <c r="G17" i="3"/>
  <c r="H18" i="3"/>
  <c r="I19" i="3"/>
  <c r="J20" i="3"/>
  <c r="C21" i="3"/>
  <c r="K21" i="3"/>
  <c r="D22" i="3"/>
  <c r="L22" i="3"/>
  <c r="E23" i="3"/>
  <c r="G25" i="3"/>
  <c r="H26" i="3"/>
  <c r="I27" i="3"/>
  <c r="J28" i="3"/>
  <c r="C29" i="3"/>
  <c r="K29" i="3"/>
  <c r="D30" i="3"/>
  <c r="L30" i="3"/>
  <c r="E31" i="3"/>
  <c r="G33" i="3"/>
  <c r="H34" i="3"/>
  <c r="I35" i="3"/>
  <c r="J36" i="3"/>
  <c r="C37" i="3"/>
  <c r="K37" i="3"/>
  <c r="D38" i="3"/>
  <c r="L38" i="3"/>
  <c r="E39" i="3"/>
  <c r="G41" i="3"/>
  <c r="H42" i="3"/>
  <c r="I43" i="3"/>
  <c r="J44" i="3"/>
  <c r="C45" i="3"/>
  <c r="K45" i="3"/>
  <c r="D46" i="3"/>
  <c r="L46" i="3"/>
  <c r="E47" i="3"/>
  <c r="G49" i="3"/>
  <c r="H50" i="3"/>
  <c r="I51" i="3"/>
  <c r="J52" i="3"/>
  <c r="C53" i="3"/>
  <c r="K53" i="3"/>
  <c r="D54" i="3"/>
  <c r="L54" i="3"/>
  <c r="E55" i="3"/>
  <c r="G57" i="3"/>
  <c r="H58" i="3"/>
  <c r="I59" i="3"/>
  <c r="J60" i="3"/>
  <c r="C61" i="3"/>
  <c r="K61" i="3"/>
  <c r="D62" i="3"/>
  <c r="L62" i="3"/>
  <c r="E63" i="3"/>
  <c r="G65" i="3"/>
  <c r="H66" i="3"/>
  <c r="I67" i="3"/>
  <c r="J68" i="3"/>
  <c r="C69" i="3"/>
  <c r="K69" i="3"/>
  <c r="D70" i="3"/>
  <c r="L70" i="3"/>
  <c r="E71" i="3"/>
  <c r="G73" i="3"/>
  <c r="H74" i="3"/>
  <c r="I75" i="3"/>
  <c r="J76" i="3"/>
  <c r="C77" i="3"/>
  <c r="K77" i="3"/>
  <c r="D78" i="3"/>
  <c r="L78" i="3"/>
  <c r="E79" i="3"/>
  <c r="G81" i="3"/>
  <c r="H82" i="3"/>
  <c r="I83" i="3"/>
  <c r="J84" i="3"/>
  <c r="C85" i="3"/>
  <c r="K85" i="3"/>
  <c r="D86" i="3"/>
  <c r="L86" i="3"/>
  <c r="E87" i="3"/>
  <c r="G89" i="3"/>
  <c r="H90" i="3"/>
  <c r="I91" i="3"/>
  <c r="J92" i="3"/>
  <c r="C93" i="3"/>
  <c r="K93" i="3"/>
  <c r="D94" i="3"/>
  <c r="L94" i="3"/>
  <c r="E95" i="3"/>
  <c r="G97" i="3"/>
  <c r="H98" i="3"/>
  <c r="I99" i="3"/>
  <c r="J100" i="3"/>
  <c r="C101" i="3"/>
  <c r="K101" i="3"/>
  <c r="D102" i="3"/>
  <c r="L102" i="3"/>
  <c r="E103" i="3"/>
  <c r="G105" i="3"/>
  <c r="L106" i="3"/>
  <c r="K107" i="3"/>
  <c r="L108" i="3"/>
  <c r="I113" i="3"/>
  <c r="H119" i="3"/>
  <c r="D123" i="3"/>
  <c r="L124" i="3"/>
  <c r="C138" i="3"/>
  <c r="E140" i="3"/>
  <c r="G142" i="3"/>
  <c r="I144" i="3"/>
  <c r="D155" i="3"/>
  <c r="H159" i="3"/>
  <c r="N166" i="3" l="1"/>
  <c r="Q774" i="3"/>
  <c r="V176" i="3"/>
  <c r="V695" i="3"/>
  <c r="N357" i="3"/>
  <c r="V840" i="3"/>
  <c r="N468" i="3"/>
  <c r="Q741" i="3"/>
  <c r="V128" i="3"/>
  <c r="V696" i="3"/>
  <c r="Q700" i="3"/>
  <c r="N83" i="3"/>
  <c r="Q13" i="3"/>
  <c r="V304" i="3"/>
  <c r="V587" i="3"/>
  <c r="V712" i="3"/>
  <c r="V854" i="3"/>
  <c r="N135" i="3"/>
  <c r="Q565" i="3"/>
  <c r="Q747" i="3"/>
  <c r="Q873" i="3"/>
  <c r="S121" i="3"/>
  <c r="S104" i="3"/>
  <c r="T98" i="3"/>
  <c r="S41" i="3"/>
  <c r="V137" i="3"/>
  <c r="V165" i="3"/>
  <c r="V390" i="3"/>
  <c r="V298" i="3"/>
  <c r="V445" i="3"/>
  <c r="V460" i="3"/>
  <c r="V546" i="3"/>
  <c r="V574" i="3"/>
  <c r="V650" i="3"/>
  <c r="V720" i="3"/>
  <c r="V768" i="3"/>
  <c r="V831" i="3"/>
  <c r="V912" i="3"/>
  <c r="V961" i="3"/>
  <c r="N193" i="3"/>
  <c r="Q935" i="3"/>
  <c r="Q990" i="3"/>
  <c r="N66" i="3"/>
  <c r="Q9" i="3"/>
  <c r="V59" i="3"/>
  <c r="R104" i="3"/>
  <c r="Q47" i="3"/>
  <c r="V210" i="3"/>
  <c r="V109" i="3"/>
  <c r="V254" i="3"/>
  <c r="V355" i="3"/>
  <c r="V391" i="3"/>
  <c r="V461" i="3"/>
  <c r="V547" i="3"/>
  <c r="V583" i="3"/>
  <c r="V643" i="3"/>
  <c r="V721" i="3"/>
  <c r="V786" i="3"/>
  <c r="V808" i="3"/>
  <c r="V911" i="3"/>
  <c r="V972" i="3"/>
  <c r="N137" i="3"/>
  <c r="N157" i="3"/>
  <c r="N254" i="3"/>
  <c r="N298" i="3"/>
  <c r="N445" i="3"/>
  <c r="N516" i="3"/>
  <c r="N546" i="3"/>
  <c r="M130" i="3"/>
  <c r="V52" i="3"/>
  <c r="V154" i="3"/>
  <c r="V174" i="3"/>
  <c r="V239" i="3"/>
  <c r="V299" i="3"/>
  <c r="V335" i="3"/>
  <c r="V406" i="3"/>
  <c r="V548" i="3"/>
  <c r="V584" i="3"/>
  <c r="V644" i="3"/>
  <c r="V609" i="3"/>
  <c r="V679" i="3"/>
  <c r="V683" i="3"/>
  <c r="V736" i="3"/>
  <c r="V758" i="3"/>
  <c r="V787" i="3"/>
  <c r="V784" i="3"/>
  <c r="V789" i="3"/>
  <c r="V863" i="3"/>
  <c r="V847" i="3"/>
  <c r="V875" i="3"/>
  <c r="V880" i="3"/>
  <c r="V935" i="3"/>
  <c r="V931" i="3"/>
  <c r="V974" i="3"/>
  <c r="V975" i="3"/>
  <c r="V979" i="3"/>
  <c r="N202" i="3"/>
  <c r="N222" i="3"/>
  <c r="N294" i="3"/>
  <c r="N355" i="3"/>
  <c r="N391" i="3"/>
  <c r="N453" i="3"/>
  <c r="N547" i="3"/>
  <c r="N575" i="3"/>
  <c r="N651" i="3"/>
  <c r="N730" i="3"/>
  <c r="N778" i="3"/>
  <c r="N816" i="3"/>
  <c r="N901" i="3"/>
  <c r="N972" i="3"/>
  <c r="V29" i="3"/>
  <c r="U224" i="3"/>
  <c r="U147" i="3"/>
  <c r="U251" i="3"/>
  <c r="U385" i="3"/>
  <c r="U394" i="3"/>
  <c r="U490" i="3"/>
  <c r="U519" i="3"/>
  <c r="U596" i="3"/>
  <c r="U671" i="3"/>
  <c r="N814" i="3"/>
  <c r="N910" i="3"/>
  <c r="N983" i="3"/>
  <c r="N77" i="3"/>
  <c r="U20" i="3"/>
  <c r="U191" i="3"/>
  <c r="U234" i="3"/>
  <c r="U316" i="3"/>
  <c r="U344" i="3"/>
  <c r="U433" i="3"/>
  <c r="U464" i="3"/>
  <c r="U560" i="3"/>
  <c r="U606" i="3"/>
  <c r="U670" i="3"/>
  <c r="U740" i="3"/>
  <c r="U796" i="3"/>
  <c r="U889" i="3"/>
  <c r="U931" i="3"/>
  <c r="U1002" i="3"/>
  <c r="M118" i="3"/>
  <c r="M273" i="3"/>
  <c r="M364" i="3"/>
  <c r="M384" i="3"/>
  <c r="M416" i="3"/>
  <c r="M532" i="3"/>
  <c r="M533" i="3"/>
  <c r="M680" i="3"/>
  <c r="M669" i="3"/>
  <c r="M731" i="3"/>
  <c r="M795" i="3"/>
  <c r="M871" i="3"/>
  <c r="M945" i="3"/>
  <c r="M984" i="3"/>
  <c r="M22" i="1"/>
  <c r="M19" i="2" s="1"/>
  <c r="M15" i="1"/>
  <c r="M18" i="2" s="1"/>
  <c r="M12" i="1"/>
  <c r="V851" i="3" s="1"/>
  <c r="M15" i="2"/>
  <c r="N316" i="3"/>
  <c r="N323" i="3"/>
  <c r="N338" i="3"/>
  <c r="N352" i="3"/>
  <c r="N359" i="3"/>
  <c r="N420" i="3"/>
  <c r="N424" i="3"/>
  <c r="N422" i="3"/>
  <c r="N476" i="3"/>
  <c r="N487" i="3"/>
  <c r="N515" i="3"/>
  <c r="N513" i="3"/>
  <c r="N594" i="3"/>
  <c r="N656" i="3"/>
  <c r="N616" i="3"/>
  <c r="N613" i="3"/>
  <c r="N619" i="3"/>
  <c r="N641" i="3"/>
  <c r="N677" i="3"/>
  <c r="N699" i="3"/>
  <c r="N760" i="3"/>
  <c r="N731" i="3"/>
  <c r="N811" i="3"/>
  <c r="N800" i="3"/>
  <c r="N828" i="3"/>
  <c r="N825" i="3"/>
  <c r="N822" i="3"/>
  <c r="N884" i="3"/>
  <c r="N903" i="3"/>
  <c r="N918" i="3"/>
  <c r="N942" i="3"/>
  <c r="N965" i="3"/>
  <c r="N991" i="3"/>
  <c r="V107" i="3"/>
  <c r="V61" i="3"/>
  <c r="Q48" i="3"/>
  <c r="V9" i="3"/>
  <c r="U185" i="3"/>
  <c r="U192" i="3"/>
  <c r="U199" i="3"/>
  <c r="U213" i="3"/>
  <c r="U212" i="3"/>
  <c r="U242" i="3"/>
  <c r="U270" i="3"/>
  <c r="U260" i="3"/>
  <c r="U324" i="3"/>
  <c r="U338" i="3"/>
  <c r="U353" i="3"/>
  <c r="U352" i="3"/>
  <c r="U366" i="3"/>
  <c r="U435" i="3"/>
  <c r="U441" i="3"/>
  <c r="U445" i="3"/>
  <c r="U516" i="3"/>
  <c r="U472" i="3"/>
  <c r="U530" i="3"/>
  <c r="U536" i="3"/>
  <c r="U570" i="3"/>
  <c r="U599" i="3"/>
  <c r="U564" i="3"/>
  <c r="U614" i="3"/>
  <c r="U634" i="3"/>
  <c r="U632" i="3"/>
  <c r="U678" i="3"/>
  <c r="U665" i="3"/>
  <c r="U710" i="3"/>
  <c r="U748" i="3"/>
  <c r="U777" i="3"/>
  <c r="U826" i="3"/>
  <c r="U804" i="3"/>
  <c r="U824" i="3"/>
  <c r="U829" i="3"/>
  <c r="U856" i="3"/>
  <c r="U922" i="3"/>
  <c r="U919" i="3"/>
  <c r="U939" i="3"/>
  <c r="U983" i="3"/>
  <c r="U981" i="3"/>
  <c r="U977" i="3"/>
  <c r="M112" i="3"/>
  <c r="M140" i="3"/>
  <c r="M373" i="3"/>
  <c r="M386" i="3"/>
  <c r="M404" i="3"/>
  <c r="M484" i="3"/>
  <c r="M521" i="3"/>
  <c r="M557" i="3"/>
  <c r="M617" i="3"/>
  <c r="M705" i="3"/>
  <c r="M784" i="3"/>
  <c r="M831" i="3"/>
  <c r="M884" i="3"/>
  <c r="M953" i="3"/>
  <c r="E12" i="1"/>
  <c r="N111" i="3" s="1"/>
  <c r="E15" i="1"/>
  <c r="E18" i="2" s="1"/>
  <c r="E22" i="1"/>
  <c r="E19" i="2" s="1"/>
  <c r="K22" i="1"/>
  <c r="K19" i="2" s="1"/>
  <c r="K15" i="1"/>
  <c r="K18" i="2" s="1"/>
  <c r="K12" i="1"/>
  <c r="T26" i="3" s="1"/>
  <c r="N252" i="3"/>
  <c r="N317" i="3"/>
  <c r="N381" i="3"/>
  <c r="N324" i="3"/>
  <c r="N388" i="3"/>
  <c r="N331" i="3"/>
  <c r="N282" i="3"/>
  <c r="N289" i="3"/>
  <c r="N353" i="3"/>
  <c r="N296" i="3"/>
  <c r="N360" i="3"/>
  <c r="N303" i="3"/>
  <c r="N367" i="3"/>
  <c r="N429" i="3"/>
  <c r="N435" i="3"/>
  <c r="N426" i="3"/>
  <c r="N441" i="3"/>
  <c r="N432" i="3"/>
  <c r="N439" i="3"/>
  <c r="N430" i="3"/>
  <c r="N493" i="3"/>
  <c r="N484" i="3"/>
  <c r="N525" i="3"/>
  <c r="N465" i="3"/>
  <c r="N456" i="3"/>
  <c r="N495" i="3"/>
  <c r="N494" i="3"/>
  <c r="N523" i="3"/>
  <c r="N530" i="3"/>
  <c r="N521" i="3"/>
  <c r="N544" i="3"/>
  <c r="N553" i="3"/>
  <c r="N563" i="3"/>
  <c r="N602" i="3"/>
  <c r="N560" i="3"/>
  <c r="N551" i="3"/>
  <c r="N550" i="3"/>
  <c r="N648" i="3"/>
  <c r="N564" i="3"/>
  <c r="N615" i="3"/>
  <c r="N614" i="3"/>
  <c r="N621" i="3"/>
  <c r="N612" i="3"/>
  <c r="N627" i="3"/>
  <c r="N634" i="3"/>
  <c r="N649" i="3"/>
  <c r="N688" i="3"/>
  <c r="N703" i="3"/>
  <c r="N670" i="3"/>
  <c r="N685" i="3"/>
  <c r="N684" i="3"/>
  <c r="N709" i="3"/>
  <c r="N698" i="3"/>
  <c r="N769" i="3"/>
  <c r="N726" i="3"/>
  <c r="N741" i="3"/>
  <c r="N740" i="3"/>
  <c r="N739" i="3"/>
  <c r="N761" i="3"/>
  <c r="N827" i="3"/>
  <c r="N793" i="3"/>
  <c r="N808" i="3"/>
  <c r="N766" i="3"/>
  <c r="N805" i="3"/>
  <c r="N813" i="3"/>
  <c r="N836" i="3"/>
  <c r="N826" i="3"/>
  <c r="N833" i="3"/>
  <c r="N852" i="3"/>
  <c r="N830" i="3"/>
  <c r="N890" i="3"/>
  <c r="N874" i="3"/>
  <c r="N872" i="3"/>
  <c r="N892" i="3"/>
  <c r="N881" i="3"/>
  <c r="N887" i="3"/>
  <c r="N913" i="3"/>
  <c r="N927" i="3"/>
  <c r="N947" i="3"/>
  <c r="N959" i="3"/>
  <c r="N945" i="3"/>
  <c r="N950" i="3"/>
  <c r="N968" i="3"/>
  <c r="N973" i="3"/>
  <c r="N970" i="3"/>
  <c r="N999" i="3"/>
  <c r="N980" i="3"/>
  <c r="N978" i="3"/>
  <c r="R97" i="3"/>
  <c r="T83" i="3"/>
  <c r="U68" i="3"/>
  <c r="N61" i="3"/>
  <c r="V53" i="3"/>
  <c r="Q40" i="3"/>
  <c r="N9" i="3"/>
  <c r="U136" i="3"/>
  <c r="U143" i="3"/>
  <c r="U150" i="3"/>
  <c r="U156" i="3"/>
  <c r="U187" i="3"/>
  <c r="U293" i="3"/>
  <c r="U269" i="3"/>
  <c r="U365" i="3"/>
  <c r="U275" i="3"/>
  <c r="U297" i="3"/>
  <c r="U296" i="3"/>
  <c r="U303" i="3"/>
  <c r="U436" i="3"/>
  <c r="U434" i="3"/>
  <c r="U448" i="3"/>
  <c r="U451" i="3"/>
  <c r="U481" i="3"/>
  <c r="U495" i="3"/>
  <c r="U529" i="3"/>
  <c r="U510" i="3"/>
  <c r="U623" i="3"/>
  <c r="U557" i="3"/>
  <c r="U579" i="3"/>
  <c r="U637" i="3"/>
  <c r="U656" i="3"/>
  <c r="U709" i="3"/>
  <c r="U701" i="3"/>
  <c r="U719" i="3"/>
  <c r="U733" i="3"/>
  <c r="U755" i="3"/>
  <c r="U767" i="3"/>
  <c r="U781" i="3"/>
  <c r="U820" i="3"/>
  <c r="U847" i="3"/>
  <c r="U875" i="3"/>
  <c r="U861" i="3"/>
  <c r="U904" i="3"/>
  <c r="U907" i="3"/>
  <c r="U958" i="3"/>
  <c r="U952" i="3"/>
  <c r="U987" i="3"/>
  <c r="M170" i="3"/>
  <c r="M184" i="3"/>
  <c r="M191" i="3"/>
  <c r="M198" i="3"/>
  <c r="M212" i="3"/>
  <c r="M234" i="3"/>
  <c r="M232" i="3"/>
  <c r="M252" i="3"/>
  <c r="M316" i="3"/>
  <c r="M323" i="3"/>
  <c r="M337" i="3"/>
  <c r="M336" i="3"/>
  <c r="M343" i="3"/>
  <c r="M419" i="3"/>
  <c r="M433" i="3"/>
  <c r="M439" i="3"/>
  <c r="M491" i="3"/>
  <c r="M456" i="3"/>
  <c r="M494" i="3"/>
  <c r="M536" i="3"/>
  <c r="M526" i="3"/>
  <c r="M585" i="3"/>
  <c r="M564" i="3"/>
  <c r="M614" i="3"/>
  <c r="M620" i="3"/>
  <c r="M632" i="3"/>
  <c r="M670" i="3"/>
  <c r="M692" i="3"/>
  <c r="M710" i="3"/>
  <c r="M748" i="3"/>
  <c r="M754" i="3"/>
  <c r="M807" i="3"/>
  <c r="M796" i="3"/>
  <c r="M819" i="3"/>
  <c r="M821" i="3"/>
  <c r="M893" i="3"/>
  <c r="M883" i="3"/>
  <c r="M919" i="3"/>
  <c r="M921" i="3"/>
  <c r="M941" i="3"/>
  <c r="M998" i="3"/>
  <c r="M1002" i="3"/>
  <c r="L15" i="1"/>
  <c r="L18" i="2" s="1"/>
  <c r="L12" i="1"/>
  <c r="U98" i="3" s="1"/>
  <c r="L22" i="1"/>
  <c r="L19" i="2" s="1"/>
  <c r="N149" i="3"/>
  <c r="N213" i="3"/>
  <c r="N180" i="3"/>
  <c r="N243" i="3"/>
  <c r="N234" i="3"/>
  <c r="N249" i="3"/>
  <c r="N248" i="3"/>
  <c r="N272" i="3"/>
  <c r="N246" i="3"/>
  <c r="N269" i="3"/>
  <c r="N260" i="3"/>
  <c r="N325" i="3"/>
  <c r="N389" i="3"/>
  <c r="N332" i="3"/>
  <c r="N275" i="3"/>
  <c r="N339" i="3"/>
  <c r="N290" i="3"/>
  <c r="N354" i="3"/>
  <c r="N297" i="3"/>
  <c r="N361" i="3"/>
  <c r="N304" i="3"/>
  <c r="N368" i="3"/>
  <c r="N311" i="3"/>
  <c r="N375" i="3"/>
  <c r="N437" i="3"/>
  <c r="N436" i="3"/>
  <c r="N443" i="3"/>
  <c r="N434" i="3"/>
  <c r="N449" i="3"/>
  <c r="N440" i="3"/>
  <c r="N447" i="3"/>
  <c r="N438" i="3"/>
  <c r="N501" i="3"/>
  <c r="N492" i="3"/>
  <c r="N458" i="3"/>
  <c r="N473" i="3"/>
  <c r="N464" i="3"/>
  <c r="N517" i="3"/>
  <c r="N524" i="3"/>
  <c r="N531" i="3"/>
  <c r="N538" i="3"/>
  <c r="N529" i="3"/>
  <c r="N587" i="3"/>
  <c r="N569" i="3"/>
  <c r="N579" i="3"/>
  <c r="N632" i="3"/>
  <c r="N568" i="3"/>
  <c r="N559" i="3"/>
  <c r="N558" i="3"/>
  <c r="N557" i="3"/>
  <c r="N572" i="3"/>
  <c r="N623" i="3"/>
  <c r="N622" i="3"/>
  <c r="N629" i="3"/>
  <c r="N620" i="3"/>
  <c r="N635" i="3"/>
  <c r="N642" i="3"/>
  <c r="N657" i="3"/>
  <c r="N696" i="3"/>
  <c r="N706" i="3"/>
  <c r="N678" i="3"/>
  <c r="N693" i="3"/>
  <c r="N692" i="3"/>
  <c r="N713" i="3"/>
  <c r="N712" i="3"/>
  <c r="N711" i="3"/>
  <c r="N734" i="3"/>
  <c r="N749" i="3"/>
  <c r="N748" i="3"/>
  <c r="N747" i="3"/>
  <c r="N763" i="3"/>
  <c r="N762" i="3"/>
  <c r="N801" i="3"/>
  <c r="N767" i="3"/>
  <c r="N774" i="3"/>
  <c r="N823" i="3"/>
  <c r="N821" i="3"/>
  <c r="N844" i="3"/>
  <c r="N834" i="3"/>
  <c r="N841" i="3"/>
  <c r="N855" i="3"/>
  <c r="N838" i="3"/>
  <c r="N860" i="3"/>
  <c r="N857" i="3"/>
  <c r="N879" i="3"/>
  <c r="N900" i="3"/>
  <c r="N889" i="3"/>
  <c r="N895" i="3"/>
  <c r="N921" i="3"/>
  <c r="N943" i="3"/>
  <c r="N906" i="3"/>
  <c r="N930" i="3"/>
  <c r="N928" i="3"/>
  <c r="N955" i="3"/>
  <c r="N975" i="3"/>
  <c r="N956" i="3"/>
  <c r="N976" i="3"/>
  <c r="N982" i="3"/>
  <c r="N988" i="3"/>
  <c r="N986" i="3"/>
  <c r="U138" i="3"/>
  <c r="T75" i="3"/>
  <c r="U60" i="3"/>
  <c r="N53" i="3"/>
  <c r="V45" i="3"/>
  <c r="S18" i="3"/>
  <c r="U194" i="3"/>
  <c r="U137" i="3"/>
  <c r="U201" i="3"/>
  <c r="U144" i="3"/>
  <c r="U208" i="3"/>
  <c r="U151" i="3"/>
  <c r="U215" i="3"/>
  <c r="U158" i="3"/>
  <c r="U222" i="3"/>
  <c r="U165" i="3"/>
  <c r="U228" i="3"/>
  <c r="U164" i="3"/>
  <c r="U131" i="3"/>
  <c r="U195" i="3"/>
  <c r="U258" i="3"/>
  <c r="U325" i="3"/>
  <c r="U231" i="3"/>
  <c r="U381" i="3"/>
  <c r="U273" i="3"/>
  <c r="U309" i="3"/>
  <c r="U235" i="3"/>
  <c r="U276" i="3"/>
  <c r="U340" i="3"/>
  <c r="U283" i="3"/>
  <c r="U347" i="3"/>
  <c r="U290" i="3"/>
  <c r="U354" i="3"/>
  <c r="U305" i="3"/>
  <c r="U369" i="3"/>
  <c r="U304" i="3"/>
  <c r="U368" i="3"/>
  <c r="U311" i="3"/>
  <c r="U375" i="3"/>
  <c r="U318" i="3"/>
  <c r="U382" i="3"/>
  <c r="U444" i="3"/>
  <c r="U454" i="3"/>
  <c r="U442" i="3"/>
  <c r="U458" i="3"/>
  <c r="U399" i="3"/>
  <c r="U398" i="3"/>
  <c r="U397" i="3"/>
  <c r="U452" i="3"/>
  <c r="U459" i="3"/>
  <c r="U474" i="3"/>
  <c r="U489" i="3"/>
  <c r="U488" i="3"/>
  <c r="U503" i="3"/>
  <c r="U469" i="3"/>
  <c r="U539" i="3"/>
  <c r="U546" i="3"/>
  <c r="U537" i="3"/>
  <c r="U578" i="3"/>
  <c r="U518" i="3"/>
  <c r="U501" i="3"/>
  <c r="U655" i="3"/>
  <c r="U601" i="3"/>
  <c r="U551" i="3"/>
  <c r="U558" i="3"/>
  <c r="U565" i="3"/>
  <c r="U580" i="3"/>
  <c r="U587" i="3"/>
  <c r="U630" i="3"/>
  <c r="U645" i="3"/>
  <c r="U636" i="3"/>
  <c r="U651" i="3"/>
  <c r="U650" i="3"/>
  <c r="U658" i="3"/>
  <c r="U648" i="3"/>
  <c r="U713" i="3"/>
  <c r="U694" i="3"/>
  <c r="U728" i="3"/>
  <c r="U667" i="3"/>
  <c r="U721" i="3"/>
  <c r="U681" i="3"/>
  <c r="U727" i="3"/>
  <c r="U726" i="3"/>
  <c r="U741" i="3"/>
  <c r="U768" i="3"/>
  <c r="U706" i="3"/>
  <c r="U737" i="3"/>
  <c r="U770" i="3"/>
  <c r="U793" i="3"/>
  <c r="U775" i="3"/>
  <c r="U774" i="3"/>
  <c r="U789" i="3"/>
  <c r="U771" i="3"/>
  <c r="U828" i="3"/>
  <c r="U835" i="3"/>
  <c r="U817" i="3"/>
  <c r="U840" i="3"/>
  <c r="U830" i="3"/>
  <c r="U845" i="3"/>
  <c r="U885" i="3"/>
  <c r="U872" i="3"/>
  <c r="U869" i="3"/>
  <c r="U882" i="3"/>
  <c r="U896" i="3"/>
  <c r="U894" i="3"/>
  <c r="U912" i="3"/>
  <c r="U909" i="3"/>
  <c r="U915" i="3"/>
  <c r="U929" i="3"/>
  <c r="U927" i="3"/>
  <c r="U940" i="3"/>
  <c r="U957" i="3"/>
  <c r="U963" i="3"/>
  <c r="U960" i="3"/>
  <c r="U997" i="3"/>
  <c r="U995" i="3"/>
  <c r="U993" i="3"/>
  <c r="M121" i="3"/>
  <c r="M128" i="3"/>
  <c r="M142" i="3"/>
  <c r="M149" i="3"/>
  <c r="M156" i="3"/>
  <c r="M357" i="3"/>
  <c r="M381" i="3"/>
  <c r="M237" i="3"/>
  <c r="M388" i="3"/>
  <c r="M274" i="3"/>
  <c r="M281" i="3"/>
  <c r="M287" i="3"/>
  <c r="M294" i="3"/>
  <c r="M420" i="3"/>
  <c r="M440" i="3"/>
  <c r="M446" i="3"/>
  <c r="M500" i="3"/>
  <c r="M471" i="3"/>
  <c r="M516" i="3"/>
  <c r="M537" i="3"/>
  <c r="M594" i="3"/>
  <c r="M559" i="3"/>
  <c r="M573" i="3"/>
  <c r="M629" i="3"/>
  <c r="M627" i="3"/>
  <c r="M633" i="3"/>
  <c r="M693" i="3"/>
  <c r="M713" i="3"/>
  <c r="M711" i="3"/>
  <c r="M755" i="3"/>
  <c r="M780" i="3"/>
  <c r="M800" i="3"/>
  <c r="M814" i="3"/>
  <c r="M773" i="3"/>
  <c r="M812" i="3"/>
  <c r="M827" i="3"/>
  <c r="M809" i="3"/>
  <c r="M847" i="3"/>
  <c r="M829" i="3"/>
  <c r="M867" i="3"/>
  <c r="M897" i="3"/>
  <c r="M891" i="3"/>
  <c r="M922" i="3"/>
  <c r="M900" i="3"/>
  <c r="M901" i="3"/>
  <c r="M942" i="3"/>
  <c r="M944" i="3"/>
  <c r="M949" i="3"/>
  <c r="M975" i="3"/>
  <c r="M969" i="3"/>
  <c r="M981" i="3"/>
  <c r="M979" i="3"/>
  <c r="J15" i="2"/>
  <c r="D15" i="1"/>
  <c r="D22" i="1"/>
  <c r="D12" i="1"/>
  <c r="M105" i="3" s="1"/>
  <c r="N554" i="3"/>
  <c r="N729" i="3"/>
  <c r="N576" i="3"/>
  <c r="N567" i="3"/>
  <c r="N566" i="3"/>
  <c r="N565" i="3"/>
  <c r="N580" i="3"/>
  <c r="N631" i="3"/>
  <c r="N630" i="3"/>
  <c r="N637" i="3"/>
  <c r="N628" i="3"/>
  <c r="N643" i="3"/>
  <c r="N650" i="3"/>
  <c r="N659" i="3"/>
  <c r="N704" i="3"/>
  <c r="N710" i="3"/>
  <c r="N686" i="3"/>
  <c r="N701" i="3"/>
  <c r="N700" i="3"/>
  <c r="N717" i="3"/>
  <c r="N720" i="3"/>
  <c r="N719" i="3"/>
  <c r="N742" i="3"/>
  <c r="N757" i="3"/>
  <c r="N756" i="3"/>
  <c r="N755" i="3"/>
  <c r="N771" i="3"/>
  <c r="N770" i="3"/>
  <c r="N815" i="3"/>
  <c r="N775" i="3"/>
  <c r="N782" i="3"/>
  <c r="N764" i="3"/>
  <c r="N829" i="3"/>
  <c r="N863" i="3"/>
  <c r="N842" i="3"/>
  <c r="N849" i="3"/>
  <c r="N871" i="3"/>
  <c r="N846" i="3"/>
  <c r="N868" i="3"/>
  <c r="N865" i="3"/>
  <c r="N886" i="3"/>
  <c r="N904" i="3"/>
  <c r="N897" i="3"/>
  <c r="N915" i="3"/>
  <c r="N912" i="3"/>
  <c r="N909" i="3"/>
  <c r="N914" i="3"/>
  <c r="N938" i="3"/>
  <c r="N936" i="3"/>
  <c r="N925" i="3"/>
  <c r="N958" i="3"/>
  <c r="N964" i="3"/>
  <c r="N984" i="3"/>
  <c r="N990" i="3"/>
  <c r="N996" i="3"/>
  <c r="N994" i="3"/>
  <c r="U123" i="3"/>
  <c r="R81" i="3"/>
  <c r="T67" i="3"/>
  <c r="M60" i="3"/>
  <c r="U52" i="3"/>
  <c r="N45" i="3"/>
  <c r="V37" i="3"/>
  <c r="Q24" i="3"/>
  <c r="U202" i="3"/>
  <c r="U145" i="3"/>
  <c r="U209" i="3"/>
  <c r="U152" i="3"/>
  <c r="U216" i="3"/>
  <c r="U159" i="3"/>
  <c r="U223" i="3"/>
  <c r="U166" i="3"/>
  <c r="U109" i="3"/>
  <c r="U173" i="3"/>
  <c r="U108" i="3"/>
  <c r="U172" i="3"/>
  <c r="U139" i="3"/>
  <c r="U203" i="3"/>
  <c r="U266" i="3"/>
  <c r="U357" i="3"/>
  <c r="U239" i="3"/>
  <c r="U230" i="3"/>
  <c r="U277" i="3"/>
  <c r="U341" i="3"/>
  <c r="U243" i="3"/>
  <c r="U284" i="3"/>
  <c r="U348" i="3"/>
  <c r="U291" i="3"/>
  <c r="U355" i="3"/>
  <c r="U298" i="3"/>
  <c r="U362" i="3"/>
  <c r="U313" i="3"/>
  <c r="U377" i="3"/>
  <c r="U312" i="3"/>
  <c r="U376" i="3"/>
  <c r="U319" i="3"/>
  <c r="U383" i="3"/>
  <c r="U326" i="3"/>
  <c r="U390" i="3"/>
  <c r="U395" i="3"/>
  <c r="U470" i="3"/>
  <c r="U401" i="3"/>
  <c r="U400" i="3"/>
  <c r="U407" i="3"/>
  <c r="U406" i="3"/>
  <c r="U405" i="3"/>
  <c r="U460" i="3"/>
  <c r="U467" i="3"/>
  <c r="U482" i="3"/>
  <c r="U497" i="3"/>
  <c r="U496" i="3"/>
  <c r="U508" i="3"/>
  <c r="U477" i="3"/>
  <c r="U547" i="3"/>
  <c r="U562" i="3"/>
  <c r="U545" i="3"/>
  <c r="U511" i="3"/>
  <c r="U526" i="3"/>
  <c r="U509" i="3"/>
  <c r="U594" i="3"/>
  <c r="U576" i="3"/>
  <c r="U559" i="3"/>
  <c r="U566" i="3"/>
  <c r="U573" i="3"/>
  <c r="U588" i="3"/>
  <c r="U595" i="3"/>
  <c r="U638" i="3"/>
  <c r="U653" i="3"/>
  <c r="U644" i="3"/>
  <c r="U672" i="3"/>
  <c r="U609" i="3"/>
  <c r="U664" i="3"/>
  <c r="U663" i="3"/>
  <c r="U717" i="3"/>
  <c r="U702" i="3"/>
  <c r="U660" i="3"/>
  <c r="U675" i="3"/>
  <c r="U666" i="3"/>
  <c r="U689" i="3"/>
  <c r="U735" i="3"/>
  <c r="U734" i="3"/>
  <c r="U749" i="3"/>
  <c r="U707" i="3"/>
  <c r="U714" i="3"/>
  <c r="U745" i="3"/>
  <c r="U778" i="3"/>
  <c r="U801" i="3"/>
  <c r="U783" i="3"/>
  <c r="U782" i="3"/>
  <c r="U797" i="3"/>
  <c r="U779" i="3"/>
  <c r="U836" i="3"/>
  <c r="U843" i="3"/>
  <c r="U825" i="3"/>
  <c r="U848" i="3"/>
  <c r="U838" i="3"/>
  <c r="U852" i="3"/>
  <c r="U874" i="3"/>
  <c r="U855" i="3"/>
  <c r="U877" i="3"/>
  <c r="U890" i="3"/>
  <c r="U879" i="3"/>
  <c r="U934" i="3"/>
  <c r="U920" i="3"/>
  <c r="U917" i="3"/>
  <c r="U923" i="3"/>
  <c r="U937" i="3"/>
  <c r="U935" i="3"/>
  <c r="U948" i="3"/>
  <c r="U965" i="3"/>
  <c r="U971" i="3"/>
  <c r="U968" i="3"/>
  <c r="U1005" i="3"/>
  <c r="U1003" i="3"/>
  <c r="U1001" i="3"/>
  <c r="M186" i="3"/>
  <c r="M129" i="3"/>
  <c r="M193" i="3"/>
  <c r="M136" i="3"/>
  <c r="M200" i="3"/>
  <c r="M143" i="3"/>
  <c r="M207" i="3"/>
  <c r="M150" i="3"/>
  <c r="M214" i="3"/>
  <c r="M157" i="3"/>
  <c r="M221" i="3"/>
  <c r="M164" i="3"/>
  <c r="M228" i="3"/>
  <c r="M187" i="3"/>
  <c r="M250" i="3"/>
  <c r="M389" i="3"/>
  <c r="M248" i="3"/>
  <c r="M231" i="3"/>
  <c r="M254" i="3"/>
  <c r="M245" i="3"/>
  <c r="M268" i="3"/>
  <c r="M267" i="3"/>
  <c r="M332" i="3"/>
  <c r="M275" i="3"/>
  <c r="M339" i="3"/>
  <c r="M282" i="3"/>
  <c r="M346" i="3"/>
  <c r="M289" i="3"/>
  <c r="M353" i="3"/>
  <c r="M288" i="3"/>
  <c r="M352" i="3"/>
  <c r="M295" i="3"/>
  <c r="M359" i="3"/>
  <c r="M302" i="3"/>
  <c r="M366" i="3"/>
  <c r="M428" i="3"/>
  <c r="M435" i="3"/>
  <c r="M434" i="3"/>
  <c r="M449" i="3"/>
  <c r="M448" i="3"/>
  <c r="M466" i="3"/>
  <c r="M397" i="3"/>
  <c r="M470" i="3"/>
  <c r="M548" i="3"/>
  <c r="M515" i="3"/>
  <c r="M465" i="3"/>
  <c r="M472" i="3"/>
  <c r="M479" i="3"/>
  <c r="M453" i="3"/>
  <c r="M523" i="3"/>
  <c r="M530" i="3"/>
  <c r="M545" i="3"/>
  <c r="M554" i="3"/>
  <c r="M543" i="3"/>
  <c r="M542" i="3"/>
  <c r="M562" i="3"/>
  <c r="M601" i="3"/>
  <c r="M567" i="3"/>
  <c r="M566" i="3"/>
  <c r="M581" i="3"/>
  <c r="M580" i="3"/>
  <c r="M587" i="3"/>
  <c r="M630" i="3"/>
  <c r="M637" i="3"/>
  <c r="M636" i="3"/>
  <c r="M635" i="3"/>
  <c r="M642" i="3"/>
  <c r="M641" i="3"/>
  <c r="M648" i="3"/>
  <c r="M703" i="3"/>
  <c r="M686" i="3"/>
  <c r="M701" i="3"/>
  <c r="M659" i="3"/>
  <c r="M717" i="3"/>
  <c r="M665" i="3"/>
  <c r="M719" i="3"/>
  <c r="M726" i="3"/>
  <c r="M741" i="3"/>
  <c r="M772" i="3"/>
  <c r="M706" i="3"/>
  <c r="M737" i="3"/>
  <c r="M762" i="3"/>
  <c r="M785" i="3"/>
  <c r="M808" i="3"/>
  <c r="M766" i="3"/>
  <c r="M781" i="3"/>
  <c r="M763" i="3"/>
  <c r="M820" i="3"/>
  <c r="M835" i="3"/>
  <c r="M817" i="3"/>
  <c r="M840" i="3"/>
  <c r="M830" i="3"/>
  <c r="M837" i="3"/>
  <c r="M875" i="3"/>
  <c r="M864" i="3"/>
  <c r="M878" i="3"/>
  <c r="M899" i="3"/>
  <c r="M930" i="3"/>
  <c r="M910" i="3"/>
  <c r="M904" i="3"/>
  <c r="M909" i="3"/>
  <c r="M907" i="3"/>
  <c r="M939" i="3"/>
  <c r="M962" i="3"/>
  <c r="M932" i="3"/>
  <c r="M991" i="3"/>
  <c r="M972" i="3"/>
  <c r="M999" i="3"/>
  <c r="M989" i="3"/>
  <c r="M987" i="3"/>
  <c r="M985" i="3"/>
  <c r="U668" i="3"/>
  <c r="U683" i="3"/>
  <c r="U674" i="3"/>
  <c r="U697" i="3"/>
  <c r="U743" i="3"/>
  <c r="U742" i="3"/>
  <c r="U757" i="3"/>
  <c r="U715" i="3"/>
  <c r="U722" i="3"/>
  <c r="U753" i="3"/>
  <c r="U786" i="3"/>
  <c r="U808" i="3"/>
  <c r="U791" i="3"/>
  <c r="U790" i="3"/>
  <c r="U805" i="3"/>
  <c r="U787" i="3"/>
  <c r="U844" i="3"/>
  <c r="U851" i="3"/>
  <c r="U833" i="3"/>
  <c r="U862" i="3"/>
  <c r="U846" i="3"/>
  <c r="U860" i="3"/>
  <c r="U857" i="3"/>
  <c r="U863" i="3"/>
  <c r="U881" i="3"/>
  <c r="U898" i="3"/>
  <c r="U887" i="3"/>
  <c r="U910" i="3"/>
  <c r="U930" i="3"/>
  <c r="U908" i="3"/>
  <c r="U905" i="3"/>
  <c r="U945" i="3"/>
  <c r="U943" i="3"/>
  <c r="U966" i="3"/>
  <c r="U973" i="3"/>
  <c r="U970" i="3"/>
  <c r="U999" i="3"/>
  <c r="U980" i="3"/>
  <c r="U978" i="3"/>
  <c r="U976" i="3"/>
  <c r="M194" i="3"/>
  <c r="M137" i="3"/>
  <c r="M201" i="3"/>
  <c r="M144" i="3"/>
  <c r="M208" i="3"/>
  <c r="M151" i="3"/>
  <c r="M215" i="3"/>
  <c r="M158" i="3"/>
  <c r="M222" i="3"/>
  <c r="M165" i="3"/>
  <c r="M108" i="3"/>
  <c r="M172" i="3"/>
  <c r="M131" i="3"/>
  <c r="M195" i="3"/>
  <c r="M258" i="3"/>
  <c r="M233" i="3"/>
  <c r="M256" i="3"/>
  <c r="M239" i="3"/>
  <c r="M262" i="3"/>
  <c r="M253" i="3"/>
  <c r="M301" i="3"/>
  <c r="M276" i="3"/>
  <c r="M340" i="3"/>
  <c r="M283" i="3"/>
  <c r="M347" i="3"/>
  <c r="M290" i="3"/>
  <c r="M354" i="3"/>
  <c r="M297" i="3"/>
  <c r="M361" i="3"/>
  <c r="M296" i="3"/>
  <c r="M360" i="3"/>
  <c r="M303" i="3"/>
  <c r="M367" i="3"/>
  <c r="M310" i="3"/>
  <c r="M374" i="3"/>
  <c r="M436" i="3"/>
  <c r="M443" i="3"/>
  <c r="M442" i="3"/>
  <c r="M462" i="3"/>
  <c r="M399" i="3"/>
  <c r="M398" i="3"/>
  <c r="M405" i="3"/>
  <c r="M452" i="3"/>
  <c r="M451" i="3"/>
  <c r="M474" i="3"/>
  <c r="M473" i="3"/>
  <c r="M480" i="3"/>
  <c r="M487" i="3"/>
  <c r="M461" i="3"/>
  <c r="M531" i="3"/>
  <c r="M538" i="3"/>
  <c r="M578" i="3"/>
  <c r="M560" i="3"/>
  <c r="M552" i="3"/>
  <c r="M509" i="3"/>
  <c r="M568" i="3"/>
  <c r="M615" i="3"/>
  <c r="M575" i="3"/>
  <c r="M574" i="3"/>
  <c r="M589" i="3"/>
  <c r="M588" i="3"/>
  <c r="M595" i="3"/>
  <c r="M638" i="3"/>
  <c r="M645" i="3"/>
  <c r="M644" i="3"/>
  <c r="M643" i="3"/>
  <c r="M650" i="3"/>
  <c r="M649" i="3"/>
  <c r="M656" i="3"/>
  <c r="M708" i="3"/>
  <c r="M694" i="3"/>
  <c r="M721" i="3"/>
  <c r="M667" i="3"/>
  <c r="M720" i="3"/>
  <c r="M673" i="3"/>
  <c r="M727" i="3"/>
  <c r="M734" i="3"/>
  <c r="M749" i="3"/>
  <c r="M707" i="3"/>
  <c r="M714" i="3"/>
  <c r="M745" i="3"/>
  <c r="M770" i="3"/>
  <c r="M793" i="3"/>
  <c r="M767" i="3"/>
  <c r="M774" i="3"/>
  <c r="M789" i="3"/>
  <c r="M771" i="3"/>
  <c r="M828" i="3"/>
  <c r="M843" i="3"/>
  <c r="M825" i="3"/>
  <c r="M848" i="3"/>
  <c r="M838" i="3"/>
  <c r="M845" i="3"/>
  <c r="M889" i="3"/>
  <c r="M872" i="3"/>
  <c r="M853" i="3"/>
  <c r="M902" i="3"/>
  <c r="M946" i="3"/>
  <c r="M886" i="3"/>
  <c r="M912" i="3"/>
  <c r="M917" i="3"/>
  <c r="M915" i="3"/>
  <c r="M947" i="3"/>
  <c r="M927" i="3"/>
  <c r="M940" i="3"/>
  <c r="M974" i="3"/>
  <c r="M955" i="3"/>
  <c r="M952" i="3"/>
  <c r="M997" i="3"/>
  <c r="M995" i="3"/>
  <c r="M993" i="3"/>
  <c r="J12" i="1"/>
  <c r="S33" i="3" s="1"/>
  <c r="J22" i="1"/>
  <c r="J19" i="2" s="1"/>
  <c r="J15" i="1"/>
  <c r="J18" i="2" s="1"/>
  <c r="I12" i="1"/>
  <c r="R80" i="3" s="1"/>
  <c r="I15" i="1"/>
  <c r="I18" i="2" s="1"/>
  <c r="I22" i="1"/>
  <c r="I19" i="2" s="1"/>
  <c r="F22" i="1"/>
  <c r="F19" i="2" s="1"/>
  <c r="N570" i="3"/>
  <c r="N585" i="3"/>
  <c r="N592" i="3"/>
  <c r="N583" i="3"/>
  <c r="N582" i="3"/>
  <c r="N581" i="3"/>
  <c r="N596" i="3"/>
  <c r="N647" i="3"/>
  <c r="N646" i="3"/>
  <c r="N653" i="3"/>
  <c r="N644" i="3"/>
  <c r="N681" i="3"/>
  <c r="N617" i="3"/>
  <c r="N705" i="3"/>
  <c r="N671" i="3"/>
  <c r="N718" i="3"/>
  <c r="N702" i="3"/>
  <c r="N737" i="3"/>
  <c r="N675" i="3"/>
  <c r="N666" i="3"/>
  <c r="N736" i="3"/>
  <c r="N735" i="3"/>
  <c r="N758" i="3"/>
  <c r="N708" i="3"/>
  <c r="N707" i="3"/>
  <c r="N746" i="3"/>
  <c r="N787" i="3"/>
  <c r="N786" i="3"/>
  <c r="N776" i="3"/>
  <c r="N791" i="3"/>
  <c r="N798" i="3"/>
  <c r="N780" i="3"/>
  <c r="N845" i="3"/>
  <c r="N843" i="3"/>
  <c r="N867" i="3"/>
  <c r="N824" i="3"/>
  <c r="N839" i="3"/>
  <c r="N853" i="3"/>
  <c r="N875" i="3"/>
  <c r="N882" i="3"/>
  <c r="N862" i="3"/>
  <c r="N891" i="3"/>
  <c r="N880" i="3"/>
  <c r="N885" i="3"/>
  <c r="N939" i="3"/>
  <c r="N908" i="3"/>
  <c r="N935" i="3"/>
  <c r="N951" i="3"/>
  <c r="N967" i="3"/>
  <c r="N941" i="3"/>
  <c r="N974" i="3"/>
  <c r="N992" i="3"/>
  <c r="N961" i="3"/>
  <c r="N981" i="3"/>
  <c r="N979" i="3"/>
  <c r="N977" i="3"/>
  <c r="Q118" i="3"/>
  <c r="U100" i="3"/>
  <c r="N93" i="3"/>
  <c r="V85" i="3"/>
  <c r="T51" i="3"/>
  <c r="M44" i="3"/>
  <c r="U36" i="3"/>
  <c r="N29" i="3"/>
  <c r="V21" i="3"/>
  <c r="N6" i="3"/>
  <c r="U218" i="3"/>
  <c r="U161" i="3"/>
  <c r="U225" i="3"/>
  <c r="U168" i="3"/>
  <c r="U111" i="3"/>
  <c r="U175" i="3"/>
  <c r="U118" i="3"/>
  <c r="U182" i="3"/>
  <c r="U125" i="3"/>
  <c r="U189" i="3"/>
  <c r="U124" i="3"/>
  <c r="U188" i="3"/>
  <c r="U155" i="3"/>
  <c r="U219" i="3"/>
  <c r="U241" i="3"/>
  <c r="U232" i="3"/>
  <c r="U255" i="3"/>
  <c r="U246" i="3"/>
  <c r="U237" i="3"/>
  <c r="U236" i="3"/>
  <c r="U259" i="3"/>
  <c r="U300" i="3"/>
  <c r="U364" i="3"/>
  <c r="U307" i="3"/>
  <c r="U371" i="3"/>
  <c r="U314" i="3"/>
  <c r="U378" i="3"/>
  <c r="U329" i="3"/>
  <c r="U393" i="3"/>
  <c r="U328" i="3"/>
  <c r="U392" i="3"/>
  <c r="U335" i="3"/>
  <c r="U278" i="3"/>
  <c r="U342" i="3"/>
  <c r="U404" i="3"/>
  <c r="U411" i="3"/>
  <c r="U402" i="3"/>
  <c r="U417" i="3"/>
  <c r="U416" i="3"/>
  <c r="U423" i="3"/>
  <c r="U422" i="3"/>
  <c r="U421" i="3"/>
  <c r="U476" i="3"/>
  <c r="U483" i="3"/>
  <c r="U498" i="3"/>
  <c r="U540" i="3"/>
  <c r="U463" i="3"/>
  <c r="U478" i="3"/>
  <c r="U493" i="3"/>
  <c r="U506" i="3"/>
  <c r="U586" i="3"/>
  <c r="U512" i="3"/>
  <c r="U527" i="3"/>
  <c r="U542" i="3"/>
  <c r="U525" i="3"/>
  <c r="U561" i="3"/>
  <c r="U592" i="3"/>
  <c r="U575" i="3"/>
  <c r="U582" i="3"/>
  <c r="U589" i="3"/>
  <c r="U631" i="3"/>
  <c r="U607" i="3"/>
  <c r="U654" i="3"/>
  <c r="U680" i="3"/>
  <c r="U611" i="3"/>
  <c r="U610" i="3"/>
  <c r="U625" i="3"/>
  <c r="U608" i="3"/>
  <c r="U679" i="3"/>
  <c r="U736" i="3"/>
  <c r="U669" i="3"/>
  <c r="U676" i="3"/>
  <c r="U691" i="3"/>
  <c r="U682" i="3"/>
  <c r="U705" i="3"/>
  <c r="U751" i="3"/>
  <c r="U750" i="3"/>
  <c r="U724" i="3"/>
  <c r="U723" i="3"/>
  <c r="U730" i="3"/>
  <c r="U761" i="3"/>
  <c r="U794" i="3"/>
  <c r="U822" i="3"/>
  <c r="U799" i="3"/>
  <c r="U798" i="3"/>
  <c r="U814" i="3"/>
  <c r="U795" i="3"/>
  <c r="U854" i="3"/>
  <c r="U834" i="3"/>
  <c r="U841" i="3"/>
  <c r="U815" i="3"/>
  <c r="U866" i="3"/>
  <c r="U868" i="3"/>
  <c r="U865" i="3"/>
  <c r="U871" i="3"/>
  <c r="U897" i="3"/>
  <c r="U926" i="3"/>
  <c r="U895" i="3"/>
  <c r="U884" i="3"/>
  <c r="U946" i="3"/>
  <c r="U916" i="3"/>
  <c r="U913" i="3"/>
  <c r="U950" i="3"/>
  <c r="U925" i="3"/>
  <c r="U951" i="3"/>
  <c r="U956" i="3"/>
  <c r="U953" i="3"/>
  <c r="U982" i="3"/>
  <c r="U988" i="3"/>
  <c r="U986" i="3"/>
  <c r="U984" i="3"/>
  <c r="M202" i="3"/>
  <c r="M145" i="3"/>
  <c r="M209" i="3"/>
  <c r="M152" i="3"/>
  <c r="M216" i="3"/>
  <c r="M159" i="3"/>
  <c r="M223" i="3"/>
  <c r="M166" i="3"/>
  <c r="M109" i="3"/>
  <c r="M173" i="3"/>
  <c r="M116" i="3"/>
  <c r="M180" i="3"/>
  <c r="M139" i="3"/>
  <c r="M203" i="3"/>
  <c r="M266" i="3"/>
  <c r="M241" i="3"/>
  <c r="M264" i="3"/>
  <c r="M247" i="3"/>
  <c r="M270" i="3"/>
  <c r="M261" i="3"/>
  <c r="M333" i="3"/>
  <c r="M284" i="3"/>
  <c r="M348" i="3"/>
  <c r="M291" i="3"/>
  <c r="M355" i="3"/>
  <c r="M298" i="3"/>
  <c r="M362" i="3"/>
  <c r="M305" i="3"/>
  <c r="M369" i="3"/>
  <c r="M304" i="3"/>
  <c r="M368" i="3"/>
  <c r="M311" i="3"/>
  <c r="M375" i="3"/>
  <c r="M318" i="3"/>
  <c r="M382" i="3"/>
  <c r="M444" i="3"/>
  <c r="M450" i="3"/>
  <c r="M401" i="3"/>
  <c r="M400" i="3"/>
  <c r="M407" i="3"/>
  <c r="M406" i="3"/>
  <c r="M413" i="3"/>
  <c r="M460" i="3"/>
  <c r="M459" i="3"/>
  <c r="M482" i="3"/>
  <c r="M481" i="3"/>
  <c r="M488" i="3"/>
  <c r="M495" i="3"/>
  <c r="M469" i="3"/>
  <c r="M539" i="3"/>
  <c r="M546" i="3"/>
  <c r="M504" i="3"/>
  <c r="M570" i="3"/>
  <c r="M602" i="3"/>
  <c r="M517" i="3"/>
  <c r="M553" i="3"/>
  <c r="M647" i="3"/>
  <c r="M583" i="3"/>
  <c r="M582" i="3"/>
  <c r="M597" i="3"/>
  <c r="M596" i="3"/>
  <c r="M603" i="3"/>
  <c r="M646" i="3"/>
  <c r="M653" i="3"/>
  <c r="M652" i="3"/>
  <c r="M651" i="3"/>
  <c r="M664" i="3"/>
  <c r="M657" i="3"/>
  <c r="M688" i="3"/>
  <c r="M712" i="3"/>
  <c r="M702" i="3"/>
  <c r="M660" i="3"/>
  <c r="M675" i="3"/>
  <c r="M666" i="3"/>
  <c r="M681" i="3"/>
  <c r="M735" i="3"/>
  <c r="M742" i="3"/>
  <c r="M757" i="3"/>
  <c r="M715" i="3"/>
  <c r="M722" i="3"/>
  <c r="M753" i="3"/>
  <c r="M778" i="3"/>
  <c r="M801" i="3"/>
  <c r="M775" i="3"/>
  <c r="M782" i="3"/>
  <c r="M797" i="3"/>
  <c r="M779" i="3"/>
  <c r="M836" i="3"/>
  <c r="M851" i="3"/>
  <c r="M833" i="3"/>
  <c r="M866" i="3"/>
  <c r="M846" i="3"/>
  <c r="M852" i="3"/>
  <c r="M874" i="3"/>
  <c r="M855" i="3"/>
  <c r="M861" i="3"/>
  <c r="M918" i="3"/>
  <c r="M880" i="3"/>
  <c r="M894" i="3"/>
  <c r="M920" i="3"/>
  <c r="M925" i="3"/>
  <c r="M923" i="3"/>
  <c r="M929" i="3"/>
  <c r="M935" i="3"/>
  <c r="M948" i="3"/>
  <c r="M957" i="3"/>
  <c r="M963" i="3"/>
  <c r="M960" i="3"/>
  <c r="M1005" i="3"/>
  <c r="M1003" i="3"/>
  <c r="M1001" i="3"/>
  <c r="H12" i="1"/>
  <c r="Q647" i="3" s="1"/>
  <c r="H22" i="1"/>
  <c r="H19" i="2" s="1"/>
  <c r="H15" i="1"/>
  <c r="H18" i="2" s="1"/>
  <c r="F12" i="1"/>
  <c r="O421" i="3" s="1"/>
  <c r="N386" i="3"/>
  <c r="N329" i="3"/>
  <c r="N393" i="3"/>
  <c r="N336" i="3"/>
  <c r="N279" i="3"/>
  <c r="N343" i="3"/>
  <c r="N405" i="3"/>
  <c r="N404" i="3"/>
  <c r="N411" i="3"/>
  <c r="N402" i="3"/>
  <c r="N417" i="3"/>
  <c r="N408" i="3"/>
  <c r="N415" i="3"/>
  <c r="N406" i="3"/>
  <c r="N469" i="3"/>
  <c r="N460" i="3"/>
  <c r="N491" i="3"/>
  <c r="N490" i="3"/>
  <c r="N504" i="3"/>
  <c r="N496" i="3"/>
  <c r="N470" i="3"/>
  <c r="N603" i="3"/>
  <c r="N506" i="3"/>
  <c r="N595" i="3"/>
  <c r="N520" i="3"/>
  <c r="N527" i="3"/>
  <c r="N526" i="3"/>
  <c r="N578" i="3"/>
  <c r="N593" i="3"/>
  <c r="N600" i="3"/>
  <c r="N591" i="3"/>
  <c r="N590" i="3"/>
  <c r="N589" i="3"/>
  <c r="N606" i="3"/>
  <c r="N655" i="3"/>
  <c r="N654" i="3"/>
  <c r="N658" i="3"/>
  <c r="N652" i="3"/>
  <c r="N610" i="3"/>
  <c r="N625" i="3"/>
  <c r="N664" i="3"/>
  <c r="N679" i="3"/>
  <c r="N722" i="3"/>
  <c r="N661" i="3"/>
  <c r="N660" i="3"/>
  <c r="N683" i="3"/>
  <c r="N674" i="3"/>
  <c r="N744" i="3"/>
  <c r="N743" i="3"/>
  <c r="N773" i="3"/>
  <c r="N716" i="3"/>
  <c r="N715" i="3"/>
  <c r="N754" i="3"/>
  <c r="N795" i="3"/>
  <c r="N794" i="3"/>
  <c r="N784" i="3"/>
  <c r="N799" i="3"/>
  <c r="N806" i="3"/>
  <c r="N788" i="3"/>
  <c r="N812" i="3"/>
  <c r="N851" i="3"/>
  <c r="N809" i="3"/>
  <c r="N832" i="3"/>
  <c r="N847" i="3"/>
  <c r="N861" i="3"/>
  <c r="N894" i="3"/>
  <c r="N898" i="3"/>
  <c r="N870" i="3"/>
  <c r="N899" i="3"/>
  <c r="N888" i="3"/>
  <c r="N893" i="3"/>
  <c r="N902" i="3"/>
  <c r="N916" i="3"/>
  <c r="N932" i="3"/>
  <c r="N963" i="3"/>
  <c r="N926" i="3"/>
  <c r="N949" i="3"/>
  <c r="N1000" i="3"/>
  <c r="N971" i="3"/>
  <c r="N969" i="3"/>
  <c r="N989" i="3"/>
  <c r="N987" i="3"/>
  <c r="N985" i="3"/>
  <c r="M100" i="3"/>
  <c r="U92" i="3"/>
  <c r="N85" i="3"/>
  <c r="V77" i="3"/>
  <c r="Q64" i="3"/>
  <c r="S50" i="3"/>
  <c r="T43" i="3"/>
  <c r="M36" i="3"/>
  <c r="U28" i="3"/>
  <c r="N21" i="3"/>
  <c r="U162" i="3"/>
  <c r="U226" i="3"/>
  <c r="U169" i="3"/>
  <c r="U112" i="3"/>
  <c r="U176" i="3"/>
  <c r="U119" i="3"/>
  <c r="U183" i="3"/>
  <c r="U126" i="3"/>
  <c r="U190" i="3"/>
  <c r="U133" i="3"/>
  <c r="U197" i="3"/>
  <c r="U132" i="3"/>
  <c r="U196" i="3"/>
  <c r="U163" i="3"/>
  <c r="U227" i="3"/>
  <c r="U249" i="3"/>
  <c r="U240" i="3"/>
  <c r="U263" i="3"/>
  <c r="U254" i="3"/>
  <c r="U245" i="3"/>
  <c r="U244" i="3"/>
  <c r="U267" i="3"/>
  <c r="U308" i="3"/>
  <c r="U372" i="3"/>
  <c r="U315" i="3"/>
  <c r="U379" i="3"/>
  <c r="U322" i="3"/>
  <c r="U386" i="3"/>
  <c r="U337" i="3"/>
  <c r="U272" i="3"/>
  <c r="U336" i="3"/>
  <c r="U279" i="3"/>
  <c r="U343" i="3"/>
  <c r="U286" i="3"/>
  <c r="U350" i="3"/>
  <c r="U412" i="3"/>
  <c r="U419" i="3"/>
  <c r="U410" i="3"/>
  <c r="U425" i="3"/>
  <c r="U424" i="3"/>
  <c r="U431" i="3"/>
  <c r="U430" i="3"/>
  <c r="U429" i="3"/>
  <c r="U484" i="3"/>
  <c r="U491" i="3"/>
  <c r="U457" i="3"/>
  <c r="U456" i="3"/>
  <c r="U471" i="3"/>
  <c r="U486" i="3"/>
  <c r="U507" i="3"/>
  <c r="U514" i="3"/>
  <c r="U505" i="3"/>
  <c r="U520" i="3"/>
  <c r="U535" i="3"/>
  <c r="U554" i="3"/>
  <c r="U533" i="3"/>
  <c r="U569" i="3"/>
  <c r="U600" i="3"/>
  <c r="U583" i="3"/>
  <c r="U590" i="3"/>
  <c r="U597" i="3"/>
  <c r="U555" i="3"/>
  <c r="U688" i="3"/>
  <c r="U613" i="3"/>
  <c r="U604" i="3"/>
  <c r="U619" i="3"/>
  <c r="U618" i="3"/>
  <c r="U633" i="3"/>
  <c r="U616" i="3"/>
  <c r="U687" i="3"/>
  <c r="U662" i="3"/>
  <c r="U677" i="3"/>
  <c r="U684" i="3"/>
  <c r="U699" i="3"/>
  <c r="U690" i="3"/>
  <c r="U720" i="3"/>
  <c r="U759" i="3"/>
  <c r="U758" i="3"/>
  <c r="U732" i="3"/>
  <c r="U731" i="3"/>
  <c r="U738" i="3"/>
  <c r="U752" i="3"/>
  <c r="U802" i="3"/>
  <c r="U784" i="3"/>
  <c r="U807" i="3"/>
  <c r="U806" i="3"/>
  <c r="U788" i="3"/>
  <c r="U803" i="3"/>
  <c r="U870" i="3"/>
  <c r="U842" i="3"/>
  <c r="U849" i="3"/>
  <c r="U823" i="3"/>
  <c r="U813" i="3"/>
  <c r="U876" i="3"/>
  <c r="U873" i="3"/>
  <c r="U893" i="3"/>
  <c r="U883" i="3"/>
  <c r="U942" i="3"/>
  <c r="U902" i="3"/>
  <c r="U892" i="3"/>
  <c r="U962" i="3"/>
  <c r="U924" i="3"/>
  <c r="U921" i="3"/>
  <c r="U928" i="3"/>
  <c r="U933" i="3"/>
  <c r="U959" i="3"/>
  <c r="U964" i="3"/>
  <c r="U961" i="3"/>
  <c r="U990" i="3"/>
  <c r="U996" i="3"/>
  <c r="U994" i="3"/>
  <c r="U992" i="3"/>
  <c r="M210" i="3"/>
  <c r="M153" i="3"/>
  <c r="M217" i="3"/>
  <c r="M160" i="3"/>
  <c r="M224" i="3"/>
  <c r="M167" i="3"/>
  <c r="M110" i="3"/>
  <c r="M174" i="3"/>
  <c r="M117" i="3"/>
  <c r="M181" i="3"/>
  <c r="M124" i="3"/>
  <c r="M188" i="3"/>
  <c r="M147" i="3"/>
  <c r="M211" i="3"/>
  <c r="M271" i="3"/>
  <c r="M249" i="3"/>
  <c r="M277" i="3"/>
  <c r="M255" i="3"/>
  <c r="M309" i="3"/>
  <c r="M269" i="3"/>
  <c r="M365" i="3"/>
  <c r="M292" i="3"/>
  <c r="M356" i="3"/>
  <c r="M299" i="3"/>
  <c r="M363" i="3"/>
  <c r="M306" i="3"/>
  <c r="M370" i="3"/>
  <c r="M313" i="3"/>
  <c r="M377" i="3"/>
  <c r="M312" i="3"/>
  <c r="M376" i="3"/>
  <c r="M319" i="3"/>
  <c r="M383" i="3"/>
  <c r="M326" i="3"/>
  <c r="M390" i="3"/>
  <c r="M395" i="3"/>
  <c r="M458" i="3"/>
  <c r="M409" i="3"/>
  <c r="M408" i="3"/>
  <c r="M415" i="3"/>
  <c r="M414" i="3"/>
  <c r="M421" i="3"/>
  <c r="M468" i="3"/>
  <c r="M467" i="3"/>
  <c r="M490" i="3"/>
  <c r="M489" i="3"/>
  <c r="M496" i="3"/>
  <c r="M507" i="3"/>
  <c r="M477" i="3"/>
  <c r="M547" i="3"/>
  <c r="M505" i="3"/>
  <c r="M512" i="3"/>
  <c r="M576" i="3"/>
  <c r="M502" i="3"/>
  <c r="M525" i="3"/>
  <c r="M561" i="3"/>
  <c r="M584" i="3"/>
  <c r="M591" i="3"/>
  <c r="M590" i="3"/>
  <c r="M607" i="3"/>
  <c r="M605" i="3"/>
  <c r="M623" i="3"/>
  <c r="M654" i="3"/>
  <c r="M658" i="3"/>
  <c r="M672" i="3"/>
  <c r="M736" i="3"/>
  <c r="M696" i="3"/>
  <c r="M608" i="3"/>
  <c r="M663" i="3"/>
  <c r="M716" i="3"/>
  <c r="M661" i="3"/>
  <c r="M668" i="3"/>
  <c r="M683" i="3"/>
  <c r="M674" i="3"/>
  <c r="M689" i="3"/>
  <c r="M743" i="3"/>
  <c r="M750" i="3"/>
  <c r="M724" i="3"/>
  <c r="M723" i="3"/>
  <c r="M730" i="3"/>
  <c r="M761" i="3"/>
  <c r="M786" i="3"/>
  <c r="M810" i="3"/>
  <c r="M783" i="3"/>
  <c r="M790" i="3"/>
  <c r="M805" i="3"/>
  <c r="M787" i="3"/>
  <c r="M844" i="3"/>
  <c r="M834" i="3"/>
  <c r="M841" i="3"/>
  <c r="M815" i="3"/>
  <c r="M854" i="3"/>
  <c r="M860" i="3"/>
  <c r="M857" i="3"/>
  <c r="M863" i="3"/>
  <c r="M869" i="3"/>
  <c r="M882" i="3"/>
  <c r="M888" i="3"/>
  <c r="M914" i="3"/>
  <c r="M934" i="3"/>
  <c r="M908" i="3"/>
  <c r="M958" i="3"/>
  <c r="M937" i="3"/>
  <c r="M943" i="3"/>
  <c r="M954" i="3"/>
  <c r="M965" i="3"/>
  <c r="M971" i="3"/>
  <c r="M968" i="3"/>
  <c r="M980" i="3"/>
  <c r="M978" i="3"/>
  <c r="M976" i="3"/>
  <c r="O879" i="3" l="1"/>
  <c r="O836" i="3"/>
  <c r="O674" i="3"/>
  <c r="O400" i="3"/>
  <c r="O216" i="3"/>
  <c r="O882" i="3"/>
  <c r="O668" i="3"/>
  <c r="O455" i="3"/>
  <c r="O195" i="3"/>
  <c r="S58" i="3"/>
  <c r="O30" i="3"/>
  <c r="Q88" i="3"/>
  <c r="M977" i="3"/>
  <c r="M931" i="3"/>
  <c r="M856" i="3"/>
  <c r="M804" i="3"/>
  <c r="M756" i="3"/>
  <c r="M678" i="3"/>
  <c r="M622" i="3"/>
  <c r="M534" i="3"/>
  <c r="M464" i="3"/>
  <c r="M441" i="3"/>
  <c r="M344" i="3"/>
  <c r="M324" i="3"/>
  <c r="M242" i="3"/>
  <c r="M199" i="3"/>
  <c r="R25" i="3"/>
  <c r="S82" i="3"/>
  <c r="M961" i="3"/>
  <c r="M892" i="3"/>
  <c r="M839" i="3"/>
  <c r="M792" i="3"/>
  <c r="M729" i="3"/>
  <c r="M625" i="3"/>
  <c r="M565" i="3"/>
  <c r="M529" i="3"/>
  <c r="M492" i="3"/>
  <c r="M412" i="3"/>
  <c r="M394" i="3"/>
  <c r="M229" i="3"/>
  <c r="M148" i="3"/>
  <c r="M120" i="3"/>
  <c r="U955" i="3"/>
  <c r="U886" i="3"/>
  <c r="U832" i="3"/>
  <c r="U785" i="3"/>
  <c r="U673" i="3"/>
  <c r="U642" i="3"/>
  <c r="U550" i="3"/>
  <c r="U538" i="3"/>
  <c r="U466" i="3"/>
  <c r="U374" i="3"/>
  <c r="U346" i="3"/>
  <c r="U271" i="3"/>
  <c r="U221" i="3"/>
  <c r="U193" i="3"/>
  <c r="O46" i="3"/>
  <c r="R105" i="3"/>
  <c r="M983" i="3"/>
  <c r="M903" i="3"/>
  <c r="M816" i="3"/>
  <c r="M802" i="3"/>
  <c r="M690" i="3"/>
  <c r="M618" i="3"/>
  <c r="M639" i="3"/>
  <c r="M506" i="3"/>
  <c r="M437" i="3"/>
  <c r="M342" i="3"/>
  <c r="M322" i="3"/>
  <c r="M230" i="3"/>
  <c r="M197" i="3"/>
  <c r="M169" i="3"/>
  <c r="U974" i="3"/>
  <c r="U880" i="3"/>
  <c r="U858" i="3"/>
  <c r="U776" i="3"/>
  <c r="U712" i="3"/>
  <c r="U635" i="3"/>
  <c r="U615" i="3"/>
  <c r="U523" i="3"/>
  <c r="U446" i="3"/>
  <c r="U302" i="3"/>
  <c r="U274" i="3"/>
  <c r="U317" i="3"/>
  <c r="U149" i="3"/>
  <c r="U121" i="3"/>
  <c r="O54" i="3"/>
  <c r="N1001" i="3"/>
  <c r="N937" i="3"/>
  <c r="N864" i="3"/>
  <c r="N804" i="3"/>
  <c r="N732" i="3"/>
  <c r="N662" i="3"/>
  <c r="N697" i="3"/>
  <c r="N542" i="3"/>
  <c r="N549" i="3"/>
  <c r="N433" i="3"/>
  <c r="N288" i="3"/>
  <c r="N373" i="3"/>
  <c r="M986" i="3"/>
  <c r="M905" i="3"/>
  <c r="M865" i="3"/>
  <c r="M818" i="3"/>
  <c r="M732" i="3"/>
  <c r="M728" i="3"/>
  <c r="M655" i="3"/>
  <c r="M510" i="3"/>
  <c r="M497" i="3"/>
  <c r="M417" i="3"/>
  <c r="M320" i="3"/>
  <c r="M300" i="3"/>
  <c r="M219" i="3"/>
  <c r="M175" i="3"/>
  <c r="U1004" i="3"/>
  <c r="U938" i="3"/>
  <c r="U859" i="3"/>
  <c r="U765" i="3"/>
  <c r="U764" i="3"/>
  <c r="U695" i="3"/>
  <c r="U563" i="3"/>
  <c r="U543" i="3"/>
  <c r="U465" i="3"/>
  <c r="U418" i="3"/>
  <c r="U280" i="3"/>
  <c r="U301" i="3"/>
  <c r="U171" i="3"/>
  <c r="U127" i="3"/>
  <c r="M28" i="3"/>
  <c r="U84" i="3"/>
  <c r="N954" i="3"/>
  <c r="N919" i="3"/>
  <c r="N840" i="3"/>
  <c r="U696" i="3"/>
  <c r="U581" i="3"/>
  <c r="U504" i="3"/>
  <c r="U475" i="3"/>
  <c r="U403" i="3"/>
  <c r="U321" i="3"/>
  <c r="U373" i="3"/>
  <c r="U180" i="3"/>
  <c r="U160" i="3"/>
  <c r="N37" i="3"/>
  <c r="V93" i="3"/>
  <c r="N966" i="3"/>
  <c r="N911" i="3"/>
  <c r="N850" i="3"/>
  <c r="N779" i="3"/>
  <c r="N667" i="3"/>
  <c r="N636" i="3"/>
  <c r="N584" i="3"/>
  <c r="N540" i="3"/>
  <c r="N471" i="3"/>
  <c r="N327" i="3"/>
  <c r="N291" i="3"/>
  <c r="N264" i="3"/>
  <c r="N158" i="3"/>
  <c r="N138" i="3"/>
  <c r="V941" i="3"/>
  <c r="V919" i="3"/>
  <c r="V843" i="3"/>
  <c r="V746" i="3"/>
  <c r="V676" i="3"/>
  <c r="V645" i="3"/>
  <c r="V585" i="3"/>
  <c r="V478" i="3"/>
  <c r="V415" i="3"/>
  <c r="V392" i="3"/>
  <c r="V356" i="3"/>
  <c r="V240" i="3"/>
  <c r="V110" i="3"/>
  <c r="V211" i="3"/>
  <c r="N60" i="3"/>
  <c r="O978" i="3"/>
  <c r="O939" i="3"/>
  <c r="O874" i="3"/>
  <c r="N539" i="3"/>
  <c r="N446" i="3"/>
  <c r="N383" i="3"/>
  <c r="N347" i="3"/>
  <c r="N274" i="3"/>
  <c r="N214" i="3"/>
  <c r="N194" i="3"/>
  <c r="V966" i="3"/>
  <c r="V923" i="3"/>
  <c r="V850" i="3"/>
  <c r="V779" i="3"/>
  <c r="V675" i="3"/>
  <c r="V636" i="3"/>
  <c r="V576" i="3"/>
  <c r="V540" i="3"/>
  <c r="V398" i="3"/>
  <c r="V327" i="3"/>
  <c r="V291" i="3"/>
  <c r="V231" i="3"/>
  <c r="V166" i="3"/>
  <c r="V146" i="3"/>
  <c r="O53" i="3"/>
  <c r="Q134" i="3"/>
  <c r="O929" i="3"/>
  <c r="O871" i="3"/>
  <c r="O846" i="3"/>
  <c r="O757" i="3"/>
  <c r="O722" i="3"/>
  <c r="O655" i="3"/>
  <c r="O563" i="3"/>
  <c r="O497" i="3"/>
  <c r="O409" i="3"/>
  <c r="O321" i="3"/>
  <c r="O285" i="3"/>
  <c r="O251" i="3"/>
  <c r="O152" i="3"/>
  <c r="Q10" i="3"/>
  <c r="N67" i="3"/>
  <c r="M17" i="3"/>
  <c r="U73" i="3"/>
  <c r="Q976" i="3"/>
  <c r="Q919" i="3"/>
  <c r="N129" i="3"/>
  <c r="V964" i="3"/>
  <c r="V901" i="3"/>
  <c r="V849" i="3"/>
  <c r="V778" i="3"/>
  <c r="V718" i="3"/>
  <c r="V635" i="3"/>
  <c r="V575" i="3"/>
  <c r="V539" i="3"/>
  <c r="V453" i="3"/>
  <c r="V383" i="3"/>
  <c r="V347" i="3"/>
  <c r="V246" i="3"/>
  <c r="V222" i="3"/>
  <c r="V202" i="3"/>
  <c r="R48" i="3"/>
  <c r="S105" i="3"/>
  <c r="O934" i="3"/>
  <c r="O884" i="3"/>
  <c r="O828" i="3"/>
  <c r="O756" i="3"/>
  <c r="O661" i="3"/>
  <c r="O654" i="3"/>
  <c r="O649" i="3"/>
  <c r="O482" i="3"/>
  <c r="O464" i="3"/>
  <c r="O284" i="3"/>
  <c r="O252" i="3"/>
  <c r="O131" i="3"/>
  <c r="Q127" i="3"/>
  <c r="Q988" i="3"/>
  <c r="Q893" i="3"/>
  <c r="Q713" i="3"/>
  <c r="Q508" i="3"/>
  <c r="N185" i="3"/>
  <c r="V857" i="3"/>
  <c r="V702" i="3"/>
  <c r="V538" i="3"/>
  <c r="V290" i="3"/>
  <c r="T42" i="3"/>
  <c r="O835" i="3"/>
  <c r="O569" i="3"/>
  <c r="O276" i="3"/>
  <c r="M33" i="3"/>
  <c r="N228" i="3"/>
  <c r="V648" i="3"/>
  <c r="N28" i="3"/>
  <c r="O551" i="3"/>
  <c r="M42" i="3"/>
  <c r="Q687" i="3"/>
  <c r="N412" i="3"/>
  <c r="V793" i="3"/>
  <c r="N278" i="3"/>
  <c r="V596" i="3"/>
  <c r="Q23" i="3"/>
  <c r="O599" i="3"/>
  <c r="V35" i="3"/>
  <c r="Q678" i="3"/>
  <c r="N146" i="3"/>
  <c r="O892" i="3"/>
  <c r="O766" i="3"/>
  <c r="O669" i="3"/>
  <c r="O463" i="3"/>
  <c r="O385" i="3"/>
  <c r="O266" i="3"/>
  <c r="O959" i="3"/>
  <c r="O764" i="3"/>
  <c r="O577" i="3"/>
  <c r="O395" i="3"/>
  <c r="O258" i="3"/>
  <c r="O861" i="3"/>
  <c r="O573" i="3"/>
  <c r="O290" i="3"/>
  <c r="O635" i="3"/>
  <c r="O114" i="3"/>
  <c r="O162" i="3"/>
  <c r="R65" i="3"/>
  <c r="O94" i="3"/>
  <c r="M733" i="3"/>
  <c r="M695" i="3"/>
  <c r="M579" i="3"/>
  <c r="M535" i="3"/>
  <c r="M457" i="3"/>
  <c r="M426" i="3"/>
  <c r="M280" i="3"/>
  <c r="M259" i="3"/>
  <c r="M179" i="3"/>
  <c r="M135" i="3"/>
  <c r="Q32" i="3"/>
  <c r="R89" i="3"/>
  <c r="M956" i="3"/>
  <c r="M887" i="3"/>
  <c r="M824" i="3"/>
  <c r="M769" i="3"/>
  <c r="M698" i="3"/>
  <c r="M626" i="3"/>
  <c r="M550" i="3"/>
  <c r="M514" i="3"/>
  <c r="M445" i="3"/>
  <c r="M350" i="3"/>
  <c r="M330" i="3"/>
  <c r="M238" i="3"/>
  <c r="M205" i="3"/>
  <c r="M177" i="3"/>
  <c r="U991" i="3"/>
  <c r="U888" i="3"/>
  <c r="U809" i="3"/>
  <c r="U762" i="3"/>
  <c r="U716" i="3"/>
  <c r="U643" i="3"/>
  <c r="U647" i="3"/>
  <c r="U531" i="3"/>
  <c r="U450" i="3"/>
  <c r="U310" i="3"/>
  <c r="U282" i="3"/>
  <c r="U349" i="3"/>
  <c r="U157" i="3"/>
  <c r="U129" i="3"/>
  <c r="T153" i="3"/>
  <c r="M959" i="3"/>
  <c r="M898" i="3"/>
  <c r="M850" i="3"/>
  <c r="M760" i="3"/>
  <c r="M699" i="3"/>
  <c r="M611" i="3"/>
  <c r="M600" i="3"/>
  <c r="M493" i="3"/>
  <c r="M430" i="3"/>
  <c r="M278" i="3"/>
  <c r="M379" i="3"/>
  <c r="M317" i="3"/>
  <c r="M133" i="3"/>
  <c r="M226" i="3"/>
  <c r="U949" i="3"/>
  <c r="U899" i="3"/>
  <c r="U819" i="3"/>
  <c r="U754" i="3"/>
  <c r="U700" i="3"/>
  <c r="U620" i="3"/>
  <c r="U585" i="3"/>
  <c r="U453" i="3"/>
  <c r="U447" i="3"/>
  <c r="U359" i="3"/>
  <c r="U331" i="3"/>
  <c r="U256" i="3"/>
  <c r="U206" i="3"/>
  <c r="U178" i="3"/>
  <c r="N1003" i="3"/>
  <c r="N948" i="3"/>
  <c r="N866" i="3"/>
  <c r="N797" i="3"/>
  <c r="N733" i="3"/>
  <c r="N695" i="3"/>
  <c r="N607" i="3"/>
  <c r="N543" i="3"/>
  <c r="N457" i="3"/>
  <c r="N418" i="3"/>
  <c r="N345" i="3"/>
  <c r="N309" i="3"/>
  <c r="M988" i="3"/>
  <c r="M916" i="3"/>
  <c r="M868" i="3"/>
  <c r="M798" i="3"/>
  <c r="M758" i="3"/>
  <c r="M671" i="3"/>
  <c r="M555" i="3"/>
  <c r="M511" i="3"/>
  <c r="M498" i="3"/>
  <c r="M402" i="3"/>
  <c r="M385" i="3"/>
  <c r="M235" i="3"/>
  <c r="M155" i="3"/>
  <c r="M111" i="3"/>
  <c r="U998" i="3"/>
  <c r="U911" i="3"/>
  <c r="U821" i="3"/>
  <c r="U810" i="3"/>
  <c r="U780" i="3"/>
  <c r="U624" i="3"/>
  <c r="U556" i="3"/>
  <c r="U528" i="3"/>
  <c r="U499" i="3"/>
  <c r="U427" i="3"/>
  <c r="U345" i="3"/>
  <c r="U252" i="3"/>
  <c r="U204" i="3"/>
  <c r="U184" i="3"/>
  <c r="T35" i="3"/>
  <c r="M92" i="3"/>
  <c r="N957" i="3"/>
  <c r="N896" i="3"/>
  <c r="N817" i="3"/>
  <c r="U617" i="3"/>
  <c r="U574" i="3"/>
  <c r="U568" i="3"/>
  <c r="U468" i="3"/>
  <c r="U396" i="3"/>
  <c r="U370" i="3"/>
  <c r="U229" i="3"/>
  <c r="U116" i="3"/>
  <c r="U217" i="3"/>
  <c r="U44" i="3"/>
  <c r="V101" i="3"/>
  <c r="N933" i="3"/>
  <c r="N883" i="3"/>
  <c r="N835" i="3"/>
  <c r="N738" i="3"/>
  <c r="N721" i="3"/>
  <c r="N645" i="3"/>
  <c r="N577" i="3"/>
  <c r="N454" i="3"/>
  <c r="N399" i="3"/>
  <c r="N384" i="3"/>
  <c r="N348" i="3"/>
  <c r="N265" i="3"/>
  <c r="N223" i="3"/>
  <c r="N195" i="3"/>
  <c r="V944" i="3"/>
  <c r="V878" i="3"/>
  <c r="V812" i="3"/>
  <c r="V707" i="3"/>
  <c r="V669" i="3"/>
  <c r="V665" i="3"/>
  <c r="V562" i="3"/>
  <c r="V549" i="3"/>
  <c r="V408" i="3"/>
  <c r="V328" i="3"/>
  <c r="V292" i="3"/>
  <c r="V342" i="3"/>
  <c r="V167" i="3"/>
  <c r="R7" i="3"/>
  <c r="U67" i="3"/>
  <c r="O980" i="3"/>
  <c r="O907" i="3"/>
  <c r="O895" i="3"/>
  <c r="N532" i="3"/>
  <c r="N455" i="3"/>
  <c r="N319" i="3"/>
  <c r="N283" i="3"/>
  <c r="N256" i="3"/>
  <c r="N150" i="3"/>
  <c r="N130" i="3"/>
  <c r="V933" i="3"/>
  <c r="V899" i="3"/>
  <c r="V835" i="3"/>
  <c r="V738" i="3"/>
  <c r="V668" i="3"/>
  <c r="V637" i="3"/>
  <c r="V577" i="3"/>
  <c r="V470" i="3"/>
  <c r="V407" i="3"/>
  <c r="V384" i="3"/>
  <c r="V348" i="3"/>
  <c r="V232" i="3"/>
  <c r="V223" i="3"/>
  <c r="V203" i="3"/>
  <c r="V60" i="3"/>
  <c r="O1003" i="3"/>
  <c r="O931" i="3"/>
  <c r="O866" i="3"/>
  <c r="O789" i="3"/>
  <c r="O762" i="3"/>
  <c r="O679" i="3"/>
  <c r="O648" i="3"/>
  <c r="O503" i="3"/>
  <c r="O490" i="3"/>
  <c r="O394" i="3"/>
  <c r="O370" i="3"/>
  <c r="O342" i="3"/>
  <c r="O260" i="3"/>
  <c r="O209" i="3"/>
  <c r="M18" i="3"/>
  <c r="U74" i="3"/>
  <c r="T24" i="3"/>
  <c r="M81" i="3"/>
  <c r="Q978" i="3"/>
  <c r="N206" i="3"/>
  <c r="N186" i="3"/>
  <c r="V958" i="3"/>
  <c r="V907" i="3"/>
  <c r="V842" i="3"/>
  <c r="V771" i="3"/>
  <c r="V667" i="3"/>
  <c r="V628" i="3"/>
  <c r="V568" i="3"/>
  <c r="V532" i="3"/>
  <c r="V467" i="3"/>
  <c r="V319" i="3"/>
  <c r="V283" i="3"/>
  <c r="V366" i="3"/>
  <c r="V158" i="3"/>
  <c r="V138" i="3"/>
  <c r="Q55" i="3"/>
  <c r="S136" i="3"/>
  <c r="O968" i="3"/>
  <c r="O863" i="3"/>
  <c r="O838" i="3"/>
  <c r="O749" i="3"/>
  <c r="O718" i="3"/>
  <c r="O647" i="3"/>
  <c r="O555" i="3"/>
  <c r="O483" i="3"/>
  <c r="O384" i="3"/>
  <c r="O341" i="3"/>
  <c r="O181" i="3"/>
  <c r="U18" i="3"/>
  <c r="M25" i="3"/>
  <c r="Q972" i="3"/>
  <c r="Q817" i="3"/>
  <c r="Q688" i="3"/>
  <c r="Q517" i="3"/>
  <c r="N171" i="3"/>
  <c r="V867" i="3"/>
  <c r="V713" i="3"/>
  <c r="V480" i="3"/>
  <c r="V389" i="3"/>
  <c r="O69" i="3"/>
  <c r="O791" i="3"/>
  <c r="O550" i="3"/>
  <c r="O261" i="3"/>
  <c r="U89" i="3"/>
  <c r="N184" i="3"/>
  <c r="V555" i="3"/>
  <c r="V84" i="3"/>
  <c r="O515" i="3"/>
  <c r="Q676" i="3"/>
  <c r="N330" i="3"/>
  <c r="V690" i="3"/>
  <c r="V527" i="3"/>
  <c r="O506" i="3"/>
  <c r="O92" i="3"/>
  <c r="V949" i="3"/>
  <c r="O86" i="3"/>
  <c r="O937" i="3"/>
  <c r="O942" i="3"/>
  <c r="W942" i="3" s="1"/>
  <c r="O578" i="3"/>
  <c r="O349" i="3"/>
  <c r="O196" i="3"/>
  <c r="O843" i="3"/>
  <c r="O653" i="3"/>
  <c r="O348" i="3"/>
  <c r="H15" i="2"/>
  <c r="Q6" i="3"/>
  <c r="Q158" i="3"/>
  <c r="H13" i="2"/>
  <c r="Q125" i="3"/>
  <c r="Q89" i="3"/>
  <c r="Q196" i="3"/>
  <c r="Q208" i="3"/>
  <c r="Q264" i="3"/>
  <c r="Q333" i="3"/>
  <c r="Q415" i="3"/>
  <c r="Q478" i="3"/>
  <c r="Q532" i="3"/>
  <c r="Q635" i="3"/>
  <c r="Q652" i="3"/>
  <c r="Q706" i="3"/>
  <c r="Q803" i="3"/>
  <c r="Q841" i="3"/>
  <c r="Q938" i="3"/>
  <c r="Q994" i="3"/>
  <c r="Q190" i="3"/>
  <c r="Q202" i="3"/>
  <c r="Q244" i="3"/>
  <c r="Q327" i="3"/>
  <c r="Q355" i="3"/>
  <c r="Q427" i="3"/>
  <c r="Q457" i="3"/>
  <c r="Q597" i="3"/>
  <c r="Q148" i="3"/>
  <c r="Q160" i="3"/>
  <c r="Q249" i="3"/>
  <c r="Q285" i="3"/>
  <c r="Q440" i="3"/>
  <c r="Q463" i="3"/>
  <c r="Q556" i="3"/>
  <c r="Q561" i="3"/>
  <c r="Q653" i="3"/>
  <c r="Q723" i="3"/>
  <c r="Q826" i="3"/>
  <c r="Q842" i="3"/>
  <c r="Q915" i="3"/>
  <c r="Q1003" i="3"/>
  <c r="Q78" i="3"/>
  <c r="Q206" i="3"/>
  <c r="Q218" i="3"/>
  <c r="Q260" i="3"/>
  <c r="Q343" i="3"/>
  <c r="Q371" i="3"/>
  <c r="Q443" i="3"/>
  <c r="Q473" i="3"/>
  <c r="Q619" i="3"/>
  <c r="Q189" i="3"/>
  <c r="Q34" i="3"/>
  <c r="Q98" i="3"/>
  <c r="Q25" i="3"/>
  <c r="Q17" i="3"/>
  <c r="Q66" i="3"/>
  <c r="Q91" i="3"/>
  <c r="Q131" i="3"/>
  <c r="Q167" i="3"/>
  <c r="Q255" i="3"/>
  <c r="Q394" i="3"/>
  <c r="Q422" i="3"/>
  <c r="Q485" i="3"/>
  <c r="Q539" i="3"/>
  <c r="Q567" i="3"/>
  <c r="Q699" i="3"/>
  <c r="Q729" i="3"/>
  <c r="Q769" i="3"/>
  <c r="Q855" i="3"/>
  <c r="Q942" i="3"/>
  <c r="Q992" i="3"/>
  <c r="Q52" i="3"/>
  <c r="Q133" i="3"/>
  <c r="Q145" i="3"/>
  <c r="Q235" i="3"/>
  <c r="Q391" i="3"/>
  <c r="Q298" i="3"/>
  <c r="Q434" i="3"/>
  <c r="Q535" i="3"/>
  <c r="Q563" i="3"/>
  <c r="Q212" i="3"/>
  <c r="Q224" i="3"/>
  <c r="Q305" i="3"/>
  <c r="Q349" i="3"/>
  <c r="Q431" i="3"/>
  <c r="Q494" i="3"/>
  <c r="Q548" i="3"/>
  <c r="Q568" i="3"/>
  <c r="Q692" i="3"/>
  <c r="Q722" i="3"/>
  <c r="Q770" i="3"/>
  <c r="Q854" i="3"/>
  <c r="Q912" i="3"/>
  <c r="Q977" i="3"/>
  <c r="Q77" i="3"/>
  <c r="Q8" i="3"/>
  <c r="Q59" i="3"/>
  <c r="Q81" i="3"/>
  <c r="Q65" i="3"/>
  <c r="Q27" i="3"/>
  <c r="Q195" i="3"/>
  <c r="Q232" i="3"/>
  <c r="Q320" i="3"/>
  <c r="Q332" i="3"/>
  <c r="Q421" i="3"/>
  <c r="Q492" i="3"/>
  <c r="Q552" i="3"/>
  <c r="Q618" i="3"/>
  <c r="Q665" i="3"/>
  <c r="Q736" i="3"/>
  <c r="Q808" i="3"/>
  <c r="Q877" i="3"/>
  <c r="Q954" i="3"/>
  <c r="Q981" i="3"/>
  <c r="Q197" i="3"/>
  <c r="Q209" i="3"/>
  <c r="Q250" i="3"/>
  <c r="Q334" i="3"/>
  <c r="Q362" i="3"/>
  <c r="Q441" i="3"/>
  <c r="Q542" i="3"/>
  <c r="Q554" i="3"/>
  <c r="Q147" i="3"/>
  <c r="Q183" i="3"/>
  <c r="Q272" i="3"/>
  <c r="Q284" i="3"/>
  <c r="Q438" i="3"/>
  <c r="Q520" i="3"/>
  <c r="Q506" i="3"/>
  <c r="Q583" i="3"/>
  <c r="Q666" i="3"/>
  <c r="Q745" i="3"/>
  <c r="Q785" i="3"/>
  <c r="Q871" i="3"/>
  <c r="Q917" i="3"/>
  <c r="Q983" i="3"/>
  <c r="Q100" i="3"/>
  <c r="Q213" i="3"/>
  <c r="Q225" i="3"/>
  <c r="Q266" i="3"/>
  <c r="Q350" i="3"/>
  <c r="Q378" i="3"/>
  <c r="Q456" i="3"/>
  <c r="Q501" i="3"/>
  <c r="Q570" i="3"/>
  <c r="Q92" i="3"/>
  <c r="Q164" i="3"/>
  <c r="Q176" i="3"/>
  <c r="Q265" i="3"/>
  <c r="Q301" i="3"/>
  <c r="Q454" i="3"/>
  <c r="Q479" i="3"/>
  <c r="Q582" i="3"/>
  <c r="Q577" i="3"/>
  <c r="Q74" i="3"/>
  <c r="Q73" i="3"/>
  <c r="Q150" i="3"/>
  <c r="Q97" i="3"/>
  <c r="Q105" i="3"/>
  <c r="Q130" i="3"/>
  <c r="Q361" i="3"/>
  <c r="Q384" i="3"/>
  <c r="Q283" i="3"/>
  <c r="Q428" i="3"/>
  <c r="Q483" i="3"/>
  <c r="Q564" i="3"/>
  <c r="Q633" i="3"/>
  <c r="Q716" i="3"/>
  <c r="Q743" i="3"/>
  <c r="Q816" i="3"/>
  <c r="Q875" i="3"/>
  <c r="Q948" i="3"/>
  <c r="Q140" i="3"/>
  <c r="Q152" i="3"/>
  <c r="Q241" i="3"/>
  <c r="Q277" i="3"/>
  <c r="Q432" i="3"/>
  <c r="Q455" i="3"/>
  <c r="Q549" i="3"/>
  <c r="Q553" i="3"/>
  <c r="Q211" i="3"/>
  <c r="Q246" i="3"/>
  <c r="Q336" i="3"/>
  <c r="Q348" i="3"/>
  <c r="Q437" i="3"/>
  <c r="Q503" i="3"/>
  <c r="Q513" i="3"/>
  <c r="Q634" i="3"/>
  <c r="Q681" i="3"/>
  <c r="Q752" i="3"/>
  <c r="Q767" i="3"/>
  <c r="Q860" i="3"/>
  <c r="Q933" i="3"/>
  <c r="Q997" i="3"/>
  <c r="Q36" i="3"/>
  <c r="Q156" i="3"/>
  <c r="Q168" i="3"/>
  <c r="Q257" i="3"/>
  <c r="Q293" i="3"/>
  <c r="Q448" i="3"/>
  <c r="Q471" i="3"/>
  <c r="Q572" i="3"/>
  <c r="Q28" i="3"/>
  <c r="Q228" i="3"/>
  <c r="Q135" i="3"/>
  <c r="Q369" i="3"/>
  <c r="Q365" i="3"/>
  <c r="Q447" i="3"/>
  <c r="Q453" i="3"/>
  <c r="Q507" i="3"/>
  <c r="Q584" i="3"/>
  <c r="Q41" i="3"/>
  <c r="Q33" i="3"/>
  <c r="Q194" i="3"/>
  <c r="Q236" i="3"/>
  <c r="Q319" i="3"/>
  <c r="Q347" i="3"/>
  <c r="Q419" i="3"/>
  <c r="Q528" i="3"/>
  <c r="Q589" i="3"/>
  <c r="Q640" i="3"/>
  <c r="Q663" i="3"/>
  <c r="Q742" i="3"/>
  <c r="Q839" i="3"/>
  <c r="Q895" i="3"/>
  <c r="Q945" i="3"/>
  <c r="Q42" i="3"/>
  <c r="Q204" i="3"/>
  <c r="Q216" i="3"/>
  <c r="Q275" i="3"/>
  <c r="Q341" i="3"/>
  <c r="Q423" i="3"/>
  <c r="Q486" i="3"/>
  <c r="Q540" i="3"/>
  <c r="Q560" i="3"/>
  <c r="Q146" i="3"/>
  <c r="Q229" i="3"/>
  <c r="Q271" i="3"/>
  <c r="Q299" i="3"/>
  <c r="Q444" i="3"/>
  <c r="Q499" i="3"/>
  <c r="Q558" i="3"/>
  <c r="Q649" i="3"/>
  <c r="Q664" i="3"/>
  <c r="Q759" i="3"/>
  <c r="Q832" i="3"/>
  <c r="Q897" i="3"/>
  <c r="Q939" i="3"/>
  <c r="Q111" i="3"/>
  <c r="Q220" i="3"/>
  <c r="Q230" i="3"/>
  <c r="Q337" i="3"/>
  <c r="Q357" i="3"/>
  <c r="Q439" i="3"/>
  <c r="Q544" i="3"/>
  <c r="Q566" i="3"/>
  <c r="Q163" i="3"/>
  <c r="Q199" i="3"/>
  <c r="Q288" i="3"/>
  <c r="Q300" i="3"/>
  <c r="Q458" i="3"/>
  <c r="Q460" i="3"/>
  <c r="Q522" i="3"/>
  <c r="Q599" i="3"/>
  <c r="Q50" i="3"/>
  <c r="Q142" i="3"/>
  <c r="Q57" i="3"/>
  <c r="Q49" i="3"/>
  <c r="Q137" i="3"/>
  <c r="Q385" i="3"/>
  <c r="Q383" i="3"/>
  <c r="Q290" i="3"/>
  <c r="Q426" i="3"/>
  <c r="Q527" i="3"/>
  <c r="Q555" i="3"/>
  <c r="Q639" i="3"/>
  <c r="Q670" i="3"/>
  <c r="Q766" i="3"/>
  <c r="Q829" i="3"/>
  <c r="Q900" i="3"/>
  <c r="Q971" i="3"/>
  <c r="Q94" i="3"/>
  <c r="Q139" i="3"/>
  <c r="Q175" i="3"/>
  <c r="Q263" i="3"/>
  <c r="Q276" i="3"/>
  <c r="Q430" i="3"/>
  <c r="Q493" i="3"/>
  <c r="Q547" i="3"/>
  <c r="Q575" i="3"/>
  <c r="Q198" i="3"/>
  <c r="Q210" i="3"/>
  <c r="Q252" i="3"/>
  <c r="Q335" i="3"/>
  <c r="Q363" i="3"/>
  <c r="Q435" i="3"/>
  <c r="Q465" i="3"/>
  <c r="Q611" i="3"/>
  <c r="Q656" i="3"/>
  <c r="Q679" i="3"/>
  <c r="Q758" i="3"/>
  <c r="Q858" i="3"/>
  <c r="Q894" i="3"/>
  <c r="Q928" i="3"/>
  <c r="Q90" i="3"/>
  <c r="Q83" i="3"/>
  <c r="Q58" i="3"/>
  <c r="Q201" i="3"/>
  <c r="Q242" i="3"/>
  <c r="Q326" i="3"/>
  <c r="Q354" i="3"/>
  <c r="Q433" i="3"/>
  <c r="Q534" i="3"/>
  <c r="Q643" i="3"/>
  <c r="Q646" i="3"/>
  <c r="Q677" i="3"/>
  <c r="Q773" i="3"/>
  <c r="Q844" i="3"/>
  <c r="Q898" i="3"/>
  <c r="Q960" i="3"/>
  <c r="Q93" i="3"/>
  <c r="Q30" i="3"/>
  <c r="Q203" i="3"/>
  <c r="Q238" i="3"/>
  <c r="Q328" i="3"/>
  <c r="Q340" i="3"/>
  <c r="Q429" i="3"/>
  <c r="Q500" i="3"/>
  <c r="Q505" i="3"/>
  <c r="Q626" i="3"/>
  <c r="Q141" i="3"/>
  <c r="Q153" i="3"/>
  <c r="Q243" i="3"/>
  <c r="Q278" i="3"/>
  <c r="Q306" i="3"/>
  <c r="Q442" i="3"/>
  <c r="Q543" i="3"/>
  <c r="Q571" i="3"/>
  <c r="Q655" i="3"/>
  <c r="Q686" i="3"/>
  <c r="Q782" i="3"/>
  <c r="Q845" i="3"/>
  <c r="Q922" i="3"/>
  <c r="Q953" i="3"/>
  <c r="Q79" i="3"/>
  <c r="Q26" i="3"/>
  <c r="Q219" i="3"/>
  <c r="Q254" i="3"/>
  <c r="Q344" i="3"/>
  <c r="Q356" i="3"/>
  <c r="Q445" i="3"/>
  <c r="Q536" i="3"/>
  <c r="Q521" i="3"/>
  <c r="Q18" i="3"/>
  <c r="Q162" i="3"/>
  <c r="Q245" i="3"/>
  <c r="Q287" i="3"/>
  <c r="Q315" i="3"/>
  <c r="Q462" i="3"/>
  <c r="Q519" i="3"/>
  <c r="Q557" i="3"/>
  <c r="Q608" i="3"/>
  <c r="Q19" i="3"/>
  <c r="Q60" i="3"/>
  <c r="Q182" i="3"/>
  <c r="Q67" i="3"/>
  <c r="Q132" i="3"/>
  <c r="Q144" i="3"/>
  <c r="Q233" i="3"/>
  <c r="Q390" i="3"/>
  <c r="Q424" i="3"/>
  <c r="Q496" i="3"/>
  <c r="Q541" i="3"/>
  <c r="Q609" i="3"/>
  <c r="Q637" i="3"/>
  <c r="Q707" i="3"/>
  <c r="Q804" i="3"/>
  <c r="Q866" i="3"/>
  <c r="Q924" i="3"/>
  <c r="Q965" i="3"/>
  <c r="Q29" i="3"/>
  <c r="Q75" i="3"/>
  <c r="Q138" i="3"/>
  <c r="Q393" i="3"/>
  <c r="Q392" i="3"/>
  <c r="Q291" i="3"/>
  <c r="Q436" i="3"/>
  <c r="Q491" i="3"/>
  <c r="Q598" i="3"/>
  <c r="Q44" i="3"/>
  <c r="Q205" i="3"/>
  <c r="Q217" i="3"/>
  <c r="Q258" i="3"/>
  <c r="Q342" i="3"/>
  <c r="Q370" i="3"/>
  <c r="Q449" i="3"/>
  <c r="Q551" i="3"/>
  <c r="Q562" i="3"/>
  <c r="Q658" i="3"/>
  <c r="Q693" i="3"/>
  <c r="Q789" i="3"/>
  <c r="Q811" i="3"/>
  <c r="Q880" i="3"/>
  <c r="Q951" i="3"/>
  <c r="Q15" i="3"/>
  <c r="Q161" i="3"/>
  <c r="Q307" i="3"/>
  <c r="Q514" i="3"/>
  <c r="Q214" i="3"/>
  <c r="Q268" i="3"/>
  <c r="Q379" i="3"/>
  <c r="Q481" i="3"/>
  <c r="Q607" i="3"/>
  <c r="Q20" i="3"/>
  <c r="Q171" i="3"/>
  <c r="Q207" i="3"/>
  <c r="Q296" i="3"/>
  <c r="Q308" i="3"/>
  <c r="Q397" i="3"/>
  <c r="Q468" i="3"/>
  <c r="Q76" i="3"/>
  <c r="Q179" i="3"/>
  <c r="Q215" i="3"/>
  <c r="Q304" i="3"/>
  <c r="Q316" i="3"/>
  <c r="Q405" i="3"/>
  <c r="Q476" i="3"/>
  <c r="Q538" i="3"/>
  <c r="Q627" i="3"/>
  <c r="Q698" i="3"/>
  <c r="Q720" i="3"/>
  <c r="Q792" i="3"/>
  <c r="Q861" i="3"/>
  <c r="Q188" i="3"/>
  <c r="Q200" i="3"/>
  <c r="Q256" i="3"/>
  <c r="Q325" i="3"/>
  <c r="Q407" i="3"/>
  <c r="Q511" i="3"/>
  <c r="Q524" i="3"/>
  <c r="Q601" i="3"/>
  <c r="Q644" i="3"/>
  <c r="Q764" i="3"/>
  <c r="Q795" i="3"/>
  <c r="Q833" i="3"/>
  <c r="Q921" i="3"/>
  <c r="Q986" i="3"/>
  <c r="Q648" i="3"/>
  <c r="Q671" i="3"/>
  <c r="Q750" i="3"/>
  <c r="Q847" i="3"/>
  <c r="Q886" i="3"/>
  <c r="Q966" i="3"/>
  <c r="Q87" i="3"/>
  <c r="Q740" i="3"/>
  <c r="Q672" i="3"/>
  <c r="Q772" i="3"/>
  <c r="Q840" i="3"/>
  <c r="Q857" i="3"/>
  <c r="Q947" i="3"/>
  <c r="Q614" i="3"/>
  <c r="Q702" i="3"/>
  <c r="Q798" i="3"/>
  <c r="Q812" i="3"/>
  <c r="Q891" i="3"/>
  <c r="W891" i="3" s="1"/>
  <c r="Q969" i="3"/>
  <c r="Q191" i="3"/>
  <c r="Q314" i="3"/>
  <c r="Q574" i="3"/>
  <c r="Q157" i="3"/>
  <c r="Q259" i="3"/>
  <c r="Q322" i="3"/>
  <c r="Q502" i="3"/>
  <c r="Q106" i="3"/>
  <c r="Q270" i="3"/>
  <c r="Q360" i="3"/>
  <c r="Q372" i="3"/>
  <c r="Q404" i="3"/>
  <c r="Q459" i="3"/>
  <c r="Q114" i="3"/>
  <c r="Q297" i="3"/>
  <c r="Q368" i="3"/>
  <c r="Q380" i="3"/>
  <c r="Q412" i="3"/>
  <c r="Q467" i="3"/>
  <c r="Q545" i="3"/>
  <c r="Q617" i="3"/>
  <c r="Q708" i="3"/>
  <c r="Q727" i="3"/>
  <c r="Q799" i="3"/>
  <c r="Q859" i="3"/>
  <c r="Q123" i="3"/>
  <c r="Q159" i="3"/>
  <c r="Q247" i="3"/>
  <c r="Q389" i="3"/>
  <c r="Q414" i="3"/>
  <c r="Q477" i="3"/>
  <c r="Q531" i="3"/>
  <c r="Q559" i="3"/>
  <c r="Q691" i="3"/>
  <c r="Q721" i="3"/>
  <c r="Q814" i="3"/>
  <c r="Q885" i="3"/>
  <c r="Q926" i="3"/>
  <c r="Q984" i="3"/>
  <c r="Q237" i="3"/>
  <c r="Q446" i="3"/>
  <c r="Q579" i="3"/>
  <c r="Q221" i="3"/>
  <c r="Q281" i="3"/>
  <c r="Q386" i="3"/>
  <c r="Q509" i="3"/>
  <c r="Q170" i="3"/>
  <c r="Q253" i="3"/>
  <c r="Q295" i="3"/>
  <c r="Q323" i="3"/>
  <c r="Q395" i="3"/>
  <c r="Q482" i="3"/>
  <c r="Q166" i="3"/>
  <c r="Q178" i="3"/>
  <c r="Q261" i="3"/>
  <c r="Q303" i="3"/>
  <c r="Q331" i="3"/>
  <c r="Q403" i="3"/>
  <c r="Q490" i="3"/>
  <c r="Q573" i="3"/>
  <c r="Q624" i="3"/>
  <c r="Q696" i="3"/>
  <c r="Q726" i="3"/>
  <c r="Q823" i="3"/>
  <c r="Q879" i="3"/>
  <c r="Q187" i="3"/>
  <c r="Q223" i="3"/>
  <c r="Q312" i="3"/>
  <c r="Q324" i="3"/>
  <c r="Q413" i="3"/>
  <c r="Q484" i="3"/>
  <c r="Q546" i="3"/>
  <c r="Q610" i="3"/>
  <c r="Q657" i="3"/>
  <c r="Q728" i="3"/>
  <c r="Q800" i="3"/>
  <c r="Q869" i="3"/>
  <c r="Q943" i="3"/>
  <c r="Q998" i="3"/>
  <c r="W998" i="3" s="1"/>
  <c r="Q654" i="3"/>
  <c r="Q685" i="3"/>
  <c r="Q781" i="3"/>
  <c r="Q874" i="3"/>
  <c r="Q910" i="3"/>
  <c r="Q968" i="3"/>
  <c r="Q86" i="3"/>
  <c r="Q606" i="3"/>
  <c r="Q694" i="3"/>
  <c r="Q790" i="3"/>
  <c r="Q862" i="3"/>
  <c r="Q883" i="3"/>
  <c r="Q961" i="3"/>
  <c r="Q620" i="3"/>
  <c r="Q739" i="3"/>
  <c r="Q771" i="3"/>
  <c r="Q809" i="3"/>
  <c r="Q934" i="3"/>
  <c r="Q964" i="3"/>
  <c r="Q63" i="3"/>
  <c r="Q515" i="3"/>
  <c r="Q592" i="3"/>
  <c r="Q675" i="3"/>
  <c r="Q746" i="3"/>
  <c r="Q794" i="3"/>
  <c r="Q864" i="3"/>
  <c r="Q911" i="3"/>
  <c r="Q1001" i="3"/>
  <c r="Q11" i="3"/>
  <c r="Q251" i="3"/>
  <c r="Q450" i="3"/>
  <c r="Q227" i="3"/>
  <c r="Q352" i="3"/>
  <c r="Q396" i="3"/>
  <c r="Q529" i="3"/>
  <c r="Q222" i="3"/>
  <c r="Q113" i="3"/>
  <c r="Q289" i="3"/>
  <c r="Q359" i="3"/>
  <c r="Q387" i="3"/>
  <c r="Q402" i="3"/>
  <c r="Q126" i="3"/>
  <c r="Q109" i="3"/>
  <c r="Q121" i="3"/>
  <c r="Q321" i="3"/>
  <c r="Q367" i="3"/>
  <c r="Q274" i="3"/>
  <c r="Q410" i="3"/>
  <c r="Q497" i="3"/>
  <c r="Q588" i="3"/>
  <c r="Q623" i="3"/>
  <c r="Q732" i="3"/>
  <c r="Q776" i="3"/>
  <c r="Q813" i="3"/>
  <c r="Q884" i="3"/>
  <c r="Q68" i="3"/>
  <c r="Q122" i="3"/>
  <c r="Q329" i="3"/>
  <c r="Q376" i="3"/>
  <c r="Q388" i="3"/>
  <c r="Q420" i="3"/>
  <c r="Q475" i="3"/>
  <c r="Q550" i="3"/>
  <c r="Q625" i="3"/>
  <c r="Q712" i="3"/>
  <c r="Q735" i="3"/>
  <c r="Q807" i="3"/>
  <c r="Q867" i="3"/>
  <c r="Q940" i="3"/>
  <c r="Q1004" i="3"/>
  <c r="Q645" i="3"/>
  <c r="Q715" i="3"/>
  <c r="Q810" i="3"/>
  <c r="Q834" i="3"/>
  <c r="Q907" i="3"/>
  <c r="Q973" i="3"/>
  <c r="Q85" i="3"/>
  <c r="Q22" i="3"/>
  <c r="Q668" i="3"/>
  <c r="Q701" i="3"/>
  <c r="Q797" i="3"/>
  <c r="Q819" i="3"/>
  <c r="Q888" i="3"/>
  <c r="Q959" i="3"/>
  <c r="Q71" i="3"/>
  <c r="Q14" i="3"/>
  <c r="Q667" i="3"/>
  <c r="Q738" i="3"/>
  <c r="Q786" i="3"/>
  <c r="Q856" i="3"/>
  <c r="Q903" i="3"/>
  <c r="Q993" i="3"/>
  <c r="Q12" i="3"/>
  <c r="Q530" i="3"/>
  <c r="Q605" i="3"/>
  <c r="Q690" i="3"/>
  <c r="Q768" i="3"/>
  <c r="Q784" i="3"/>
  <c r="Q853" i="3"/>
  <c r="Q927" i="3"/>
  <c r="Q982" i="3"/>
  <c r="Q280" i="3"/>
  <c r="Q466" i="3"/>
  <c r="Q226" i="3"/>
  <c r="Q351" i="3"/>
  <c r="Q474" i="3"/>
  <c r="Q651" i="3"/>
  <c r="Q119" i="3"/>
  <c r="Q165" i="3"/>
  <c r="Q177" i="3"/>
  <c r="Q267" i="3"/>
  <c r="Q302" i="3"/>
  <c r="Q330" i="3"/>
  <c r="Q409" i="3"/>
  <c r="Q173" i="3"/>
  <c r="Q185" i="3"/>
  <c r="Q273" i="3"/>
  <c r="Q310" i="3"/>
  <c r="Q338" i="3"/>
  <c r="Q417" i="3"/>
  <c r="Q518" i="3"/>
  <c r="Q603" i="3"/>
  <c r="Q630" i="3"/>
  <c r="Q661" i="3"/>
  <c r="Q822" i="3"/>
  <c r="Q828" i="3"/>
  <c r="Q882" i="3"/>
  <c r="Q174" i="3"/>
  <c r="Q186" i="3"/>
  <c r="Q269" i="3"/>
  <c r="Q311" i="3"/>
  <c r="Q339" i="3"/>
  <c r="Q411" i="3"/>
  <c r="Q498" i="3"/>
  <c r="Q581" i="3"/>
  <c r="Q632" i="3"/>
  <c r="Q704" i="3"/>
  <c r="Q734" i="3"/>
  <c r="Q831" i="3"/>
  <c r="Q887" i="3"/>
  <c r="Q937" i="3"/>
  <c r="Q102" i="3"/>
  <c r="Q95" i="3"/>
  <c r="Q660" i="3"/>
  <c r="Q714" i="3"/>
  <c r="Q762" i="3"/>
  <c r="Q849" i="3"/>
  <c r="Q904" i="3"/>
  <c r="Q1002" i="3"/>
  <c r="Q21" i="3"/>
  <c r="Q569" i="3"/>
  <c r="Q612" i="3"/>
  <c r="Q731" i="3"/>
  <c r="Q763" i="3"/>
  <c r="Q850" i="3"/>
  <c r="Q923" i="3"/>
  <c r="Q956" i="3"/>
  <c r="Q682" i="3"/>
  <c r="Q761" i="3"/>
  <c r="Q801" i="3"/>
  <c r="Q889" i="3"/>
  <c r="Q946" i="3"/>
  <c r="Q999" i="3"/>
  <c r="Q62" i="3"/>
  <c r="Q537" i="3"/>
  <c r="Q684" i="3"/>
  <c r="Q705" i="3"/>
  <c r="Q719" i="3"/>
  <c r="Q791" i="3"/>
  <c r="Q149" i="3"/>
  <c r="Q279" i="3"/>
  <c r="Q452" i="3"/>
  <c r="Q169" i="3"/>
  <c r="Q294" i="3"/>
  <c r="Q401" i="3"/>
  <c r="Q587" i="3"/>
  <c r="Q108" i="3"/>
  <c r="Q120" i="3"/>
  <c r="Q313" i="3"/>
  <c r="Q366" i="3"/>
  <c r="Q400" i="3"/>
  <c r="Q472" i="3"/>
  <c r="Q116" i="3"/>
  <c r="Q128" i="3"/>
  <c r="Q345" i="3"/>
  <c r="Q374" i="3"/>
  <c r="Q408" i="3"/>
  <c r="Q480" i="3"/>
  <c r="Q525" i="3"/>
  <c r="Q594" i="3"/>
  <c r="Q621" i="3"/>
  <c r="Q717" i="3"/>
  <c r="Q788" i="3"/>
  <c r="Q843" i="3"/>
  <c r="Q908" i="3"/>
  <c r="Q117" i="3"/>
  <c r="Q129" i="3"/>
  <c r="Q353" i="3"/>
  <c r="Q375" i="3"/>
  <c r="Q282" i="3"/>
  <c r="Q418" i="3"/>
  <c r="Q512" i="3"/>
  <c r="Q596" i="3"/>
  <c r="Q631" i="3"/>
  <c r="Q662" i="3"/>
  <c r="Q756" i="3"/>
  <c r="Q821" i="3"/>
  <c r="Q892" i="3"/>
  <c r="Q963" i="3"/>
  <c r="Q101" i="3"/>
  <c r="Q38" i="3"/>
  <c r="Q31" i="3"/>
  <c r="Q724" i="3"/>
  <c r="Q737" i="3"/>
  <c r="Q777" i="3"/>
  <c r="Q863" i="3"/>
  <c r="W863" i="3" s="1"/>
  <c r="Q909" i="3"/>
  <c r="Q1000" i="3"/>
  <c r="Q576" i="3"/>
  <c r="Q659" i="3"/>
  <c r="Q730" i="3"/>
  <c r="Q778" i="3"/>
  <c r="Q870" i="3"/>
  <c r="Q920" i="3"/>
  <c r="Q985" i="3"/>
  <c r="Q70" i="3"/>
  <c r="Q697" i="3"/>
  <c r="Q711" i="3"/>
  <c r="Q783" i="3"/>
  <c r="Q876" i="3"/>
  <c r="Q949" i="3"/>
  <c r="Q980" i="3"/>
  <c r="Q61" i="3"/>
  <c r="Q155" i="3"/>
  <c r="Q286" i="3"/>
  <c r="Q504" i="3"/>
  <c r="Q82" i="3"/>
  <c r="Q51" i="3"/>
  <c r="Q112" i="3"/>
  <c r="Q358" i="3"/>
  <c r="Q464" i="3"/>
  <c r="Q578" i="3"/>
  <c r="Q43" i="3"/>
  <c r="Q172" i="3"/>
  <c r="Q184" i="3"/>
  <c r="Q240" i="3"/>
  <c r="Q309" i="3"/>
  <c r="Q470" i="3"/>
  <c r="Q487" i="3"/>
  <c r="Q99" i="3"/>
  <c r="Q180" i="3"/>
  <c r="Q192" i="3"/>
  <c r="Q248" i="3"/>
  <c r="Q317" i="3"/>
  <c r="Q399" i="3"/>
  <c r="Q495" i="3"/>
  <c r="Q516" i="3"/>
  <c r="Q593" i="3"/>
  <c r="Q636" i="3"/>
  <c r="Q755" i="3"/>
  <c r="Q787" i="3"/>
  <c r="Q825" i="3"/>
  <c r="Q913" i="3"/>
  <c r="Q181" i="3"/>
  <c r="Q193" i="3"/>
  <c r="Q234" i="3"/>
  <c r="Q318" i="3"/>
  <c r="Q346" i="3"/>
  <c r="Q425" i="3"/>
  <c r="Q526" i="3"/>
  <c r="Q604" i="3"/>
  <c r="Q638" i="3"/>
  <c r="Q669" i="3"/>
  <c r="Q765" i="3"/>
  <c r="Q836" i="3"/>
  <c r="Q890" i="3"/>
  <c r="Q952" i="3"/>
  <c r="Q37" i="3"/>
  <c r="Q673" i="3"/>
  <c r="Q744" i="3"/>
  <c r="Q818" i="3"/>
  <c r="Q852" i="3"/>
  <c r="Q925" i="3"/>
  <c r="Q989" i="3"/>
  <c r="Q591" i="3"/>
  <c r="Q674" i="3"/>
  <c r="Q753" i="3"/>
  <c r="Q793" i="3"/>
  <c r="Q878" i="3"/>
  <c r="Q930" i="3"/>
  <c r="Q991" i="3"/>
  <c r="Q69" i="3"/>
  <c r="Q680" i="3"/>
  <c r="Q710" i="3"/>
  <c r="Q848" i="3"/>
  <c r="Q865" i="3"/>
  <c r="Q962" i="3"/>
  <c r="Q489" i="3"/>
  <c r="Q580" i="3"/>
  <c r="Q615" i="3"/>
  <c r="Q703" i="3"/>
  <c r="Q757" i="3"/>
  <c r="Q846" i="3"/>
  <c r="Q918" i="3"/>
  <c r="Q950" i="3"/>
  <c r="Q110" i="3"/>
  <c r="Q154" i="3"/>
  <c r="Q292" i="3"/>
  <c r="Q590" i="3"/>
  <c r="Q262" i="3"/>
  <c r="Q364" i="3"/>
  <c r="Q451" i="3"/>
  <c r="Q650" i="3"/>
  <c r="Q84" i="3"/>
  <c r="Q107" i="3"/>
  <c r="Q143" i="3"/>
  <c r="Q231" i="3"/>
  <c r="Q373" i="3"/>
  <c r="Q398" i="3"/>
  <c r="Q461" i="3"/>
  <c r="Q35" i="3"/>
  <c r="Q115" i="3"/>
  <c r="Q151" i="3"/>
  <c r="Q239" i="3"/>
  <c r="Q381" i="3"/>
  <c r="Q406" i="3"/>
  <c r="Q469" i="3"/>
  <c r="Q523" i="3"/>
  <c r="Q600" i="3"/>
  <c r="Q683" i="3"/>
  <c r="Q754" i="3"/>
  <c r="Q802" i="3"/>
  <c r="Q872" i="3"/>
  <c r="Q124" i="3"/>
  <c r="Q136" i="3"/>
  <c r="Q377" i="3"/>
  <c r="Q382" i="3"/>
  <c r="Q416" i="3"/>
  <c r="Q488" i="3"/>
  <c r="Q533" i="3"/>
  <c r="Q602" i="3"/>
  <c r="Q629" i="3"/>
  <c r="Q725" i="3"/>
  <c r="Q796" i="3"/>
  <c r="Q851" i="3"/>
  <c r="Q916" i="3"/>
  <c r="Q957" i="3"/>
  <c r="Q641" i="3"/>
  <c r="Q733" i="3"/>
  <c r="Q751" i="3"/>
  <c r="Q824" i="3"/>
  <c r="Q881" i="3"/>
  <c r="Q931" i="3"/>
  <c r="Q642" i="3"/>
  <c r="Q689" i="3"/>
  <c r="Q760" i="3"/>
  <c r="Q775" i="3"/>
  <c r="Q868" i="3"/>
  <c r="Q941" i="3"/>
  <c r="Q1005" i="3"/>
  <c r="W1005" i="3" s="1"/>
  <c r="Q695" i="3"/>
  <c r="Q749" i="3"/>
  <c r="Q838" i="3"/>
  <c r="Q902" i="3"/>
  <c r="Q944" i="3"/>
  <c r="Q510" i="3"/>
  <c r="Q595" i="3"/>
  <c r="Q622" i="3"/>
  <c r="Q748" i="3"/>
  <c r="Q806" i="3"/>
  <c r="Q820" i="3"/>
  <c r="Q899" i="3"/>
  <c r="Q975" i="3"/>
  <c r="O12" i="3"/>
  <c r="Q72" i="3"/>
  <c r="O102" i="3"/>
  <c r="M718" i="3"/>
  <c r="M640" i="3"/>
  <c r="M572" i="3"/>
  <c r="M544" i="3"/>
  <c r="M499" i="3"/>
  <c r="M427" i="3"/>
  <c r="M345" i="3"/>
  <c r="M260" i="3"/>
  <c r="M220" i="3"/>
  <c r="M192" i="3"/>
  <c r="O38" i="3"/>
  <c r="Q96" i="3"/>
  <c r="L13" i="2"/>
  <c r="L15" i="2"/>
  <c r="U13" i="3"/>
  <c r="U10" i="3"/>
  <c r="U62" i="3"/>
  <c r="U69" i="3"/>
  <c r="U61" i="3"/>
  <c r="U101" i="3"/>
  <c r="U70" i="3"/>
  <c r="U154" i="3"/>
  <c r="U45" i="3"/>
  <c r="U85" i="3"/>
  <c r="U6" i="3"/>
  <c r="U11" i="3"/>
  <c r="U115" i="3"/>
  <c r="U21" i="3"/>
  <c r="U95" i="3"/>
  <c r="U86" i="3"/>
  <c r="U58" i="3"/>
  <c r="U54" i="3"/>
  <c r="U46" i="3"/>
  <c r="U47" i="3"/>
  <c r="U88" i="3"/>
  <c r="U78" i="3"/>
  <c r="U29" i="3"/>
  <c r="U114" i="3"/>
  <c r="U22" i="3"/>
  <c r="U57" i="3"/>
  <c r="U106" i="3"/>
  <c r="U103" i="3"/>
  <c r="U72" i="3"/>
  <c r="U43" i="3"/>
  <c r="U24" i="3"/>
  <c r="U31" i="3"/>
  <c r="U77" i="3"/>
  <c r="U39" i="3"/>
  <c r="U146" i="3"/>
  <c r="U93" i="3"/>
  <c r="U53" i="3"/>
  <c r="U94" i="3"/>
  <c r="U80" i="3"/>
  <c r="U105" i="3"/>
  <c r="U42" i="3"/>
  <c r="U87" i="3"/>
  <c r="U107" i="3"/>
  <c r="U37" i="3"/>
  <c r="U30" i="3"/>
  <c r="U55" i="3"/>
  <c r="U16" i="3"/>
  <c r="U41" i="3"/>
  <c r="U23" i="3"/>
  <c r="U15" i="3"/>
  <c r="U102" i="3"/>
  <c r="U9" i="3"/>
  <c r="U32" i="3"/>
  <c r="U49" i="3"/>
  <c r="U35" i="3"/>
  <c r="U90" i="3"/>
  <c r="U64" i="3"/>
  <c r="U66" i="3"/>
  <c r="U8" i="3"/>
  <c r="U59" i="3"/>
  <c r="U12" i="3"/>
  <c r="U38" i="3"/>
  <c r="U71" i="3"/>
  <c r="U14" i="3"/>
  <c r="U65" i="3"/>
  <c r="U97" i="3"/>
  <c r="U34" i="3"/>
  <c r="U25" i="3"/>
  <c r="U17" i="3"/>
  <c r="U79" i="3"/>
  <c r="U63" i="3"/>
  <c r="U33" i="3"/>
  <c r="U7" i="3"/>
  <c r="U56" i="3"/>
  <c r="U48" i="3"/>
  <c r="U40" i="3"/>
  <c r="U51" i="3"/>
  <c r="U104" i="3"/>
  <c r="U91" i="3"/>
  <c r="U96" i="3"/>
  <c r="U50" i="3"/>
  <c r="U130" i="3"/>
  <c r="U99" i="3"/>
  <c r="U27" i="3"/>
  <c r="M967" i="3"/>
  <c r="M906" i="3"/>
  <c r="M862" i="3"/>
  <c r="M764" i="3"/>
  <c r="M709" i="3"/>
  <c r="M619" i="3"/>
  <c r="M551" i="3"/>
  <c r="M501" i="3"/>
  <c r="M438" i="3"/>
  <c r="M286" i="3"/>
  <c r="M387" i="3"/>
  <c r="M349" i="3"/>
  <c r="M141" i="3"/>
  <c r="M113" i="3"/>
  <c r="U932" i="3"/>
  <c r="U914" i="3"/>
  <c r="U827" i="3"/>
  <c r="U772" i="3"/>
  <c r="U659" i="3"/>
  <c r="U628" i="3"/>
  <c r="U593" i="3"/>
  <c r="U461" i="3"/>
  <c r="U462" i="3"/>
  <c r="U367" i="3"/>
  <c r="U339" i="3"/>
  <c r="U264" i="3"/>
  <c r="U214" i="3"/>
  <c r="U186" i="3"/>
  <c r="N101" i="3"/>
  <c r="E15" i="2"/>
  <c r="E13" i="2"/>
  <c r="N71" i="3"/>
  <c r="N12" i="3"/>
  <c r="N14" i="3"/>
  <c r="N13" i="3"/>
  <c r="N57" i="3"/>
  <c r="N38" i="3"/>
  <c r="N62" i="3"/>
  <c r="N54" i="3"/>
  <c r="N63" i="3"/>
  <c r="N22" i="3"/>
  <c r="N78" i="3"/>
  <c r="N86" i="3"/>
  <c r="N8" i="3"/>
  <c r="N108" i="3"/>
  <c r="N103" i="3"/>
  <c r="N104" i="3"/>
  <c r="N11" i="3"/>
  <c r="N79" i="3"/>
  <c r="N51" i="3"/>
  <c r="N100" i="3"/>
  <c r="N47" i="3"/>
  <c r="N39" i="3"/>
  <c r="N40" i="3"/>
  <c r="N81" i="3"/>
  <c r="N10" i="3"/>
  <c r="N88" i="3"/>
  <c r="N70" i="3"/>
  <c r="N15" i="3"/>
  <c r="N50" i="3"/>
  <c r="N96" i="3"/>
  <c r="N65" i="3"/>
  <c r="N36" i="3"/>
  <c r="N155" i="3"/>
  <c r="N17" i="3"/>
  <c r="N55" i="3"/>
  <c r="N24" i="3"/>
  <c r="N94" i="3"/>
  <c r="N123" i="3"/>
  <c r="N7" i="3"/>
  <c r="N32" i="3"/>
  <c r="N99" i="3"/>
  <c r="N102" i="3"/>
  <c r="N46" i="3"/>
  <c r="N87" i="3"/>
  <c r="N124" i="3"/>
  <c r="N73" i="3"/>
  <c r="N98" i="3"/>
  <c r="N35" i="3"/>
  <c r="N80" i="3"/>
  <c r="N72" i="3"/>
  <c r="N30" i="3"/>
  <c r="N23" i="3"/>
  <c r="N48" i="3"/>
  <c r="N34" i="3"/>
  <c r="N89" i="3"/>
  <c r="N203" i="3"/>
  <c r="N229" i="3"/>
  <c r="N302" i="3"/>
  <c r="N356" i="3"/>
  <c r="N392" i="3"/>
  <c r="N407" i="3"/>
  <c r="N462" i="3"/>
  <c r="N106" i="3"/>
  <c r="N43" i="3"/>
  <c r="N168" i="3"/>
  <c r="N212" i="3"/>
  <c r="N293" i="3"/>
  <c r="N226" i="3"/>
  <c r="N125" i="3"/>
  <c r="N390" i="3"/>
  <c r="N379" i="3"/>
  <c r="N413" i="3"/>
  <c r="N477" i="3"/>
  <c r="N514" i="3"/>
  <c r="N599" i="3"/>
  <c r="N618" i="3"/>
  <c r="N682" i="3"/>
  <c r="N802" i="3"/>
  <c r="N139" i="3"/>
  <c r="N92" i="3"/>
  <c r="N120" i="3"/>
  <c r="N164" i="3"/>
  <c r="N20" i="3"/>
  <c r="N16" i="3"/>
  <c r="N25" i="3"/>
  <c r="N107" i="3"/>
  <c r="N59" i="3"/>
  <c r="N52" i="3"/>
  <c r="N210" i="3"/>
  <c r="N109" i="3"/>
  <c r="N326" i="3"/>
  <c r="N363" i="3"/>
  <c r="N397" i="3"/>
  <c r="N461" i="3"/>
  <c r="N561" i="3"/>
  <c r="N175" i="3"/>
  <c r="N266" i="3"/>
  <c r="N300" i="3"/>
  <c r="N112" i="3"/>
  <c r="N156" i="3"/>
  <c r="N236" i="3"/>
  <c r="N273" i="3"/>
  <c r="N419" i="3"/>
  <c r="N499" i="3"/>
  <c r="N528" i="3"/>
  <c r="N597" i="3"/>
  <c r="N672" i="3"/>
  <c r="N751" i="3"/>
  <c r="N807" i="3"/>
  <c r="N91" i="3"/>
  <c r="N127" i="3"/>
  <c r="N342" i="3"/>
  <c r="N82" i="3"/>
  <c r="N19" i="3"/>
  <c r="N114" i="3"/>
  <c r="N134" i="3"/>
  <c r="N240" i="3"/>
  <c r="N74" i="3"/>
  <c r="N31" i="3"/>
  <c r="N64" i="3"/>
  <c r="N58" i="3"/>
  <c r="N153" i="3"/>
  <c r="N173" i="3"/>
  <c r="N270" i="3"/>
  <c r="N314" i="3"/>
  <c r="N396" i="3"/>
  <c r="N452" i="3"/>
  <c r="N571" i="3"/>
  <c r="N211" i="3"/>
  <c r="N110" i="3"/>
  <c r="N334" i="3"/>
  <c r="N364" i="3"/>
  <c r="N176" i="3"/>
  <c r="N220" i="3"/>
  <c r="N301" i="3"/>
  <c r="N337" i="3"/>
  <c r="N410" i="3"/>
  <c r="N498" i="3"/>
  <c r="N535" i="3"/>
  <c r="N640" i="3"/>
  <c r="N687" i="3"/>
  <c r="N725" i="3"/>
  <c r="N789" i="3"/>
  <c r="W789" i="3" s="1"/>
  <c r="N90" i="3"/>
  <c r="N27" i="3"/>
  <c r="N163" i="3"/>
  <c r="N191" i="3"/>
  <c r="N233" i="3"/>
  <c r="N18" i="3"/>
  <c r="N147" i="3"/>
  <c r="N178" i="3"/>
  <c r="N198" i="3"/>
  <c r="N263" i="3"/>
  <c r="N131" i="3"/>
  <c r="N56" i="3"/>
  <c r="N105" i="3"/>
  <c r="N115" i="3"/>
  <c r="N217" i="3"/>
  <c r="N140" i="3"/>
  <c r="W140" i="3" s="1"/>
  <c r="N350" i="3"/>
  <c r="N378" i="3"/>
  <c r="N403" i="3"/>
  <c r="N483" i="3"/>
  <c r="N512" i="3"/>
  <c r="N154" i="3"/>
  <c r="N174" i="3"/>
  <c r="N239" i="3"/>
  <c r="N307" i="3"/>
  <c r="N119" i="3"/>
  <c r="N310" i="3"/>
  <c r="N365" i="3"/>
  <c r="N280" i="3"/>
  <c r="N425" i="3"/>
  <c r="N508" i="3"/>
  <c r="N534" i="3"/>
  <c r="N665" i="3"/>
  <c r="N745" i="3"/>
  <c r="N724" i="3"/>
  <c r="N26" i="3"/>
  <c r="N227" i="3"/>
  <c r="N126" i="3"/>
  <c r="N232" i="3"/>
  <c r="N121" i="3"/>
  <c r="N141" i="3"/>
  <c r="N238" i="3"/>
  <c r="N49" i="3"/>
  <c r="N95" i="3"/>
  <c r="N41" i="3"/>
  <c r="N97" i="3"/>
  <c r="N160" i="3"/>
  <c r="N204" i="3"/>
  <c r="N285" i="3"/>
  <c r="N321" i="3"/>
  <c r="N394" i="3"/>
  <c r="N482" i="3"/>
  <c r="N519" i="3"/>
  <c r="N218" i="3"/>
  <c r="N117" i="3"/>
  <c r="N358" i="3"/>
  <c r="N371" i="3"/>
  <c r="N183" i="3"/>
  <c r="N271" i="3"/>
  <c r="N308" i="3"/>
  <c r="N344" i="3"/>
  <c r="N416" i="3"/>
  <c r="N479" i="3"/>
  <c r="N586" i="3"/>
  <c r="N605" i="3"/>
  <c r="N669" i="3"/>
  <c r="N723" i="3"/>
  <c r="N170" i="3"/>
  <c r="N190" i="3"/>
  <c r="N255" i="3"/>
  <c r="N33" i="3"/>
  <c r="N224" i="3"/>
  <c r="W224" i="3" s="1"/>
  <c r="N267" i="3"/>
  <c r="N349" i="3"/>
  <c r="N385" i="3"/>
  <c r="N409" i="3"/>
  <c r="N497" i="3"/>
  <c r="N518" i="3"/>
  <c r="N44" i="3"/>
  <c r="N161" i="3"/>
  <c r="N181" i="3"/>
  <c r="N237" i="3"/>
  <c r="N322" i="3"/>
  <c r="N219" i="3"/>
  <c r="N118" i="3"/>
  <c r="N366" i="3"/>
  <c r="N372" i="3"/>
  <c r="N287" i="3"/>
  <c r="W287" i="3" s="1"/>
  <c r="N423" i="3"/>
  <c r="N478" i="3"/>
  <c r="N601" i="3"/>
  <c r="N689" i="3"/>
  <c r="N668" i="3"/>
  <c r="N765" i="3"/>
  <c r="N116" i="3"/>
  <c r="N113" i="3"/>
  <c r="N133" i="3"/>
  <c r="N230" i="3"/>
  <c r="N128" i="3"/>
  <c r="N172" i="3"/>
  <c r="N167" i="3"/>
  <c r="N258" i="3"/>
  <c r="N292" i="3"/>
  <c r="N328" i="3"/>
  <c r="N400" i="3"/>
  <c r="N488" i="3"/>
  <c r="N225" i="3"/>
  <c r="N148" i="3"/>
  <c r="N382" i="3"/>
  <c r="N162" i="3"/>
  <c r="N182" i="3"/>
  <c r="N247" i="3"/>
  <c r="N315" i="3"/>
  <c r="N351" i="3"/>
  <c r="N414" i="3"/>
  <c r="N507" i="3"/>
  <c r="N624" i="3"/>
  <c r="N611" i="3"/>
  <c r="N691" i="3"/>
  <c r="N803" i="3"/>
  <c r="N177" i="3"/>
  <c r="N197" i="3"/>
  <c r="N253" i="3"/>
  <c r="N84" i="3"/>
  <c r="N192" i="3"/>
  <c r="N235" i="3"/>
  <c r="M933" i="3"/>
  <c r="M885" i="3"/>
  <c r="M811" i="3"/>
  <c r="M746" i="3"/>
  <c r="M684" i="3"/>
  <c r="M612" i="3"/>
  <c r="M577" i="3"/>
  <c r="M486" i="3"/>
  <c r="M431" i="3"/>
  <c r="M335" i="3"/>
  <c r="M315" i="3"/>
  <c r="M265" i="3"/>
  <c r="M190" i="3"/>
  <c r="M162" i="3"/>
  <c r="U944" i="3"/>
  <c r="U853" i="3"/>
  <c r="U812" i="3"/>
  <c r="U747" i="3"/>
  <c r="U693" i="3"/>
  <c r="U629" i="3"/>
  <c r="U549" i="3"/>
  <c r="U487" i="3"/>
  <c r="U440" i="3"/>
  <c r="U295" i="3"/>
  <c r="U388" i="3"/>
  <c r="U265" i="3"/>
  <c r="U142" i="3"/>
  <c r="N69" i="3"/>
  <c r="N1005" i="3"/>
  <c r="N931" i="3"/>
  <c r="N877" i="3"/>
  <c r="N819" i="3"/>
  <c r="N759" i="3"/>
  <c r="N680" i="3"/>
  <c r="N556" i="3"/>
  <c r="N536" i="3"/>
  <c r="N509" i="3"/>
  <c r="N427" i="3"/>
  <c r="N281" i="3"/>
  <c r="N244" i="3"/>
  <c r="M982" i="3"/>
  <c r="M950" i="3"/>
  <c r="M870" i="3"/>
  <c r="M791" i="3"/>
  <c r="M751" i="3"/>
  <c r="M616" i="3"/>
  <c r="M631" i="3"/>
  <c r="M520" i="3"/>
  <c r="M475" i="3"/>
  <c r="M403" i="3"/>
  <c r="M321" i="3"/>
  <c r="M236" i="3"/>
  <c r="M196" i="3"/>
  <c r="M168" i="3"/>
  <c r="U969" i="3"/>
  <c r="U900" i="3"/>
  <c r="U831" i="3"/>
  <c r="U792" i="3"/>
  <c r="U744" i="3"/>
  <c r="U641" i="3"/>
  <c r="U598" i="3"/>
  <c r="U513" i="3"/>
  <c r="U492" i="3"/>
  <c r="U420" i="3"/>
  <c r="U281" i="3"/>
  <c r="U253" i="3"/>
  <c r="U140" i="3"/>
  <c r="U120" i="3"/>
  <c r="S42" i="3"/>
  <c r="T99" i="3"/>
  <c r="N952" i="3"/>
  <c r="N907" i="3"/>
  <c r="N810" i="3"/>
  <c r="U704" i="3"/>
  <c r="U567" i="3"/>
  <c r="U552" i="3"/>
  <c r="U413" i="3"/>
  <c r="U334" i="3"/>
  <c r="U306" i="3"/>
  <c r="U238" i="3"/>
  <c r="U181" i="3"/>
  <c r="U153" i="3"/>
  <c r="M52" i="3"/>
  <c r="M122" i="3"/>
  <c r="N944" i="3"/>
  <c r="N854" i="3"/>
  <c r="N837" i="3"/>
  <c r="N777" i="3"/>
  <c r="N694" i="3"/>
  <c r="N638" i="3"/>
  <c r="N562" i="3"/>
  <c r="N480" i="3"/>
  <c r="N467" i="3"/>
  <c r="N320" i="3"/>
  <c r="N284" i="3"/>
  <c r="N250" i="3"/>
  <c r="N159" i="3"/>
  <c r="V977" i="3"/>
  <c r="V946" i="3"/>
  <c r="V894" i="3"/>
  <c r="V796" i="3"/>
  <c r="V716" i="3"/>
  <c r="V662" i="3"/>
  <c r="V647" i="3"/>
  <c r="V518" i="3"/>
  <c r="V497" i="3"/>
  <c r="V409" i="3"/>
  <c r="V385" i="3"/>
  <c r="V349" i="3"/>
  <c r="V272" i="3"/>
  <c r="V224" i="3"/>
  <c r="T18" i="3"/>
  <c r="M75" i="3"/>
  <c r="O999" i="3"/>
  <c r="W999" i="3" s="1"/>
  <c r="O902" i="3"/>
  <c r="O847" i="3"/>
  <c r="N541" i="3"/>
  <c r="N448" i="3"/>
  <c r="N376" i="3"/>
  <c r="N340" i="3"/>
  <c r="N257" i="3"/>
  <c r="N215" i="3"/>
  <c r="W215" i="3" s="1"/>
  <c r="N187" i="3"/>
  <c r="V936" i="3"/>
  <c r="V870" i="3"/>
  <c r="V852" i="3"/>
  <c r="V781" i="3"/>
  <c r="V661" i="3"/>
  <c r="V654" i="3"/>
  <c r="V554" i="3"/>
  <c r="V496" i="3"/>
  <c r="V400" i="3"/>
  <c r="V320" i="3"/>
  <c r="V284" i="3"/>
  <c r="V310" i="3"/>
  <c r="V159" i="3"/>
  <c r="T8" i="3"/>
  <c r="N68" i="3"/>
  <c r="O1005" i="3"/>
  <c r="O917" i="3"/>
  <c r="O877" i="3"/>
  <c r="O807" i="3"/>
  <c r="O743" i="3"/>
  <c r="O664" i="3"/>
  <c r="O589" i="3"/>
  <c r="O570" i="3"/>
  <c r="W570" i="3" s="1"/>
  <c r="O491" i="3"/>
  <c r="O403" i="3"/>
  <c r="O306" i="3"/>
  <c r="O278" i="3"/>
  <c r="O189" i="3"/>
  <c r="O145" i="3"/>
  <c r="T25" i="3"/>
  <c r="M82" i="3"/>
  <c r="S31" i="3"/>
  <c r="T88" i="3"/>
  <c r="Q974" i="3"/>
  <c r="N142" i="3"/>
  <c r="N122" i="3"/>
  <c r="V925" i="3"/>
  <c r="V891" i="3"/>
  <c r="V827" i="3"/>
  <c r="V755" i="3"/>
  <c r="V660" i="3"/>
  <c r="V629" i="3"/>
  <c r="V606" i="3"/>
  <c r="V462" i="3"/>
  <c r="V399" i="3"/>
  <c r="V376" i="3"/>
  <c r="V340" i="3"/>
  <c r="V265" i="3"/>
  <c r="V215" i="3"/>
  <c r="V195" i="3"/>
  <c r="O61" i="3"/>
  <c r="O995" i="3"/>
  <c r="O949" i="3"/>
  <c r="O858" i="3"/>
  <c r="O781" i="3"/>
  <c r="O758" i="3"/>
  <c r="O671" i="3"/>
  <c r="O640" i="3"/>
  <c r="O564" i="3"/>
  <c r="O484" i="3"/>
  <c r="O320" i="3"/>
  <c r="O334" i="3"/>
  <c r="O214" i="3"/>
  <c r="M26" i="3"/>
  <c r="T32" i="3"/>
  <c r="Q979" i="3"/>
  <c r="Q835" i="3"/>
  <c r="Q628" i="3"/>
  <c r="N261" i="3"/>
  <c r="V986" i="3"/>
  <c r="V837" i="3"/>
  <c r="V642" i="3"/>
  <c r="V473" i="3"/>
  <c r="V358" i="3"/>
  <c r="M99" i="3"/>
  <c r="O782" i="3"/>
  <c r="O525" i="3"/>
  <c r="O233" i="3"/>
  <c r="Q967" i="3"/>
  <c r="V980" i="3"/>
  <c r="V466" i="3"/>
  <c r="O1001" i="3"/>
  <c r="O453" i="3"/>
  <c r="T48" i="3"/>
  <c r="N792" i="3"/>
  <c r="N245" i="3"/>
  <c r="V626" i="3"/>
  <c r="V995" i="3"/>
  <c r="V525" i="3"/>
  <c r="O984" i="3"/>
  <c r="O501" i="3"/>
  <c r="N42" i="3"/>
  <c r="N548" i="3"/>
  <c r="V898" i="3"/>
  <c r="O117" i="3"/>
  <c r="O78" i="3"/>
  <c r="R101" i="3"/>
  <c r="I13" i="2"/>
  <c r="R171" i="3"/>
  <c r="R262" i="3"/>
  <c r="R304" i="3"/>
  <c r="R316" i="3"/>
  <c r="R404" i="3"/>
  <c r="R499" i="3"/>
  <c r="R558" i="3"/>
  <c r="R659" i="3"/>
  <c r="R705" i="3"/>
  <c r="R735" i="3"/>
  <c r="R849" i="3"/>
  <c r="R886" i="3"/>
  <c r="R940" i="3"/>
  <c r="R53" i="3"/>
  <c r="R60" i="3"/>
  <c r="R175" i="3"/>
  <c r="R187" i="3"/>
  <c r="R229" i="3"/>
  <c r="R320" i="3"/>
  <c r="R332" i="3"/>
  <c r="R420" i="3"/>
  <c r="R513" i="3"/>
  <c r="R574" i="3"/>
  <c r="R725" i="3"/>
  <c r="R710" i="3"/>
  <c r="R751" i="3"/>
  <c r="R8" i="3"/>
  <c r="R222" i="3"/>
  <c r="R226" i="3"/>
  <c r="R330" i="3"/>
  <c r="R359" i="3"/>
  <c r="R379" i="3"/>
  <c r="R22" i="3"/>
  <c r="R68" i="3"/>
  <c r="R115" i="3"/>
  <c r="R314" i="3"/>
  <c r="R377" i="3"/>
  <c r="R381" i="3"/>
  <c r="R405" i="3"/>
  <c r="R468" i="3"/>
  <c r="R530" i="3"/>
  <c r="R701" i="3"/>
  <c r="R698" i="3"/>
  <c r="R736" i="3"/>
  <c r="R808" i="3"/>
  <c r="R868" i="3"/>
  <c r="R942" i="3"/>
  <c r="R997" i="3"/>
  <c r="R774" i="3"/>
  <c r="R829" i="3"/>
  <c r="R891" i="3"/>
  <c r="R953" i="3"/>
  <c r="R37" i="3"/>
  <c r="R131" i="3"/>
  <c r="R378" i="3"/>
  <c r="R393" i="3"/>
  <c r="R394" i="3"/>
  <c r="R421" i="3"/>
  <c r="R484" i="3"/>
  <c r="R546" i="3"/>
  <c r="R618" i="3"/>
  <c r="R665" i="3"/>
  <c r="R752" i="3"/>
  <c r="R809" i="3"/>
  <c r="R882" i="3"/>
  <c r="R941" i="3"/>
  <c r="R106" i="3"/>
  <c r="R306" i="3"/>
  <c r="R368" i="3"/>
  <c r="R380" i="3"/>
  <c r="R467" i="3"/>
  <c r="R490" i="3"/>
  <c r="R589" i="3"/>
  <c r="R649" i="3"/>
  <c r="R664" i="3"/>
  <c r="R758" i="3"/>
  <c r="R839" i="3"/>
  <c r="R901" i="3"/>
  <c r="R945" i="3"/>
  <c r="R118" i="3"/>
  <c r="R122" i="3"/>
  <c r="R370" i="3"/>
  <c r="R384" i="3"/>
  <c r="R275" i="3"/>
  <c r="R411" i="3"/>
  <c r="R505" i="3"/>
  <c r="R556" i="3"/>
  <c r="R693" i="3"/>
  <c r="R680" i="3"/>
  <c r="R66" i="3"/>
  <c r="R27" i="3"/>
  <c r="R82" i="3"/>
  <c r="R165" i="3"/>
  <c r="R169" i="3"/>
  <c r="R249" i="3"/>
  <c r="R294" i="3"/>
  <c r="R449" i="3"/>
  <c r="R167" i="3"/>
  <c r="R179" i="3"/>
  <c r="R270" i="3"/>
  <c r="R312" i="3"/>
  <c r="R324" i="3"/>
  <c r="R412" i="3"/>
  <c r="R504" i="3"/>
  <c r="R566" i="3"/>
  <c r="R713" i="3"/>
  <c r="R706" i="3"/>
  <c r="R743" i="3"/>
  <c r="R859" i="3"/>
  <c r="R880" i="3"/>
  <c r="R948" i="3"/>
  <c r="R789" i="3"/>
  <c r="R844" i="3"/>
  <c r="R889" i="3"/>
  <c r="R958" i="3"/>
  <c r="R71" i="3"/>
  <c r="R14" i="3"/>
  <c r="R183" i="3"/>
  <c r="R195" i="3"/>
  <c r="R43" i="3"/>
  <c r="R120" i="3"/>
  <c r="R223" i="3"/>
  <c r="R170" i="3"/>
  <c r="R235" i="3"/>
  <c r="R303" i="3"/>
  <c r="W303" i="3" s="1"/>
  <c r="R323" i="3"/>
  <c r="R410" i="3"/>
  <c r="R519" i="3"/>
  <c r="R610" i="3"/>
  <c r="R640" i="3"/>
  <c r="R679" i="3"/>
  <c r="R807" i="3"/>
  <c r="R813" i="3"/>
  <c r="R911" i="3"/>
  <c r="R970" i="3"/>
  <c r="R182" i="3"/>
  <c r="R186" i="3"/>
  <c r="R251" i="3"/>
  <c r="R319" i="3"/>
  <c r="R339" i="3"/>
  <c r="R426" i="3"/>
  <c r="R535" i="3"/>
  <c r="R555" i="3"/>
  <c r="R607" i="3"/>
  <c r="R695" i="3"/>
  <c r="R119" i="3"/>
  <c r="R18" i="3"/>
  <c r="R59" i="3"/>
  <c r="R84" i="3"/>
  <c r="R108" i="3"/>
  <c r="R136" i="3"/>
  <c r="R232" i="3"/>
  <c r="R358" i="3"/>
  <c r="R459" i="3"/>
  <c r="R110" i="3"/>
  <c r="R114" i="3"/>
  <c r="R338" i="3"/>
  <c r="R376" i="3"/>
  <c r="R388" i="3"/>
  <c r="R403" i="3"/>
  <c r="R498" i="3"/>
  <c r="R597" i="3"/>
  <c r="R661" i="3"/>
  <c r="R672" i="3"/>
  <c r="R757" i="3"/>
  <c r="W757" i="3" s="1"/>
  <c r="R847" i="3"/>
  <c r="R907" i="3"/>
  <c r="R955" i="3"/>
  <c r="R45" i="3"/>
  <c r="R804" i="3"/>
  <c r="R826" i="3"/>
  <c r="R924" i="3"/>
  <c r="R987" i="3"/>
  <c r="R70" i="3"/>
  <c r="R52" i="3"/>
  <c r="R126" i="3"/>
  <c r="R130" i="3"/>
  <c r="R236" i="3"/>
  <c r="R392" i="3"/>
  <c r="R283" i="3"/>
  <c r="R419" i="3"/>
  <c r="R528" i="3"/>
  <c r="R564" i="3"/>
  <c r="R717" i="3"/>
  <c r="R688" i="3"/>
  <c r="R767" i="3"/>
  <c r="R814" i="3"/>
  <c r="R885" i="3"/>
  <c r="R964" i="3"/>
  <c r="R44" i="3"/>
  <c r="R198" i="3"/>
  <c r="R202" i="3"/>
  <c r="R267" i="3"/>
  <c r="R335" i="3"/>
  <c r="R355" i="3"/>
  <c r="R442" i="3"/>
  <c r="R557" i="3"/>
  <c r="R571" i="3"/>
  <c r="R623" i="3"/>
  <c r="R726" i="3"/>
  <c r="R790" i="3"/>
  <c r="R845" i="3"/>
  <c r="R903" i="3"/>
  <c r="R969" i="3"/>
  <c r="R166" i="3"/>
  <c r="R113" i="3"/>
  <c r="R362" i="3"/>
  <c r="R367" i="3"/>
  <c r="R387" i="3"/>
  <c r="R465" i="3"/>
  <c r="R510" i="3"/>
  <c r="R603" i="3"/>
  <c r="R655" i="3"/>
  <c r="R686" i="3"/>
  <c r="R827" i="3"/>
  <c r="R828" i="3"/>
  <c r="R915" i="3"/>
  <c r="R968" i="3"/>
  <c r="R125" i="3"/>
  <c r="R129" i="3"/>
  <c r="R242" i="3"/>
  <c r="R383" i="3"/>
  <c r="R409" i="3"/>
  <c r="R481" i="3"/>
  <c r="R526" i="3"/>
  <c r="R554" i="3"/>
  <c r="R606" i="3"/>
  <c r="R702" i="3"/>
  <c r="R74" i="3"/>
  <c r="R20" i="3"/>
  <c r="R172" i="3"/>
  <c r="R200" i="3"/>
  <c r="R297" i="3"/>
  <c r="R301" i="3"/>
  <c r="R447" i="3"/>
  <c r="R174" i="3"/>
  <c r="R178" i="3"/>
  <c r="R243" i="3"/>
  <c r="R311" i="3"/>
  <c r="R331" i="3"/>
  <c r="R418" i="3"/>
  <c r="R527" i="3"/>
  <c r="R628" i="3"/>
  <c r="R648" i="3"/>
  <c r="R687" i="3"/>
  <c r="R766" i="3"/>
  <c r="R821" i="3"/>
  <c r="R883" i="3"/>
  <c r="R1004" i="3"/>
  <c r="R762" i="3"/>
  <c r="R864" i="3"/>
  <c r="R943" i="3"/>
  <c r="R985" i="3"/>
  <c r="R190" i="3"/>
  <c r="R194" i="3"/>
  <c r="R259" i="3"/>
  <c r="R327" i="3"/>
  <c r="R347" i="3"/>
  <c r="R434" i="3"/>
  <c r="R543" i="3"/>
  <c r="R563" i="3"/>
  <c r="R615" i="3"/>
  <c r="R703" i="3"/>
  <c r="R782" i="3"/>
  <c r="R837" i="3"/>
  <c r="R899" i="3"/>
  <c r="R961" i="3"/>
  <c r="R93" i="3"/>
  <c r="R141" i="3"/>
  <c r="R145" i="3"/>
  <c r="R258" i="3"/>
  <c r="R395" i="3"/>
  <c r="R425" i="3"/>
  <c r="R497" i="3"/>
  <c r="R542" i="3"/>
  <c r="R570" i="3"/>
  <c r="R622" i="3"/>
  <c r="R716" i="3"/>
  <c r="R805" i="3"/>
  <c r="R843" i="3"/>
  <c r="R909" i="3"/>
  <c r="R974" i="3"/>
  <c r="R85" i="3"/>
  <c r="R67" i="3"/>
  <c r="R109" i="3"/>
  <c r="R177" i="3"/>
  <c r="R257" i="3"/>
  <c r="R302" i="3"/>
  <c r="R400" i="3"/>
  <c r="R464" i="3"/>
  <c r="R509" i="3"/>
  <c r="R602" i="3"/>
  <c r="R654" i="3"/>
  <c r="R748" i="3"/>
  <c r="R788" i="3"/>
  <c r="R810" i="3"/>
  <c r="R908" i="3"/>
  <c r="R973" i="3"/>
  <c r="R116" i="3"/>
  <c r="R91" i="3"/>
  <c r="R189" i="3"/>
  <c r="R193" i="3"/>
  <c r="R274" i="3"/>
  <c r="R318" i="3"/>
  <c r="R416" i="3"/>
  <c r="R480" i="3"/>
  <c r="R525" i="3"/>
  <c r="R652" i="3"/>
  <c r="R621" i="3"/>
  <c r="R707" i="3"/>
  <c r="R90" i="3"/>
  <c r="R233" i="3"/>
  <c r="R263" i="3"/>
  <c r="R361" i="3"/>
  <c r="R365" i="3"/>
  <c r="R463" i="3"/>
  <c r="R111" i="3"/>
  <c r="R99" i="3"/>
  <c r="R117" i="3"/>
  <c r="R121" i="3"/>
  <c r="R234" i="3"/>
  <c r="R375" i="3"/>
  <c r="R401" i="3"/>
  <c r="R473" i="3"/>
  <c r="R518" i="3"/>
  <c r="R604" i="3"/>
  <c r="R685" i="3"/>
  <c r="R694" i="3"/>
  <c r="R781" i="3"/>
  <c r="R836" i="3"/>
  <c r="R881" i="3"/>
  <c r="R996" i="3"/>
  <c r="R793" i="3"/>
  <c r="R894" i="3"/>
  <c r="R928" i="3"/>
  <c r="R991" i="3"/>
  <c r="R143" i="3"/>
  <c r="R133" i="3"/>
  <c r="R137" i="3"/>
  <c r="R250" i="3"/>
  <c r="R391" i="3"/>
  <c r="R417" i="3"/>
  <c r="R489" i="3"/>
  <c r="R534" i="3"/>
  <c r="R562" i="3"/>
  <c r="R614" i="3"/>
  <c r="R708" i="3"/>
  <c r="R797" i="3"/>
  <c r="R835" i="3"/>
  <c r="W835" i="3" s="1"/>
  <c r="R897" i="3"/>
  <c r="R966" i="3"/>
  <c r="R29" i="3"/>
  <c r="R205" i="3"/>
  <c r="R209" i="3"/>
  <c r="R322" i="3"/>
  <c r="R334" i="3"/>
  <c r="R432" i="3"/>
  <c r="R496" i="3"/>
  <c r="R541" i="3"/>
  <c r="R561" i="3"/>
  <c r="R637" i="3"/>
  <c r="R723" i="3"/>
  <c r="R763" i="3"/>
  <c r="R842" i="3"/>
  <c r="R914" i="3"/>
  <c r="R1003" i="3"/>
  <c r="R21" i="3"/>
  <c r="R173" i="3"/>
  <c r="R144" i="3"/>
  <c r="R240" i="3"/>
  <c r="R366" i="3"/>
  <c r="R475" i="3"/>
  <c r="R521" i="3"/>
  <c r="R524" i="3"/>
  <c r="R593" i="3"/>
  <c r="R660" i="3"/>
  <c r="R755" i="3"/>
  <c r="R795" i="3"/>
  <c r="R873" i="3"/>
  <c r="R921" i="3"/>
  <c r="R1002" i="3"/>
  <c r="R132" i="3"/>
  <c r="R160" i="3"/>
  <c r="R256" i="3"/>
  <c r="R382" i="3"/>
  <c r="R407" i="3"/>
  <c r="R454" i="3"/>
  <c r="R540" i="3"/>
  <c r="R560" i="3"/>
  <c r="R676" i="3"/>
  <c r="R722" i="3"/>
  <c r="R42" i="3"/>
  <c r="R98" i="3"/>
  <c r="R34" i="3"/>
  <c r="R26" i="3"/>
  <c r="R163" i="3"/>
  <c r="R254" i="3"/>
  <c r="R296" i="3"/>
  <c r="R308" i="3"/>
  <c r="R396" i="3"/>
  <c r="R35" i="3"/>
  <c r="R181" i="3"/>
  <c r="R185" i="3"/>
  <c r="R265" i="3"/>
  <c r="R310" i="3"/>
  <c r="R408" i="3"/>
  <c r="R472" i="3"/>
  <c r="R517" i="3"/>
  <c r="R620" i="3"/>
  <c r="R613" i="3"/>
  <c r="R756" i="3"/>
  <c r="R796" i="3"/>
  <c r="R818" i="3"/>
  <c r="R916" i="3"/>
  <c r="R979" i="3"/>
  <c r="R823" i="3"/>
  <c r="R876" i="3"/>
  <c r="R933" i="3"/>
  <c r="R1005" i="3"/>
  <c r="R197" i="3"/>
  <c r="R201" i="3"/>
  <c r="R290" i="3"/>
  <c r="R180" i="3"/>
  <c r="R208" i="3"/>
  <c r="R305" i="3"/>
  <c r="R309" i="3"/>
  <c r="R398" i="3"/>
  <c r="R453" i="3"/>
  <c r="R531" i="3"/>
  <c r="W531" i="3" s="1"/>
  <c r="R612" i="3"/>
  <c r="R683" i="3"/>
  <c r="R729" i="3"/>
  <c r="R819" i="3"/>
  <c r="R870" i="3"/>
  <c r="R910" i="3"/>
  <c r="R1000" i="3"/>
  <c r="R50" i="3"/>
  <c r="R196" i="3"/>
  <c r="R224" i="3"/>
  <c r="R321" i="3"/>
  <c r="R325" i="3"/>
  <c r="R414" i="3"/>
  <c r="R469" i="3"/>
  <c r="R547" i="3"/>
  <c r="R611" i="3"/>
  <c r="R699" i="3"/>
  <c r="R745" i="3"/>
  <c r="R215" i="3"/>
  <c r="R227" i="3"/>
  <c r="R269" i="3"/>
  <c r="R360" i="3"/>
  <c r="R372" i="3"/>
  <c r="R451" i="3"/>
  <c r="R87" i="3"/>
  <c r="R124" i="3"/>
  <c r="R152" i="3"/>
  <c r="R248" i="3"/>
  <c r="R374" i="3"/>
  <c r="R399" i="3"/>
  <c r="R529" i="3"/>
  <c r="R532" i="3"/>
  <c r="R601" i="3"/>
  <c r="R668" i="3"/>
  <c r="R769" i="3"/>
  <c r="R803" i="3"/>
  <c r="R856" i="3"/>
  <c r="R927" i="3"/>
  <c r="R977" i="3"/>
  <c r="R816" i="3"/>
  <c r="R888" i="3"/>
  <c r="R967" i="3"/>
  <c r="R83" i="3"/>
  <c r="R140" i="3"/>
  <c r="R168" i="3"/>
  <c r="R264" i="3"/>
  <c r="R390" i="3"/>
  <c r="R415" i="3"/>
  <c r="R462" i="3"/>
  <c r="R548" i="3"/>
  <c r="R568" i="3"/>
  <c r="R684" i="3"/>
  <c r="R730" i="3"/>
  <c r="R770" i="3"/>
  <c r="R872" i="3"/>
  <c r="R904" i="3"/>
  <c r="R993" i="3"/>
  <c r="R75" i="3"/>
  <c r="R212" i="3"/>
  <c r="R239" i="3"/>
  <c r="R337" i="3"/>
  <c r="R341" i="3"/>
  <c r="R430" i="3"/>
  <c r="R485" i="3"/>
  <c r="R565" i="3"/>
  <c r="R627" i="3"/>
  <c r="R658" i="3"/>
  <c r="R761" i="3"/>
  <c r="R768" i="3"/>
  <c r="R861" i="3"/>
  <c r="R944" i="3"/>
  <c r="R982" i="3"/>
  <c r="R58" i="3"/>
  <c r="R76" i="3"/>
  <c r="R107" i="3"/>
  <c r="R282" i="3"/>
  <c r="R369" i="3"/>
  <c r="R373" i="3"/>
  <c r="R397" i="3"/>
  <c r="R460" i="3"/>
  <c r="R522" i="3"/>
  <c r="R669" i="3"/>
  <c r="R690" i="3"/>
  <c r="R728" i="3"/>
  <c r="R800" i="3"/>
  <c r="R860" i="3"/>
  <c r="R934" i="3"/>
  <c r="R989" i="3"/>
  <c r="R123" i="3"/>
  <c r="R346" i="3"/>
  <c r="R385" i="3"/>
  <c r="R389" i="3"/>
  <c r="R413" i="3"/>
  <c r="R476" i="3"/>
  <c r="R538" i="3"/>
  <c r="R709" i="3"/>
  <c r="R657" i="3"/>
  <c r="R744" i="3"/>
  <c r="R159" i="3"/>
  <c r="R51" i="3"/>
  <c r="R158" i="3"/>
  <c r="R162" i="3"/>
  <c r="R268" i="3"/>
  <c r="R295" i="3"/>
  <c r="R315" i="3"/>
  <c r="R86" i="3"/>
  <c r="R23" i="3"/>
  <c r="R188" i="3"/>
  <c r="R216" i="3"/>
  <c r="R313" i="3"/>
  <c r="R317" i="3"/>
  <c r="R406" i="3"/>
  <c r="R461" i="3"/>
  <c r="R539" i="3"/>
  <c r="R644" i="3"/>
  <c r="R691" i="3"/>
  <c r="R737" i="3"/>
  <c r="R785" i="3"/>
  <c r="R878" i="3"/>
  <c r="R918" i="3"/>
  <c r="R983" i="3"/>
  <c r="R9" i="3"/>
  <c r="R765" i="3"/>
  <c r="R863" i="3"/>
  <c r="R923" i="3"/>
  <c r="R956" i="3"/>
  <c r="R72" i="3"/>
  <c r="R19" i="3"/>
  <c r="R333" i="3"/>
  <c r="R533" i="3"/>
  <c r="R714" i="3"/>
  <c r="R853" i="3"/>
  <c r="R230" i="3"/>
  <c r="R284" i="3"/>
  <c r="R492" i="3"/>
  <c r="R626" i="3"/>
  <c r="R760" i="3"/>
  <c r="R875" i="3"/>
  <c r="R213" i="3"/>
  <c r="R217" i="3"/>
  <c r="R354" i="3"/>
  <c r="R342" i="3"/>
  <c r="R440" i="3"/>
  <c r="R479" i="3"/>
  <c r="R549" i="3"/>
  <c r="R569" i="3"/>
  <c r="R645" i="3"/>
  <c r="R731" i="3"/>
  <c r="R771" i="3"/>
  <c r="R850" i="3"/>
  <c r="R922" i="3"/>
  <c r="R978" i="3"/>
  <c r="R77" i="3"/>
  <c r="R28" i="3"/>
  <c r="R221" i="3"/>
  <c r="R225" i="3"/>
  <c r="R386" i="3"/>
  <c r="R350" i="3"/>
  <c r="R448" i="3"/>
  <c r="R487" i="3"/>
  <c r="W487" i="3" s="1"/>
  <c r="R508" i="3"/>
  <c r="R577" i="3"/>
  <c r="R653" i="3"/>
  <c r="R739" i="3"/>
  <c r="R779" i="3"/>
  <c r="R857" i="3"/>
  <c r="R905" i="3"/>
  <c r="R986" i="3"/>
  <c r="R457" i="3"/>
  <c r="R502" i="3"/>
  <c r="R595" i="3"/>
  <c r="R647" i="3"/>
  <c r="R678" i="3"/>
  <c r="R811" i="3"/>
  <c r="R820" i="3"/>
  <c r="R898" i="3"/>
  <c r="R960" i="3"/>
  <c r="R340" i="3"/>
  <c r="R559" i="3"/>
  <c r="R715" i="3"/>
  <c r="R896" i="3"/>
  <c r="R191" i="3"/>
  <c r="R245" i="3"/>
  <c r="R348" i="3"/>
  <c r="W348" i="3" s="1"/>
  <c r="R458" i="3"/>
  <c r="R617" i="3"/>
  <c r="R777" i="3"/>
  <c r="R919" i="3"/>
  <c r="R156" i="3"/>
  <c r="R184" i="3"/>
  <c r="R281" i="3"/>
  <c r="R285" i="3"/>
  <c r="R431" i="3"/>
  <c r="R478" i="3"/>
  <c r="R507" i="3"/>
  <c r="R584" i="3"/>
  <c r="R700" i="3"/>
  <c r="R746" i="3"/>
  <c r="R786" i="3"/>
  <c r="R890" i="3"/>
  <c r="R920" i="3"/>
  <c r="R976" i="3"/>
  <c r="R164" i="3"/>
  <c r="R192" i="3"/>
  <c r="R289" i="3"/>
  <c r="R293" i="3"/>
  <c r="R439" i="3"/>
  <c r="R486" i="3"/>
  <c r="R515" i="3"/>
  <c r="R592" i="3"/>
  <c r="R667" i="3"/>
  <c r="R754" i="3"/>
  <c r="R794" i="3"/>
  <c r="R854" i="3"/>
  <c r="R925" i="3"/>
  <c r="R984" i="3"/>
  <c r="R69" i="3"/>
  <c r="R456" i="3"/>
  <c r="R501" i="3"/>
  <c r="R594" i="3"/>
  <c r="R646" i="3"/>
  <c r="R740" i="3"/>
  <c r="R780" i="3"/>
  <c r="R871" i="3"/>
  <c r="W871" i="3" s="1"/>
  <c r="R959" i="3"/>
  <c r="R965" i="3"/>
  <c r="R204" i="3"/>
  <c r="R424" i="3"/>
  <c r="R582" i="3"/>
  <c r="R753" i="3"/>
  <c r="R906" i="3"/>
  <c r="R134" i="3"/>
  <c r="R244" i="3"/>
  <c r="R291" i="3"/>
  <c r="R536" i="3"/>
  <c r="R608" i="3"/>
  <c r="R775" i="3"/>
  <c r="R893" i="3"/>
  <c r="R220" i="3"/>
  <c r="R247" i="3"/>
  <c r="R345" i="3"/>
  <c r="R349" i="3"/>
  <c r="R438" i="3"/>
  <c r="R493" i="3"/>
  <c r="R575" i="3"/>
  <c r="R635" i="3"/>
  <c r="R666" i="3"/>
  <c r="R773" i="3"/>
  <c r="R776" i="3"/>
  <c r="R869" i="3"/>
  <c r="R950" i="3"/>
  <c r="R990" i="3"/>
  <c r="R6" i="3"/>
  <c r="R228" i="3"/>
  <c r="R255" i="3"/>
  <c r="R353" i="3"/>
  <c r="R357" i="3"/>
  <c r="R446" i="3"/>
  <c r="R520" i="3"/>
  <c r="R506" i="3"/>
  <c r="R643" i="3"/>
  <c r="R674" i="3"/>
  <c r="R712" i="3"/>
  <c r="R784" i="3"/>
  <c r="R877" i="3"/>
  <c r="R971" i="3"/>
  <c r="R998" i="3"/>
  <c r="R495" i="3"/>
  <c r="R516" i="3"/>
  <c r="R585" i="3"/>
  <c r="R677" i="3"/>
  <c r="R747" i="3"/>
  <c r="R787" i="3"/>
  <c r="R865" i="3"/>
  <c r="R913" i="3"/>
  <c r="R994" i="3"/>
  <c r="R128" i="3"/>
  <c r="R16" i="3"/>
  <c r="R231" i="3"/>
  <c r="R422" i="3"/>
  <c r="R553" i="3"/>
  <c r="R759" i="3"/>
  <c r="R936" i="3"/>
  <c r="R148" i="3"/>
  <c r="R273" i="3"/>
  <c r="R423" i="3"/>
  <c r="R591" i="3"/>
  <c r="R692" i="3"/>
  <c r="R778" i="3"/>
  <c r="R912" i="3"/>
  <c r="R147" i="3"/>
  <c r="R238" i="3"/>
  <c r="R280" i="3"/>
  <c r="R292" i="3"/>
  <c r="R437" i="3"/>
  <c r="R500" i="3"/>
  <c r="R583" i="3"/>
  <c r="R634" i="3"/>
  <c r="R681" i="3"/>
  <c r="R711" i="3"/>
  <c r="R825" i="3"/>
  <c r="R858" i="3"/>
  <c r="R951" i="3"/>
  <c r="R155" i="3"/>
  <c r="R246" i="3"/>
  <c r="R288" i="3"/>
  <c r="R300" i="3"/>
  <c r="R445" i="3"/>
  <c r="R483" i="3"/>
  <c r="R605" i="3"/>
  <c r="R642" i="3"/>
  <c r="R689" i="3"/>
  <c r="W689" i="3" s="1"/>
  <c r="R719" i="3"/>
  <c r="R833" i="3"/>
  <c r="R866" i="3"/>
  <c r="R963" i="3"/>
  <c r="R494" i="3"/>
  <c r="R523" i="3"/>
  <c r="R600" i="3"/>
  <c r="R675" i="3"/>
  <c r="R721" i="3"/>
  <c r="R802" i="3"/>
  <c r="R862" i="3"/>
  <c r="R902" i="3"/>
  <c r="R992" i="3"/>
  <c r="R79" i="3"/>
  <c r="R56" i="3"/>
  <c r="R10" i="3"/>
  <c r="R237" i="3"/>
  <c r="R428" i="3"/>
  <c r="R619" i="3"/>
  <c r="R815" i="3"/>
  <c r="R930" i="3"/>
  <c r="R139" i="3"/>
  <c r="R272" i="3"/>
  <c r="R429" i="3"/>
  <c r="R552" i="3"/>
  <c r="R673" i="3"/>
  <c r="R817" i="3"/>
  <c r="R949" i="3"/>
  <c r="R135" i="3"/>
  <c r="R199" i="3"/>
  <c r="R211" i="3"/>
  <c r="R253" i="3"/>
  <c r="R344" i="3"/>
  <c r="R356" i="3"/>
  <c r="R444" i="3"/>
  <c r="R466" i="3"/>
  <c r="R598" i="3"/>
  <c r="R625" i="3"/>
  <c r="R733" i="3"/>
  <c r="R734" i="3"/>
  <c r="R840" i="3"/>
  <c r="R887" i="3"/>
  <c r="R946" i="3"/>
  <c r="R207" i="3"/>
  <c r="R219" i="3"/>
  <c r="R261" i="3"/>
  <c r="R352" i="3"/>
  <c r="R364" i="3"/>
  <c r="R450" i="3"/>
  <c r="R474" i="3"/>
  <c r="R636" i="3"/>
  <c r="R633" i="3"/>
  <c r="R741" i="3"/>
  <c r="R742" i="3"/>
  <c r="R848" i="3"/>
  <c r="R895" i="3"/>
  <c r="R929" i="3"/>
  <c r="R452" i="3"/>
  <c r="R514" i="3"/>
  <c r="R651" i="3"/>
  <c r="R682" i="3"/>
  <c r="R720" i="3"/>
  <c r="R792" i="3"/>
  <c r="R852" i="3"/>
  <c r="R926" i="3"/>
  <c r="R981" i="3"/>
  <c r="R61" i="3"/>
  <c r="R78" i="3"/>
  <c r="R15" i="3"/>
  <c r="R64" i="3"/>
  <c r="R11" i="3"/>
  <c r="R112" i="3"/>
  <c r="R329" i="3"/>
  <c r="R488" i="3"/>
  <c r="R609" i="3"/>
  <c r="R801" i="3"/>
  <c r="R995" i="3"/>
  <c r="R203" i="3"/>
  <c r="R336" i="3"/>
  <c r="R436" i="3"/>
  <c r="R590" i="3"/>
  <c r="R718" i="3"/>
  <c r="R832" i="3"/>
  <c r="R938" i="3"/>
  <c r="R142" i="3"/>
  <c r="R146" i="3"/>
  <c r="R252" i="3"/>
  <c r="R279" i="3"/>
  <c r="R299" i="3"/>
  <c r="R435" i="3"/>
  <c r="R544" i="3"/>
  <c r="R580" i="3"/>
  <c r="R616" i="3"/>
  <c r="R704" i="3"/>
  <c r="R783" i="3"/>
  <c r="R830" i="3"/>
  <c r="R884" i="3"/>
  <c r="R980" i="3"/>
  <c r="R150" i="3"/>
  <c r="R154" i="3"/>
  <c r="R260" i="3"/>
  <c r="R287" i="3"/>
  <c r="R307" i="3"/>
  <c r="R443" i="3"/>
  <c r="R503" i="3"/>
  <c r="R588" i="3"/>
  <c r="R624" i="3"/>
  <c r="R663" i="3"/>
  <c r="R791" i="3"/>
  <c r="R838" i="3"/>
  <c r="R892" i="3"/>
  <c r="R954" i="3"/>
  <c r="R491" i="3"/>
  <c r="R550" i="3"/>
  <c r="R650" i="3"/>
  <c r="R697" i="3"/>
  <c r="R727" i="3"/>
  <c r="R841" i="3"/>
  <c r="R874" i="3"/>
  <c r="R932" i="3"/>
  <c r="R95" i="3"/>
  <c r="R88" i="3"/>
  <c r="R13" i="3"/>
  <c r="R151" i="3"/>
  <c r="R55" i="3"/>
  <c r="R328" i="3"/>
  <c r="R477" i="3"/>
  <c r="R629" i="3"/>
  <c r="R824" i="3"/>
  <c r="R999" i="3"/>
  <c r="R138" i="3"/>
  <c r="R271" i="3"/>
  <c r="R427" i="3"/>
  <c r="R572" i="3"/>
  <c r="R696" i="3"/>
  <c r="R822" i="3"/>
  <c r="R972" i="3"/>
  <c r="R100" i="3"/>
  <c r="R206" i="3"/>
  <c r="R210" i="3"/>
  <c r="R276" i="3"/>
  <c r="R343" i="3"/>
  <c r="R363" i="3"/>
  <c r="R455" i="3"/>
  <c r="R567" i="3"/>
  <c r="R579" i="3"/>
  <c r="R631" i="3"/>
  <c r="R662" i="3"/>
  <c r="R798" i="3"/>
  <c r="R867" i="3"/>
  <c r="R931" i="3"/>
  <c r="R975" i="3"/>
  <c r="W975" i="3" s="1"/>
  <c r="R214" i="3"/>
  <c r="R218" i="3"/>
  <c r="R298" i="3"/>
  <c r="R351" i="3"/>
  <c r="R371" i="3"/>
  <c r="R471" i="3"/>
  <c r="R573" i="3"/>
  <c r="R587" i="3"/>
  <c r="R639" i="3"/>
  <c r="R670" i="3"/>
  <c r="R806" i="3"/>
  <c r="R812" i="3"/>
  <c r="R947" i="3"/>
  <c r="R952" i="3"/>
  <c r="R482" i="3"/>
  <c r="R581" i="3"/>
  <c r="R641" i="3"/>
  <c r="R656" i="3"/>
  <c r="R750" i="3"/>
  <c r="R831" i="3"/>
  <c r="R939" i="3"/>
  <c r="R937" i="3"/>
  <c r="R94" i="3"/>
  <c r="R31" i="3"/>
  <c r="R24" i="3"/>
  <c r="R12" i="3"/>
  <c r="R63" i="3"/>
  <c r="R127" i="3"/>
  <c r="R54" i="3"/>
  <c r="R46" i="3"/>
  <c r="R326" i="3"/>
  <c r="R545" i="3"/>
  <c r="R749" i="3"/>
  <c r="R834" i="3"/>
  <c r="R176" i="3"/>
  <c r="R277" i="3"/>
  <c r="R470" i="3"/>
  <c r="R576" i="3"/>
  <c r="R738" i="3"/>
  <c r="R879" i="3"/>
  <c r="R1001" i="3"/>
  <c r="R36" i="3"/>
  <c r="R149" i="3"/>
  <c r="R153" i="3"/>
  <c r="R266" i="3"/>
  <c r="R278" i="3"/>
  <c r="R433" i="3"/>
  <c r="R512" i="3"/>
  <c r="R551" i="3"/>
  <c r="R578" i="3"/>
  <c r="R630" i="3"/>
  <c r="R724" i="3"/>
  <c r="R764" i="3"/>
  <c r="R851" i="3"/>
  <c r="R917" i="3"/>
  <c r="R988" i="3"/>
  <c r="R92" i="3"/>
  <c r="R157" i="3"/>
  <c r="R161" i="3"/>
  <c r="R241" i="3"/>
  <c r="R286" i="3"/>
  <c r="R441" i="3"/>
  <c r="R537" i="3"/>
  <c r="R599" i="3"/>
  <c r="R586" i="3"/>
  <c r="R638" i="3"/>
  <c r="R732" i="3"/>
  <c r="R772" i="3"/>
  <c r="R855" i="3"/>
  <c r="R935" i="3"/>
  <c r="R957" i="3"/>
  <c r="R402" i="3"/>
  <c r="R511" i="3"/>
  <c r="R596" i="3"/>
  <c r="R632" i="3"/>
  <c r="R671" i="3"/>
  <c r="R799" i="3"/>
  <c r="R846" i="3"/>
  <c r="R900" i="3"/>
  <c r="R962" i="3"/>
  <c r="R30" i="3"/>
  <c r="R62" i="3"/>
  <c r="Q104" i="3"/>
  <c r="M992" i="3"/>
  <c r="M928" i="3"/>
  <c r="M879" i="3"/>
  <c r="M803" i="3"/>
  <c r="M739" i="3"/>
  <c r="M677" i="3"/>
  <c r="M613" i="3"/>
  <c r="M541" i="3"/>
  <c r="M455" i="3"/>
  <c r="M424" i="3"/>
  <c r="M392" i="3"/>
  <c r="M372" i="3"/>
  <c r="M293" i="3"/>
  <c r="M126" i="3"/>
  <c r="M20" i="3"/>
  <c r="U76" i="3"/>
  <c r="M970" i="3"/>
  <c r="M938" i="3"/>
  <c r="M823" i="3"/>
  <c r="M826" i="3"/>
  <c r="M697" i="3"/>
  <c r="M609" i="3"/>
  <c r="M598" i="3"/>
  <c r="M513" i="3"/>
  <c r="M476" i="3"/>
  <c r="M396" i="3"/>
  <c r="M378" i="3"/>
  <c r="M341" i="3"/>
  <c r="M132" i="3"/>
  <c r="M225" i="3"/>
  <c r="U972" i="3"/>
  <c r="U906" i="3"/>
  <c r="U816" i="3"/>
  <c r="U769" i="3"/>
  <c r="U698" i="3"/>
  <c r="U626" i="3"/>
  <c r="U591" i="3"/>
  <c r="U522" i="3"/>
  <c r="U437" i="3"/>
  <c r="U358" i="3"/>
  <c r="U330" i="3"/>
  <c r="U262" i="3"/>
  <c r="U205" i="3"/>
  <c r="U177" i="3"/>
  <c r="R49" i="3"/>
  <c r="T113" i="3"/>
  <c r="N934" i="3"/>
  <c r="N878" i="3"/>
  <c r="N820" i="3"/>
  <c r="U652" i="3"/>
  <c r="U584" i="3"/>
  <c r="U485" i="3"/>
  <c r="U414" i="3"/>
  <c r="U391" i="3"/>
  <c r="U363" i="3"/>
  <c r="U247" i="3"/>
  <c r="U117" i="3"/>
  <c r="U210" i="3"/>
  <c r="T59" i="3"/>
  <c r="N1002" i="3"/>
  <c r="N946" i="3"/>
  <c r="W946" i="3" s="1"/>
  <c r="N873" i="3"/>
  <c r="N772" i="3"/>
  <c r="N781" i="3"/>
  <c r="N714" i="3"/>
  <c r="N639" i="3"/>
  <c r="N510" i="3"/>
  <c r="N489" i="3"/>
  <c r="N401" i="3"/>
  <c r="W401" i="3" s="1"/>
  <c r="N377" i="3"/>
  <c r="N341" i="3"/>
  <c r="N259" i="3"/>
  <c r="N216" i="3"/>
  <c r="V580" i="3"/>
  <c r="V511" i="3"/>
  <c r="V498" i="3"/>
  <c r="V394" i="3"/>
  <c r="V321" i="3"/>
  <c r="V285" i="3"/>
  <c r="V212" i="3"/>
  <c r="V160" i="3"/>
  <c r="S25" i="3"/>
  <c r="T82" i="3"/>
  <c r="O976" i="3"/>
  <c r="O922" i="3"/>
  <c r="O848" i="3"/>
  <c r="N472" i="3"/>
  <c r="N451" i="3"/>
  <c r="N312" i="3"/>
  <c r="N276" i="3"/>
  <c r="N242" i="3"/>
  <c r="N151" i="3"/>
  <c r="V1002" i="3"/>
  <c r="V938" i="3"/>
  <c r="V873" i="3"/>
  <c r="V788" i="3"/>
  <c r="V708" i="3"/>
  <c r="V729" i="3"/>
  <c r="V639" i="3"/>
  <c r="V510" i="3"/>
  <c r="V489" i="3"/>
  <c r="V401" i="3"/>
  <c r="V377" i="3"/>
  <c r="V341" i="3"/>
  <c r="V267" i="3"/>
  <c r="V216" i="3"/>
  <c r="M19" i="3"/>
  <c r="U75" i="3"/>
  <c r="O991" i="3"/>
  <c r="W991" i="3" s="1"/>
  <c r="O919" i="3"/>
  <c r="O839" i="3"/>
  <c r="O792" i="3"/>
  <c r="O728" i="3"/>
  <c r="O657" i="3"/>
  <c r="O582" i="3"/>
  <c r="O546" i="3"/>
  <c r="O492" i="3"/>
  <c r="O396" i="3"/>
  <c r="O363" i="3"/>
  <c r="O335" i="3"/>
  <c r="O222" i="3"/>
  <c r="O202" i="3"/>
  <c r="S32" i="3"/>
  <c r="T89" i="3"/>
  <c r="R38" i="3"/>
  <c r="S95" i="3"/>
  <c r="Q987" i="3"/>
  <c r="N207" i="3"/>
  <c r="N179" i="3"/>
  <c r="V928" i="3"/>
  <c r="V862" i="3"/>
  <c r="V845" i="3"/>
  <c r="V773" i="3"/>
  <c r="V745" i="3"/>
  <c r="V646" i="3"/>
  <c r="V579" i="3"/>
  <c r="V488" i="3"/>
  <c r="V463" i="3"/>
  <c r="V312" i="3"/>
  <c r="V276" i="3"/>
  <c r="V278" i="3"/>
  <c r="V151" i="3"/>
  <c r="O9" i="3"/>
  <c r="V68" i="3"/>
  <c r="O997" i="3"/>
  <c r="O909" i="3"/>
  <c r="O869" i="3"/>
  <c r="O799" i="3"/>
  <c r="O735" i="3"/>
  <c r="O723" i="3"/>
  <c r="O581" i="3"/>
  <c r="O554" i="3"/>
  <c r="O454" i="3"/>
  <c r="O377" i="3"/>
  <c r="O269" i="3"/>
  <c r="O215" i="3"/>
  <c r="R47" i="3"/>
  <c r="Q53" i="3"/>
  <c r="Q970" i="3"/>
  <c r="Q815" i="3"/>
  <c r="Q613" i="3"/>
  <c r="N241" i="3"/>
  <c r="V953" i="3"/>
  <c r="V772" i="3"/>
  <c r="V638" i="3"/>
  <c r="V452" i="3"/>
  <c r="V266" i="3"/>
  <c r="O989" i="3"/>
  <c r="O727" i="3"/>
  <c r="O475" i="3"/>
  <c r="O173" i="3"/>
  <c r="Q896" i="3"/>
  <c r="V943" i="3"/>
  <c r="V427" i="3"/>
  <c r="O894" i="3"/>
  <c r="O430" i="3"/>
  <c r="N752" i="3"/>
  <c r="N189" i="3"/>
  <c r="V550" i="3"/>
  <c r="V932" i="3"/>
  <c r="V410" i="3"/>
  <c r="O956" i="3"/>
  <c r="V98" i="3"/>
  <c r="N398" i="3"/>
  <c r="F13" i="2"/>
  <c r="O132" i="3"/>
  <c r="F15" i="2"/>
  <c r="O14" i="3"/>
  <c r="O87" i="3"/>
  <c r="O31" i="3"/>
  <c r="O72" i="3"/>
  <c r="O97" i="3"/>
  <c r="O225" i="3"/>
  <c r="O295" i="3"/>
  <c r="O358" i="3"/>
  <c r="O58" i="3"/>
  <c r="O83" i="3"/>
  <c r="O20" i="3"/>
  <c r="O177" i="3"/>
  <c r="O221" i="3"/>
  <c r="O310" i="3"/>
  <c r="O338" i="3"/>
  <c r="O435" i="3"/>
  <c r="O458" i="3"/>
  <c r="O528" i="3"/>
  <c r="O616" i="3"/>
  <c r="O696" i="3"/>
  <c r="O734" i="3"/>
  <c r="O806" i="3"/>
  <c r="O867" i="3"/>
  <c r="O925" i="3"/>
  <c r="O1004" i="3"/>
  <c r="O65" i="3"/>
  <c r="O7" i="3"/>
  <c r="O56" i="3"/>
  <c r="O71" i="3"/>
  <c r="O107" i="3"/>
  <c r="O33" i="3"/>
  <c r="O168" i="3"/>
  <c r="O267" i="3"/>
  <c r="O301" i="3"/>
  <c r="O19" i="3"/>
  <c r="O120" i="3"/>
  <c r="O359" i="3"/>
  <c r="O374" i="3"/>
  <c r="O289" i="3"/>
  <c r="O426" i="3"/>
  <c r="O465" i="3"/>
  <c r="O535" i="3"/>
  <c r="O623" i="3"/>
  <c r="O706" i="3"/>
  <c r="O725" i="3"/>
  <c r="O814" i="3"/>
  <c r="O873" i="3"/>
  <c r="O938" i="3"/>
  <c r="O1002" i="3"/>
  <c r="O148" i="3"/>
  <c r="O103" i="3"/>
  <c r="O15" i="3"/>
  <c r="O140" i="3"/>
  <c r="O212" i="3"/>
  <c r="O111" i="3"/>
  <c r="O287" i="3"/>
  <c r="O365" i="3"/>
  <c r="O164" i="3"/>
  <c r="O184" i="3"/>
  <c r="O234" i="3"/>
  <c r="O317" i="3"/>
  <c r="O353" i="3"/>
  <c r="O441" i="3"/>
  <c r="O496" i="3"/>
  <c r="O595" i="3"/>
  <c r="O630" i="3"/>
  <c r="O686" i="3"/>
  <c r="O732" i="3"/>
  <c r="O829" i="3"/>
  <c r="O893" i="3"/>
  <c r="O935" i="3"/>
  <c r="O42" i="3"/>
  <c r="O34" i="3"/>
  <c r="O16" i="3"/>
  <c r="O13" i="3"/>
  <c r="O47" i="3"/>
  <c r="O40" i="3"/>
  <c r="O39" i="3"/>
  <c r="O156" i="3"/>
  <c r="O155" i="3"/>
  <c r="O175" i="3"/>
  <c r="O265" i="3"/>
  <c r="O308" i="3"/>
  <c r="O48" i="3"/>
  <c r="O228" i="3"/>
  <c r="O127" i="3"/>
  <c r="O351" i="3"/>
  <c r="O381" i="3"/>
  <c r="O296" i="3"/>
  <c r="O432" i="3"/>
  <c r="O495" i="3"/>
  <c r="O553" i="3"/>
  <c r="O629" i="3"/>
  <c r="O701" i="3"/>
  <c r="O754" i="3"/>
  <c r="O819" i="3"/>
  <c r="O936" i="3"/>
  <c r="O969" i="3"/>
  <c r="O63" i="3"/>
  <c r="O23" i="3"/>
  <c r="O100" i="3"/>
  <c r="O219" i="3"/>
  <c r="O110" i="3"/>
  <c r="O343" i="3"/>
  <c r="O8" i="3"/>
  <c r="O171" i="3"/>
  <c r="O191" i="3"/>
  <c r="O240" i="3"/>
  <c r="O324" i="3"/>
  <c r="O360" i="3"/>
  <c r="O439" i="3"/>
  <c r="O508" i="3"/>
  <c r="O641" i="3"/>
  <c r="O628" i="3"/>
  <c r="O707" i="3"/>
  <c r="O804" i="3"/>
  <c r="O834" i="3"/>
  <c r="O897" i="3"/>
  <c r="O966" i="3"/>
  <c r="O96" i="3"/>
  <c r="O88" i="3"/>
  <c r="O89" i="3"/>
  <c r="O64" i="3"/>
  <c r="O99" i="3"/>
  <c r="O36" i="3"/>
  <c r="O154" i="3"/>
  <c r="O174" i="3"/>
  <c r="O238" i="3"/>
  <c r="O106" i="3"/>
  <c r="O126" i="3"/>
  <c r="O231" i="3"/>
  <c r="O388" i="3"/>
  <c r="O422" i="3"/>
  <c r="O494" i="3"/>
  <c r="O507" i="3"/>
  <c r="O600" i="3"/>
  <c r="O627" i="3"/>
  <c r="O691" i="3"/>
  <c r="O786" i="3"/>
  <c r="O833" i="3"/>
  <c r="O886" i="3"/>
  <c r="O971" i="3"/>
  <c r="O85" i="3"/>
  <c r="O32" i="3"/>
  <c r="O79" i="3"/>
  <c r="O25" i="3"/>
  <c r="O66" i="3"/>
  <c r="O73" i="3"/>
  <c r="O124" i="3"/>
  <c r="O55" i="3"/>
  <c r="O104" i="3"/>
  <c r="O35" i="3"/>
  <c r="O218" i="3"/>
  <c r="O141" i="3"/>
  <c r="O229" i="3"/>
  <c r="O81" i="3"/>
  <c r="O50" i="3"/>
  <c r="O170" i="3"/>
  <c r="O190" i="3"/>
  <c r="O254" i="3"/>
  <c r="O331" i="3"/>
  <c r="O429" i="3"/>
  <c r="O502" i="3"/>
  <c r="O514" i="3"/>
  <c r="O633" i="3"/>
  <c r="O642" i="3"/>
  <c r="O753" i="3"/>
  <c r="O820" i="3"/>
  <c r="O860" i="3"/>
  <c r="O913" i="3"/>
  <c r="O992" i="3"/>
  <c r="O21" i="3"/>
  <c r="O95" i="3"/>
  <c r="O108" i="3"/>
  <c r="O161" i="3"/>
  <c r="O205" i="3"/>
  <c r="O294" i="3"/>
  <c r="O17" i="3"/>
  <c r="O84" i="3"/>
  <c r="O113" i="3"/>
  <c r="O157" i="3"/>
  <c r="O245" i="3"/>
  <c r="O274" i="3"/>
  <c r="O428" i="3"/>
  <c r="O459" i="3"/>
  <c r="O537" i="3"/>
  <c r="O557" i="3"/>
  <c r="O689" i="3"/>
  <c r="O760" i="3"/>
  <c r="O775" i="3"/>
  <c r="O870" i="3"/>
  <c r="O932" i="3"/>
  <c r="O998" i="3"/>
  <c r="O18" i="3"/>
  <c r="O217" i="3"/>
  <c r="O268" i="3"/>
  <c r="O350" i="3"/>
  <c r="O378" i="3"/>
  <c r="O402" i="3"/>
  <c r="O498" i="3"/>
  <c r="O511" i="3"/>
  <c r="O656" i="3"/>
  <c r="W656" i="3" s="1"/>
  <c r="O687" i="3"/>
  <c r="O778" i="3"/>
  <c r="O797" i="3"/>
  <c r="O322" i="3"/>
  <c r="O419" i="3"/>
  <c r="O509" i="3"/>
  <c r="O512" i="3"/>
  <c r="O625" i="3"/>
  <c r="O680" i="3"/>
  <c r="O759" i="3"/>
  <c r="O790" i="3"/>
  <c r="O876" i="3"/>
  <c r="O915" i="3"/>
  <c r="O988" i="3"/>
  <c r="O6" i="3"/>
  <c r="O227" i="3"/>
  <c r="O118" i="3"/>
  <c r="O375" i="3"/>
  <c r="O380" i="3"/>
  <c r="O414" i="3"/>
  <c r="O486" i="3"/>
  <c r="O572" i="3"/>
  <c r="O592" i="3"/>
  <c r="O619" i="3"/>
  <c r="O683" i="3"/>
  <c r="O816" i="3"/>
  <c r="O825" i="3"/>
  <c r="O920" i="3"/>
  <c r="O963" i="3"/>
  <c r="O29" i="3"/>
  <c r="O179" i="3"/>
  <c r="O199" i="3"/>
  <c r="O248" i="3"/>
  <c r="O332" i="3"/>
  <c r="O368" i="3"/>
  <c r="O447" i="3"/>
  <c r="O516" i="3"/>
  <c r="O659" i="3"/>
  <c r="O636" i="3"/>
  <c r="O711" i="3"/>
  <c r="W711" i="3" s="1"/>
  <c r="O763" i="3"/>
  <c r="O842" i="3"/>
  <c r="O916" i="3"/>
  <c r="O974" i="3"/>
  <c r="O186" i="3"/>
  <c r="O206" i="3"/>
  <c r="O270" i="3"/>
  <c r="O347" i="3"/>
  <c r="O445" i="3"/>
  <c r="O476" i="3"/>
  <c r="O530" i="3"/>
  <c r="O566" i="3"/>
  <c r="O690" i="3"/>
  <c r="O712" i="3"/>
  <c r="O776" i="3"/>
  <c r="O823" i="3"/>
  <c r="O903" i="3"/>
  <c r="O975" i="3"/>
  <c r="O24" i="3"/>
  <c r="O109" i="3"/>
  <c r="O160" i="3"/>
  <c r="O259" i="3"/>
  <c r="O293" i="3"/>
  <c r="O329" i="3"/>
  <c r="O417" i="3"/>
  <c r="O518" i="3"/>
  <c r="O571" i="3"/>
  <c r="O606" i="3"/>
  <c r="O662" i="3"/>
  <c r="O708" i="3"/>
  <c r="O864" i="3"/>
  <c r="O386" i="3"/>
  <c r="W386" i="3" s="1"/>
  <c r="O410" i="3"/>
  <c r="O534" i="3"/>
  <c r="O519" i="3"/>
  <c r="O682" i="3"/>
  <c r="O695" i="3"/>
  <c r="O709" i="3"/>
  <c r="O805" i="3"/>
  <c r="O857" i="3"/>
  <c r="W857" i="3" s="1"/>
  <c r="O947" i="3"/>
  <c r="O986" i="3"/>
  <c r="O98" i="3"/>
  <c r="O74" i="3"/>
  <c r="O204" i="3"/>
  <c r="O224" i="3"/>
  <c r="O271" i="3"/>
  <c r="O357" i="3"/>
  <c r="W357" i="3" s="1"/>
  <c r="O393" i="3"/>
  <c r="O408" i="3"/>
  <c r="O471" i="3"/>
  <c r="O586" i="3"/>
  <c r="O605" i="3"/>
  <c r="O677" i="3"/>
  <c r="O739" i="3"/>
  <c r="O844" i="3"/>
  <c r="W844" i="3" s="1"/>
  <c r="O337" i="3"/>
  <c r="O425" i="3"/>
  <c r="O480" i="3"/>
  <c r="O579" i="3"/>
  <c r="O614" i="3"/>
  <c r="O670" i="3"/>
  <c r="O716" i="3"/>
  <c r="O813" i="3"/>
  <c r="O891" i="3"/>
  <c r="O945" i="3"/>
  <c r="O91" i="3"/>
  <c r="O28" i="3"/>
  <c r="O226" i="3"/>
  <c r="O149" i="3"/>
  <c r="O237" i="3"/>
  <c r="O387" i="3"/>
  <c r="O420" i="3"/>
  <c r="O451" i="3"/>
  <c r="O529" i="3"/>
  <c r="O607" i="3"/>
  <c r="O681" i="3"/>
  <c r="O752" i="3"/>
  <c r="O767" i="3"/>
  <c r="O862" i="3"/>
  <c r="O918" i="3"/>
  <c r="O990" i="3"/>
  <c r="O178" i="3"/>
  <c r="O198" i="3"/>
  <c r="O262" i="3"/>
  <c r="O339" i="3"/>
  <c r="O437" i="3"/>
  <c r="O510" i="3"/>
  <c r="O522" i="3"/>
  <c r="O558" i="3"/>
  <c r="O650" i="3"/>
  <c r="O761" i="3"/>
  <c r="O768" i="3"/>
  <c r="O815" i="3"/>
  <c r="O921" i="3"/>
  <c r="O1000" i="3"/>
  <c r="O77" i="3"/>
  <c r="O193" i="3"/>
  <c r="O244" i="3"/>
  <c r="O326" i="3"/>
  <c r="O354" i="3"/>
  <c r="O452" i="3"/>
  <c r="O474" i="3"/>
  <c r="O544" i="3"/>
  <c r="O632" i="3"/>
  <c r="O663" i="3"/>
  <c r="O750" i="3"/>
  <c r="O773" i="3"/>
  <c r="O883" i="3"/>
  <c r="O941" i="3"/>
  <c r="O987" i="3"/>
  <c r="O144" i="3"/>
  <c r="O243" i="3"/>
  <c r="O277" i="3"/>
  <c r="O313" i="3"/>
  <c r="O401" i="3"/>
  <c r="O489" i="3"/>
  <c r="O116" i="3"/>
  <c r="O147" i="3"/>
  <c r="O167" i="3"/>
  <c r="O257" i="3"/>
  <c r="O300" i="3"/>
  <c r="O336" i="3"/>
  <c r="O415" i="3"/>
  <c r="O549" i="3"/>
  <c r="O593" i="3"/>
  <c r="O604" i="3"/>
  <c r="O684" i="3"/>
  <c r="O780" i="3"/>
  <c r="O810" i="3"/>
  <c r="O280" i="3"/>
  <c r="O416" i="3"/>
  <c r="O479" i="3"/>
  <c r="O594" i="3"/>
  <c r="O613" i="3"/>
  <c r="O685" i="3"/>
  <c r="O747" i="3"/>
  <c r="O868" i="3"/>
  <c r="O904" i="3"/>
  <c r="O953" i="3"/>
  <c r="O101" i="3"/>
  <c r="O27" i="3"/>
  <c r="O169" i="3"/>
  <c r="O213" i="3"/>
  <c r="O302" i="3"/>
  <c r="O330" i="3"/>
  <c r="O427" i="3"/>
  <c r="O450" i="3"/>
  <c r="O520" i="3"/>
  <c r="O608" i="3"/>
  <c r="O688" i="3"/>
  <c r="O726" i="3"/>
  <c r="O798" i="3"/>
  <c r="O859" i="3"/>
  <c r="O923" i="3"/>
  <c r="O996" i="3"/>
  <c r="O121" i="3"/>
  <c r="O165" i="3"/>
  <c r="O253" i="3"/>
  <c r="O282" i="3"/>
  <c r="O436" i="3"/>
  <c r="O467" i="3"/>
  <c r="O545" i="3"/>
  <c r="O565" i="3"/>
  <c r="O697" i="3"/>
  <c r="O774" i="3"/>
  <c r="O783" i="3"/>
  <c r="O878" i="3"/>
  <c r="W878" i="3" s="1"/>
  <c r="O948" i="3"/>
  <c r="O981" i="3"/>
  <c r="O68" i="3"/>
  <c r="O136" i="3"/>
  <c r="O235" i="3"/>
  <c r="O390" i="3"/>
  <c r="O305" i="3"/>
  <c r="O442" i="3"/>
  <c r="O481" i="3"/>
  <c r="O596" i="3"/>
  <c r="O639" i="3"/>
  <c r="O714" i="3"/>
  <c r="O741" i="3"/>
  <c r="O830" i="3"/>
  <c r="O855" i="3"/>
  <c r="O952" i="3"/>
  <c r="O60" i="3"/>
  <c r="O188" i="3"/>
  <c r="O208" i="3"/>
  <c r="O44" i="3"/>
  <c r="O211" i="3"/>
  <c r="O230" i="3"/>
  <c r="O311" i="3"/>
  <c r="O364" i="3"/>
  <c r="O398" i="3"/>
  <c r="O470" i="3"/>
  <c r="O548" i="3"/>
  <c r="O576" i="3"/>
  <c r="O698" i="3"/>
  <c r="O667" i="3"/>
  <c r="O795" i="3"/>
  <c r="O809" i="3"/>
  <c r="W809" i="3" s="1"/>
  <c r="O344" i="3"/>
  <c r="O423" i="3"/>
  <c r="O562" i="3"/>
  <c r="O601" i="3"/>
  <c r="O612" i="3"/>
  <c r="O692" i="3"/>
  <c r="O788" i="3"/>
  <c r="O818" i="3"/>
  <c r="O881" i="3"/>
  <c r="O950" i="3"/>
  <c r="O37" i="3"/>
  <c r="O112" i="3"/>
  <c r="O327" i="3"/>
  <c r="O366" i="3"/>
  <c r="O281" i="3"/>
  <c r="O418" i="3"/>
  <c r="O457" i="3"/>
  <c r="O527" i="3"/>
  <c r="O615" i="3"/>
  <c r="O703" i="3"/>
  <c r="O717" i="3"/>
  <c r="O812" i="3"/>
  <c r="O865" i="3"/>
  <c r="O930" i="3"/>
  <c r="O994" i="3"/>
  <c r="O76" i="3"/>
  <c r="O185" i="3"/>
  <c r="O236" i="3"/>
  <c r="O318" i="3"/>
  <c r="O346" i="3"/>
  <c r="O443" i="3"/>
  <c r="O466" i="3"/>
  <c r="O536" i="3"/>
  <c r="O624" i="3"/>
  <c r="O704" i="3"/>
  <c r="O742" i="3"/>
  <c r="O765" i="3"/>
  <c r="O875" i="3"/>
  <c r="O933" i="3"/>
  <c r="O979" i="3"/>
  <c r="W979" i="3" s="1"/>
  <c r="O67" i="3"/>
  <c r="O180" i="3"/>
  <c r="O200" i="3"/>
  <c r="O250" i="3"/>
  <c r="O333" i="3"/>
  <c r="O369" i="3"/>
  <c r="O456" i="3"/>
  <c r="O526" i="3"/>
  <c r="O617" i="3"/>
  <c r="O646" i="3"/>
  <c r="O702" i="3"/>
  <c r="O748" i="3"/>
  <c r="O845" i="3"/>
  <c r="O924" i="3"/>
  <c r="O926" i="3"/>
  <c r="O57" i="3"/>
  <c r="O49" i="3"/>
  <c r="O105" i="3"/>
  <c r="O125" i="3"/>
  <c r="O43" i="3"/>
  <c r="O146" i="3"/>
  <c r="O166" i="3"/>
  <c r="O272" i="3"/>
  <c r="O307" i="3"/>
  <c r="O405" i="3"/>
  <c r="O485" i="3"/>
  <c r="O547" i="3"/>
  <c r="O583" i="3"/>
  <c r="O618" i="3"/>
  <c r="O729" i="3"/>
  <c r="O785" i="3"/>
  <c r="O372" i="3"/>
  <c r="O406" i="3"/>
  <c r="O478" i="3"/>
  <c r="O556" i="3"/>
  <c r="O584" i="3"/>
  <c r="O611" i="3"/>
  <c r="O675" i="3"/>
  <c r="O803" i="3"/>
  <c r="O817" i="3"/>
  <c r="O944" i="3"/>
  <c r="O955" i="3"/>
  <c r="O176" i="3"/>
  <c r="O273" i="3"/>
  <c r="O309" i="3"/>
  <c r="O345" i="3"/>
  <c r="O433" i="3"/>
  <c r="O488" i="3"/>
  <c r="W488" i="3" s="1"/>
  <c r="O587" i="3"/>
  <c r="O622" i="3"/>
  <c r="O678" i="3"/>
  <c r="O724" i="3"/>
  <c r="O821" i="3"/>
  <c r="O885" i="3"/>
  <c r="O927" i="3"/>
  <c r="O75" i="3"/>
  <c r="O128" i="3"/>
  <c r="O391" i="3"/>
  <c r="O382" i="3"/>
  <c r="O297" i="3"/>
  <c r="O434" i="3"/>
  <c r="O473" i="3"/>
  <c r="O543" i="3"/>
  <c r="O631" i="3"/>
  <c r="O710" i="3"/>
  <c r="O733" i="3"/>
  <c r="O822" i="3"/>
  <c r="O887" i="3"/>
  <c r="O946" i="3"/>
  <c r="O123" i="3"/>
  <c r="O90" i="3"/>
  <c r="O41" i="3"/>
  <c r="O210" i="3"/>
  <c r="O133" i="3"/>
  <c r="O367" i="3"/>
  <c r="O371" i="3"/>
  <c r="O404" i="3"/>
  <c r="O500" i="3"/>
  <c r="O513" i="3"/>
  <c r="O590" i="3"/>
  <c r="O665" i="3"/>
  <c r="O736" i="3"/>
  <c r="O800" i="3"/>
  <c r="O315" i="3"/>
  <c r="O413" i="3"/>
  <c r="O493" i="3"/>
  <c r="O580" i="3"/>
  <c r="O591" i="3"/>
  <c r="W591" i="3" s="1"/>
  <c r="O626" i="3"/>
  <c r="O737" i="3"/>
  <c r="O793" i="3"/>
  <c r="O852" i="3"/>
  <c r="O940" i="3"/>
  <c r="O977" i="3"/>
  <c r="O220" i="3"/>
  <c r="O119" i="3"/>
  <c r="O319" i="3"/>
  <c r="O373" i="3"/>
  <c r="O288" i="3"/>
  <c r="O424" i="3"/>
  <c r="O487" i="3"/>
  <c r="O602" i="3"/>
  <c r="O621" i="3"/>
  <c r="O693" i="3"/>
  <c r="W693" i="3" s="1"/>
  <c r="O755" i="3"/>
  <c r="O811" i="3"/>
  <c r="O905" i="3"/>
  <c r="O961" i="3"/>
  <c r="O172" i="3"/>
  <c r="O192" i="3"/>
  <c r="O242" i="3"/>
  <c r="O325" i="3"/>
  <c r="O361" i="3"/>
  <c r="O449" i="3"/>
  <c r="O505" i="3"/>
  <c r="O603" i="3"/>
  <c r="O638" i="3"/>
  <c r="O694" i="3"/>
  <c r="O740" i="3"/>
  <c r="O837" i="3"/>
  <c r="O908" i="3"/>
  <c r="O943" i="3"/>
  <c r="O187" i="3"/>
  <c r="O207" i="3"/>
  <c r="O256" i="3"/>
  <c r="O340" i="3"/>
  <c r="O376" i="3"/>
  <c r="O460" i="3"/>
  <c r="W460" i="3" s="1"/>
  <c r="O524" i="3"/>
  <c r="O552" i="3"/>
  <c r="O644" i="3"/>
  <c r="O715" i="3"/>
  <c r="O771" i="3"/>
  <c r="O850" i="3"/>
  <c r="O880" i="3"/>
  <c r="O957" i="3"/>
  <c r="O130" i="3"/>
  <c r="O150" i="3"/>
  <c r="O255" i="3"/>
  <c r="O291" i="3"/>
  <c r="O446" i="3"/>
  <c r="O469" i="3"/>
  <c r="O531" i="3"/>
  <c r="O80" i="3"/>
  <c r="O26" i="3"/>
  <c r="O82" i="3"/>
  <c r="O153" i="3"/>
  <c r="O197" i="3"/>
  <c r="O286" i="3"/>
  <c r="O314" i="3"/>
  <c r="O411" i="3"/>
  <c r="O499" i="3"/>
  <c r="O504" i="3"/>
  <c r="O597" i="3"/>
  <c r="O672" i="3"/>
  <c r="O751" i="3"/>
  <c r="O824" i="3"/>
  <c r="O379" i="3"/>
  <c r="O412" i="3"/>
  <c r="O542" i="3"/>
  <c r="O521" i="3"/>
  <c r="O598" i="3"/>
  <c r="O673" i="3"/>
  <c r="O744" i="3"/>
  <c r="O808" i="3"/>
  <c r="O854" i="3"/>
  <c r="O910" i="3"/>
  <c r="O982" i="3"/>
  <c r="O163" i="3"/>
  <c r="O183" i="3"/>
  <c r="O232" i="3"/>
  <c r="O316" i="3"/>
  <c r="O352" i="3"/>
  <c r="O431" i="3"/>
  <c r="O588" i="3"/>
  <c r="O609" i="3"/>
  <c r="O620" i="3"/>
  <c r="O700" i="3"/>
  <c r="O796" i="3"/>
  <c r="O826" i="3"/>
  <c r="O889" i="3"/>
  <c r="O958" i="3"/>
  <c r="O93" i="3"/>
  <c r="O115" i="3"/>
  <c r="O135" i="3"/>
  <c r="O383" i="3"/>
  <c r="O389" i="3"/>
  <c r="O304" i="3"/>
  <c r="O440" i="3"/>
  <c r="O517" i="3"/>
  <c r="O561" i="3"/>
  <c r="O637" i="3"/>
  <c r="O731" i="3"/>
  <c r="O770" i="3"/>
  <c r="O827" i="3"/>
  <c r="O899" i="3"/>
  <c r="O993" i="3"/>
  <c r="O122" i="3"/>
  <c r="O142" i="3"/>
  <c r="O247" i="3"/>
  <c r="O283" i="3"/>
  <c r="O438" i="3"/>
  <c r="O461" i="3"/>
  <c r="O523" i="3"/>
  <c r="O559" i="3"/>
  <c r="O643" i="3"/>
  <c r="O730" i="3"/>
  <c r="O802" i="3"/>
  <c r="O849" i="3"/>
  <c r="O901" i="3"/>
  <c r="O954" i="3"/>
  <c r="O194" i="3"/>
  <c r="O634" i="3"/>
  <c r="R57" i="3"/>
  <c r="F13" i="1"/>
  <c r="M13" i="1"/>
  <c r="E13" i="1"/>
  <c r="L13" i="1"/>
  <c r="K13" i="1"/>
  <c r="D13" i="1"/>
  <c r="J13" i="1"/>
  <c r="H13" i="1"/>
  <c r="I13" i="1"/>
  <c r="G13" i="1"/>
  <c r="D13" i="2"/>
  <c r="D15" i="2"/>
  <c r="M93" i="3"/>
  <c r="M138" i="3"/>
  <c r="M6" i="3"/>
  <c r="M13" i="3"/>
  <c r="M104" i="3"/>
  <c r="M29" i="3"/>
  <c r="M53" i="3"/>
  <c r="M94" i="3"/>
  <c r="M66" i="3"/>
  <c r="M8" i="3"/>
  <c r="M10" i="3"/>
  <c r="M62" i="3"/>
  <c r="M55" i="3"/>
  <c r="M96" i="3"/>
  <c r="M70" i="3"/>
  <c r="M30" i="3"/>
  <c r="M65" i="3"/>
  <c r="M80" i="3"/>
  <c r="M51" i="3"/>
  <c r="M123" i="3"/>
  <c r="M32" i="3"/>
  <c r="M37" i="3"/>
  <c r="M39" i="3"/>
  <c r="M115" i="3"/>
  <c r="M47" i="3"/>
  <c r="M16" i="3"/>
  <c r="M12" i="3"/>
  <c r="M9" i="3"/>
  <c r="M45" i="3"/>
  <c r="M61" i="3"/>
  <c r="M102" i="3"/>
  <c r="M14" i="3"/>
  <c r="M88" i="3"/>
  <c r="M50" i="3"/>
  <c r="M95" i="3"/>
  <c r="M87" i="3"/>
  <c r="M85" i="3"/>
  <c r="M38" i="3"/>
  <c r="M11" i="3"/>
  <c r="M63" i="3"/>
  <c r="M24" i="3"/>
  <c r="M49" i="3"/>
  <c r="M31" i="3"/>
  <c r="M101" i="3"/>
  <c r="M21" i="3"/>
  <c r="M114" i="3"/>
  <c r="M72" i="3"/>
  <c r="M64" i="3"/>
  <c r="M7" i="3"/>
  <c r="M46" i="3"/>
  <c r="M86" i="3"/>
  <c r="M22" i="3"/>
  <c r="M77" i="3"/>
  <c r="M103" i="3"/>
  <c r="M69" i="3"/>
  <c r="M78" i="3"/>
  <c r="M54" i="3"/>
  <c r="M74" i="3"/>
  <c r="M67" i="3"/>
  <c r="M106" i="3"/>
  <c r="M97" i="3"/>
  <c r="M34" i="3"/>
  <c r="M146" i="3"/>
  <c r="M79" i="3"/>
  <c r="M73" i="3"/>
  <c r="M15" i="3"/>
  <c r="M71" i="3"/>
  <c r="M41" i="3"/>
  <c r="M56" i="3"/>
  <c r="M107" i="3"/>
  <c r="M48" i="3"/>
  <c r="M59" i="3"/>
  <c r="M58" i="3"/>
  <c r="M35" i="3"/>
  <c r="M23" i="3"/>
  <c r="M40" i="3"/>
  <c r="M154" i="3"/>
  <c r="M57" i="3"/>
  <c r="M43" i="3"/>
  <c r="M98" i="3"/>
  <c r="M90" i="3"/>
  <c r="M964" i="3"/>
  <c r="M895" i="3"/>
  <c r="M832" i="3"/>
  <c r="M777" i="3"/>
  <c r="M744" i="3"/>
  <c r="M634" i="3"/>
  <c r="M558" i="3"/>
  <c r="M522" i="3"/>
  <c r="M454" i="3"/>
  <c r="M358" i="3"/>
  <c r="M338" i="3"/>
  <c r="M246" i="3"/>
  <c r="M213" i="3"/>
  <c r="M185" i="3"/>
  <c r="M1000" i="3"/>
  <c r="M936" i="3"/>
  <c r="M881" i="3"/>
  <c r="M822" i="3"/>
  <c r="M747" i="3"/>
  <c r="M685" i="3"/>
  <c r="M621" i="3"/>
  <c r="M549" i="3"/>
  <c r="M463" i="3"/>
  <c r="M432" i="3"/>
  <c r="M279" i="3"/>
  <c r="M380" i="3"/>
  <c r="M325" i="3"/>
  <c r="M134" i="3"/>
  <c r="U985" i="3"/>
  <c r="U947" i="3"/>
  <c r="U864" i="3"/>
  <c r="U763" i="3"/>
  <c r="U756" i="3"/>
  <c r="U686" i="3"/>
  <c r="U622" i="3"/>
  <c r="U602" i="3"/>
  <c r="U480" i="3"/>
  <c r="U449" i="3"/>
  <c r="U360" i="3"/>
  <c r="U332" i="3"/>
  <c r="U250" i="3"/>
  <c r="U207" i="3"/>
  <c r="T19" i="3"/>
  <c r="M76" i="3"/>
  <c r="N428" i="3"/>
  <c r="W428" i="3" s="1"/>
  <c r="N346" i="3"/>
  <c r="K15" i="2"/>
  <c r="M994" i="3"/>
  <c r="M913" i="3"/>
  <c r="M873" i="3"/>
  <c r="M788" i="3"/>
  <c r="M740" i="3"/>
  <c r="M662" i="3"/>
  <c r="M606" i="3"/>
  <c r="M518" i="3"/>
  <c r="M508" i="3"/>
  <c r="M425" i="3"/>
  <c r="M328" i="3"/>
  <c r="M308" i="3"/>
  <c r="M227" i="3"/>
  <c r="M183" i="3"/>
  <c r="U979" i="3"/>
  <c r="U954" i="3"/>
  <c r="U867" i="3"/>
  <c r="U773" i="3"/>
  <c r="U725" i="3"/>
  <c r="U703" i="3"/>
  <c r="U571" i="3"/>
  <c r="U502" i="3"/>
  <c r="U473" i="3"/>
  <c r="U426" i="3"/>
  <c r="U288" i="3"/>
  <c r="U333" i="3"/>
  <c r="U179" i="3"/>
  <c r="U135" i="3"/>
  <c r="T27" i="3"/>
  <c r="M84" i="3"/>
  <c r="N962" i="3"/>
  <c r="N905" i="3"/>
  <c r="N848" i="3"/>
  <c r="N785" i="3"/>
  <c r="N690" i="3"/>
  <c r="N626" i="3"/>
  <c r="N608" i="3"/>
  <c r="N522" i="3"/>
  <c r="N485" i="3"/>
  <c r="N421" i="3"/>
  <c r="N387" i="3"/>
  <c r="V155" i="3"/>
  <c r="M13" i="2"/>
  <c r="V94" i="3"/>
  <c r="V10" i="3"/>
  <c r="V106" i="3"/>
  <c r="V47" i="3"/>
  <c r="V15" i="3"/>
  <c r="V40" i="3"/>
  <c r="V26" i="3"/>
  <c r="V171" i="3"/>
  <c r="V191" i="3"/>
  <c r="V241" i="3"/>
  <c r="V316" i="3"/>
  <c r="V352" i="3"/>
  <c r="V22" i="3"/>
  <c r="V62" i="3"/>
  <c r="V124" i="3"/>
  <c r="V108" i="3"/>
  <c r="V114" i="3"/>
  <c r="V134" i="3"/>
  <c r="V264" i="3"/>
  <c r="V380" i="3"/>
  <c r="V54" i="3"/>
  <c r="V46" i="3"/>
  <c r="V131" i="3"/>
  <c r="V55" i="3"/>
  <c r="V115" i="3"/>
  <c r="V178" i="3"/>
  <c r="V198" i="3"/>
  <c r="V263" i="3"/>
  <c r="V323" i="3"/>
  <c r="V30" i="3"/>
  <c r="V70" i="3"/>
  <c r="V86" i="3"/>
  <c r="V78" i="3"/>
  <c r="V113" i="3"/>
  <c r="V141" i="3"/>
  <c r="V294" i="3"/>
  <c r="V387" i="3"/>
  <c r="V103" i="3"/>
  <c r="V95" i="3"/>
  <c r="V14" i="3"/>
  <c r="V96" i="3"/>
  <c r="V63" i="3"/>
  <c r="V13" i="3"/>
  <c r="V71" i="3"/>
  <c r="V43" i="3"/>
  <c r="V92" i="3"/>
  <c r="V177" i="3"/>
  <c r="V205" i="3"/>
  <c r="V269" i="3"/>
  <c r="V338" i="3"/>
  <c r="V39" i="3"/>
  <c r="V31" i="3"/>
  <c r="V32" i="3"/>
  <c r="V73" i="3"/>
  <c r="V80" i="3"/>
  <c r="V42" i="3"/>
  <c r="V88" i="3"/>
  <c r="V57" i="3"/>
  <c r="V28" i="3"/>
  <c r="V120" i="3"/>
  <c r="V172" i="3"/>
  <c r="V286" i="3"/>
  <c r="V281" i="3"/>
  <c r="V16" i="3"/>
  <c r="V12" i="3"/>
  <c r="V102" i="3"/>
  <c r="V24" i="3"/>
  <c r="V91" i="3"/>
  <c r="V184" i="3"/>
  <c r="V235" i="3"/>
  <c r="V309" i="3"/>
  <c r="V345" i="3"/>
  <c r="V11" i="3"/>
  <c r="V38" i="3"/>
  <c r="V79" i="3"/>
  <c r="V104" i="3"/>
  <c r="V65" i="3"/>
  <c r="V90" i="3"/>
  <c r="V27" i="3"/>
  <c r="V127" i="3"/>
  <c r="V250" i="3"/>
  <c r="V373" i="3"/>
  <c r="V288" i="3"/>
  <c r="V72" i="3"/>
  <c r="V139" i="3"/>
  <c r="V175" i="3"/>
  <c r="V374" i="3"/>
  <c r="V300" i="3"/>
  <c r="V336" i="3"/>
  <c r="V416" i="3"/>
  <c r="V479" i="3"/>
  <c r="V570" i="3"/>
  <c r="V697" i="3"/>
  <c r="V677" i="3"/>
  <c r="V715" i="3"/>
  <c r="V820" i="3"/>
  <c r="V884" i="3"/>
  <c r="V963" i="3"/>
  <c r="V99" i="3"/>
  <c r="V112" i="3"/>
  <c r="V164" i="3"/>
  <c r="V274" i="3"/>
  <c r="V273" i="3"/>
  <c r="V411" i="3"/>
  <c r="V450" i="3"/>
  <c r="V536" i="3"/>
  <c r="V608" i="3"/>
  <c r="V680" i="3"/>
  <c r="V751" i="3"/>
  <c r="V766" i="3"/>
  <c r="V869" i="3"/>
  <c r="V924" i="3"/>
  <c r="V997" i="3"/>
  <c r="V359" i="3"/>
  <c r="V430" i="3"/>
  <c r="V515" i="3"/>
  <c r="V551" i="3"/>
  <c r="V611" i="3"/>
  <c r="V706" i="3"/>
  <c r="V823" i="3"/>
  <c r="V825" i="3"/>
  <c r="V879" i="3"/>
  <c r="V973" i="3"/>
  <c r="V185" i="3"/>
  <c r="V213" i="3"/>
  <c r="V228" i="3"/>
  <c r="V346" i="3"/>
  <c r="V420" i="3"/>
  <c r="V533" i="3"/>
  <c r="V545" i="3"/>
  <c r="V557" i="3"/>
  <c r="V641" i="3"/>
  <c r="V765" i="3"/>
  <c r="V775" i="3"/>
  <c r="V838" i="3"/>
  <c r="V939" i="3"/>
  <c r="V999" i="3"/>
  <c r="V76" i="3"/>
  <c r="V200" i="3"/>
  <c r="V251" i="3"/>
  <c r="V325" i="3"/>
  <c r="V361" i="3"/>
  <c r="V81" i="3"/>
  <c r="V219" i="3"/>
  <c r="V118" i="3"/>
  <c r="V248" i="3"/>
  <c r="V364" i="3"/>
  <c r="V279" i="3"/>
  <c r="V423" i="3"/>
  <c r="V486" i="3"/>
  <c r="V593" i="3"/>
  <c r="V49" i="3"/>
  <c r="V17" i="3"/>
  <c r="V8" i="3"/>
  <c r="V162" i="3"/>
  <c r="V182" i="3"/>
  <c r="V247" i="3"/>
  <c r="V307" i="3"/>
  <c r="V343" i="3"/>
  <c r="V414" i="3"/>
  <c r="V563" i="3"/>
  <c r="V592" i="3"/>
  <c r="V652" i="3"/>
  <c r="V691" i="3"/>
  <c r="V795" i="3"/>
  <c r="V809" i="3"/>
  <c r="V888" i="3"/>
  <c r="V957" i="3"/>
  <c r="V34" i="3"/>
  <c r="V119" i="3"/>
  <c r="V242" i="3"/>
  <c r="V365" i="3"/>
  <c r="V280" i="3"/>
  <c r="V425" i="3"/>
  <c r="V456" i="3"/>
  <c r="V534" i="3"/>
  <c r="V614" i="3"/>
  <c r="V678" i="3"/>
  <c r="V732" i="3"/>
  <c r="V813" i="3"/>
  <c r="V864" i="3"/>
  <c r="V929" i="3"/>
  <c r="V993" i="3"/>
  <c r="V412" i="3"/>
  <c r="V500" i="3"/>
  <c r="V537" i="3"/>
  <c r="V705" i="3"/>
  <c r="V633" i="3"/>
  <c r="V760" i="3"/>
  <c r="V767" i="3"/>
  <c r="V830" i="3"/>
  <c r="V918" i="3"/>
  <c r="V991" i="3"/>
  <c r="V20" i="3"/>
  <c r="V192" i="3"/>
  <c r="V243" i="3"/>
  <c r="V317" i="3"/>
  <c r="V353" i="3"/>
  <c r="V426" i="3"/>
  <c r="V465" i="3"/>
  <c r="V543" i="3"/>
  <c r="V615" i="3"/>
  <c r="V709" i="3"/>
  <c r="V741" i="3"/>
  <c r="V764" i="3"/>
  <c r="V874" i="3"/>
  <c r="V948" i="3"/>
  <c r="V978" i="3"/>
  <c r="V75" i="3"/>
  <c r="V187" i="3"/>
  <c r="V207" i="3"/>
  <c r="V257" i="3"/>
  <c r="V332" i="3"/>
  <c r="V368" i="3"/>
  <c r="V448" i="3"/>
  <c r="V454" i="3"/>
  <c r="V602" i="3"/>
  <c r="V621" i="3"/>
  <c r="V722" i="3"/>
  <c r="V747" i="3"/>
  <c r="V859" i="3"/>
  <c r="V883" i="3"/>
  <c r="V967" i="3"/>
  <c r="V67" i="3"/>
  <c r="V7" i="3"/>
  <c r="V51" i="3"/>
  <c r="V44" i="3"/>
  <c r="V226" i="3"/>
  <c r="V125" i="3"/>
  <c r="V270" i="3"/>
  <c r="V371" i="3"/>
  <c r="V405" i="3"/>
  <c r="V477" i="3"/>
  <c r="V506" i="3"/>
  <c r="V599" i="3"/>
  <c r="V610" i="3"/>
  <c r="V674" i="3"/>
  <c r="V802" i="3"/>
  <c r="V824" i="3"/>
  <c r="V893" i="3"/>
  <c r="V992" i="3"/>
  <c r="V163" i="3"/>
  <c r="V183" i="3"/>
  <c r="V233" i="3"/>
  <c r="V308" i="3"/>
  <c r="V344" i="3"/>
  <c r="V424" i="3"/>
  <c r="V487" i="3"/>
  <c r="V578" i="3"/>
  <c r="V730" i="3"/>
  <c r="V685" i="3"/>
  <c r="V723" i="3"/>
  <c r="V828" i="3"/>
  <c r="V892" i="3"/>
  <c r="V926" i="3"/>
  <c r="V419" i="3"/>
  <c r="V458" i="3"/>
  <c r="V544" i="3"/>
  <c r="V616" i="3"/>
  <c r="V688" i="3"/>
  <c r="V759" i="3"/>
  <c r="V774" i="3"/>
  <c r="V877" i="3"/>
  <c r="V927" i="3"/>
  <c r="V1005" i="3"/>
  <c r="V83" i="3"/>
  <c r="V135" i="3"/>
  <c r="V258" i="3"/>
  <c r="V381" i="3"/>
  <c r="V296" i="3"/>
  <c r="V441" i="3"/>
  <c r="V472" i="3"/>
  <c r="V553" i="3"/>
  <c r="V630" i="3"/>
  <c r="V694" i="3"/>
  <c r="V748" i="3"/>
  <c r="V829" i="3"/>
  <c r="V882" i="3"/>
  <c r="V945" i="3"/>
  <c r="V74" i="3"/>
  <c r="V130" i="3"/>
  <c r="V150" i="3"/>
  <c r="V334" i="3"/>
  <c r="V275" i="3"/>
  <c r="V311" i="3"/>
  <c r="V451" i="3"/>
  <c r="V524" i="3"/>
  <c r="V560" i="3"/>
  <c r="V620" i="3"/>
  <c r="V659" i="3"/>
  <c r="V763" i="3"/>
  <c r="V834" i="3"/>
  <c r="V904" i="3"/>
  <c r="V976" i="3"/>
  <c r="V66" i="3"/>
  <c r="V64" i="3"/>
  <c r="V23" i="3"/>
  <c r="V56" i="3"/>
  <c r="V50" i="3"/>
  <c r="V161" i="3"/>
  <c r="V189" i="3"/>
  <c r="V253" i="3"/>
  <c r="V322" i="3"/>
  <c r="V396" i="3"/>
  <c r="V484" i="3"/>
  <c r="V521" i="3"/>
  <c r="V598" i="3"/>
  <c r="V617" i="3"/>
  <c r="V744" i="3"/>
  <c r="V792" i="3"/>
  <c r="V814" i="3"/>
  <c r="V902" i="3"/>
  <c r="V984" i="3"/>
  <c r="V227" i="3"/>
  <c r="V126" i="3"/>
  <c r="V256" i="3"/>
  <c r="V372" i="3"/>
  <c r="V287" i="3"/>
  <c r="V431" i="3"/>
  <c r="V494" i="3"/>
  <c r="V601" i="3"/>
  <c r="V657" i="3"/>
  <c r="V692" i="3"/>
  <c r="V777" i="3"/>
  <c r="V810" i="3"/>
  <c r="V881" i="3"/>
  <c r="V952" i="3"/>
  <c r="V418" i="3"/>
  <c r="V457" i="3"/>
  <c r="V535" i="3"/>
  <c r="V607" i="3"/>
  <c r="V703" i="3"/>
  <c r="V733" i="3"/>
  <c r="V819" i="3"/>
  <c r="V866" i="3"/>
  <c r="V940" i="3"/>
  <c r="V1003" i="3"/>
  <c r="V82" i="3"/>
  <c r="V19" i="3"/>
  <c r="V179" i="3"/>
  <c r="V199" i="3"/>
  <c r="V249" i="3"/>
  <c r="V324" i="3"/>
  <c r="V360" i="3"/>
  <c r="V440" i="3"/>
  <c r="V508" i="3"/>
  <c r="V594" i="3"/>
  <c r="V613" i="3"/>
  <c r="V701" i="3"/>
  <c r="V739" i="3"/>
  <c r="V844" i="3"/>
  <c r="V903" i="3"/>
  <c r="V942" i="3"/>
  <c r="V194" i="3"/>
  <c r="V214" i="3"/>
  <c r="V238" i="3"/>
  <c r="V339" i="3"/>
  <c r="V375" i="3"/>
  <c r="V446" i="3"/>
  <c r="V531" i="3"/>
  <c r="V567" i="3"/>
  <c r="V627" i="3"/>
  <c r="V714" i="3"/>
  <c r="W714" i="3" s="1"/>
  <c r="V770" i="3"/>
  <c r="V841" i="3"/>
  <c r="V895" i="3"/>
  <c r="V956" i="3"/>
  <c r="V97" i="3"/>
  <c r="V48" i="3"/>
  <c r="V225" i="3"/>
  <c r="V156" i="3"/>
  <c r="V268" i="3"/>
  <c r="V386" i="3"/>
  <c r="V403" i="3"/>
  <c r="V516" i="3"/>
  <c r="V528" i="3"/>
  <c r="V597" i="3"/>
  <c r="V672" i="3"/>
  <c r="V743" i="3"/>
  <c r="V815" i="3"/>
  <c r="V861" i="3"/>
  <c r="V916" i="3"/>
  <c r="V989" i="3"/>
  <c r="V123" i="3"/>
  <c r="V170" i="3"/>
  <c r="V190" i="3"/>
  <c r="V255" i="3"/>
  <c r="V315" i="3"/>
  <c r="V351" i="3"/>
  <c r="V422" i="3"/>
  <c r="V507" i="3"/>
  <c r="V600" i="3"/>
  <c r="V689" i="3"/>
  <c r="V699" i="3"/>
  <c r="V803" i="3"/>
  <c r="V817" i="3"/>
  <c r="V896" i="3"/>
  <c r="V965" i="3"/>
  <c r="V433" i="3"/>
  <c r="V464" i="3"/>
  <c r="V542" i="3"/>
  <c r="V622" i="3"/>
  <c r="V686" i="3"/>
  <c r="V740" i="3"/>
  <c r="V821" i="3"/>
  <c r="V872" i="3"/>
  <c r="V937" i="3"/>
  <c r="V1001" i="3"/>
  <c r="V18" i="3"/>
  <c r="V122" i="3"/>
  <c r="V142" i="3"/>
  <c r="V302" i="3"/>
  <c r="V388" i="3"/>
  <c r="V303" i="3"/>
  <c r="V447" i="3"/>
  <c r="V541" i="3"/>
  <c r="V552" i="3"/>
  <c r="V612" i="3"/>
  <c r="V737" i="3"/>
  <c r="V761" i="3"/>
  <c r="V826" i="3"/>
  <c r="V897" i="3"/>
  <c r="V968" i="3"/>
  <c r="V41" i="3"/>
  <c r="V87" i="3"/>
  <c r="V33" i="3"/>
  <c r="V89" i="3"/>
  <c r="V168" i="3"/>
  <c r="V220" i="3"/>
  <c r="V293" i="3"/>
  <c r="V329" i="3"/>
  <c r="V402" i="3"/>
  <c r="V501" i="3"/>
  <c r="V519" i="3"/>
  <c r="V588" i="3"/>
  <c r="V687" i="3"/>
  <c r="V769" i="3"/>
  <c r="V797" i="3"/>
  <c r="V890" i="3"/>
  <c r="V947" i="3"/>
  <c r="V987" i="3"/>
  <c r="V147" i="3"/>
  <c r="V100" i="3"/>
  <c r="V105" i="3"/>
  <c r="V133" i="3"/>
  <c r="V271" i="3"/>
  <c r="V379" i="3"/>
  <c r="V413" i="3"/>
  <c r="V485" i="3"/>
  <c r="V514" i="3"/>
  <c r="V624" i="3"/>
  <c r="V618" i="3"/>
  <c r="V682" i="3"/>
  <c r="V785" i="3"/>
  <c r="V832" i="3"/>
  <c r="V915" i="3"/>
  <c r="V954" i="3"/>
  <c r="V432" i="3"/>
  <c r="V495" i="3"/>
  <c r="V586" i="3"/>
  <c r="V605" i="3"/>
  <c r="V693" i="3"/>
  <c r="V731" i="3"/>
  <c r="V836" i="3"/>
  <c r="V900" i="3"/>
  <c r="V934" i="3"/>
  <c r="V186" i="3"/>
  <c r="V206" i="3"/>
  <c r="V230" i="3"/>
  <c r="V331" i="3"/>
  <c r="V367" i="3"/>
  <c r="V438" i="3"/>
  <c r="V523" i="3"/>
  <c r="V559" i="3"/>
  <c r="V619" i="3"/>
  <c r="V710" i="3"/>
  <c r="V762" i="3"/>
  <c r="V833" i="3"/>
  <c r="V887" i="3"/>
  <c r="V1000" i="3"/>
  <c r="V193" i="3"/>
  <c r="V221" i="3"/>
  <c r="V236" i="3"/>
  <c r="V354" i="3"/>
  <c r="V428" i="3"/>
  <c r="V475" i="3"/>
  <c r="V561" i="3"/>
  <c r="V565" i="3"/>
  <c r="V649" i="3"/>
  <c r="V711" i="3"/>
  <c r="V783" i="3"/>
  <c r="V846" i="3"/>
  <c r="V909" i="3"/>
  <c r="V982" i="3"/>
  <c r="V25" i="3"/>
  <c r="V111" i="3"/>
  <c r="V234" i="3"/>
  <c r="V357" i="3"/>
  <c r="V393" i="3"/>
  <c r="V417" i="3"/>
  <c r="V509" i="3"/>
  <c r="V526" i="3"/>
  <c r="V655" i="3"/>
  <c r="V670" i="3"/>
  <c r="V724" i="3"/>
  <c r="V804" i="3"/>
  <c r="V856" i="3"/>
  <c r="V959" i="3"/>
  <c r="V985" i="3"/>
  <c r="V36" i="3"/>
  <c r="V169" i="3"/>
  <c r="V197" i="3"/>
  <c r="V261" i="3"/>
  <c r="V330" i="3"/>
  <c r="V404" i="3"/>
  <c r="V492" i="3"/>
  <c r="V529" i="3"/>
  <c r="V673" i="3"/>
  <c r="V625" i="3"/>
  <c r="V752" i="3"/>
  <c r="V800" i="3"/>
  <c r="V822" i="3"/>
  <c r="V910" i="3"/>
  <c r="V983" i="3"/>
  <c r="V295" i="3"/>
  <c r="V439" i="3"/>
  <c r="V504" i="3"/>
  <c r="V632" i="3"/>
  <c r="V604" i="3"/>
  <c r="V700" i="3"/>
  <c r="V753" i="3"/>
  <c r="V818" i="3"/>
  <c r="V889" i="3"/>
  <c r="V960" i="3"/>
  <c r="V121" i="3"/>
  <c r="V149" i="3"/>
  <c r="V326" i="3"/>
  <c r="V282" i="3"/>
  <c r="V429" i="3"/>
  <c r="V517" i="3"/>
  <c r="V530" i="3"/>
  <c r="V558" i="3"/>
  <c r="V634" i="3"/>
  <c r="V698" i="3"/>
  <c r="V801" i="3"/>
  <c r="V848" i="3"/>
  <c r="V913" i="3"/>
  <c r="V970" i="3"/>
  <c r="V136" i="3"/>
  <c r="V188" i="3"/>
  <c r="V350" i="3"/>
  <c r="V297" i="3"/>
  <c r="V435" i="3"/>
  <c r="V474" i="3"/>
  <c r="V571" i="3"/>
  <c r="V556" i="3"/>
  <c r="V704" i="3"/>
  <c r="V734" i="3"/>
  <c r="V790" i="3"/>
  <c r="V860" i="3"/>
  <c r="V906" i="3"/>
  <c r="V988" i="3"/>
  <c r="M973" i="3"/>
  <c r="M896" i="3"/>
  <c r="M849" i="3"/>
  <c r="M794" i="3"/>
  <c r="M682" i="3"/>
  <c r="M610" i="3"/>
  <c r="M599" i="3"/>
  <c r="M586" i="3"/>
  <c r="M429" i="3"/>
  <c r="M334" i="3"/>
  <c r="M314" i="3"/>
  <c r="M263" i="3"/>
  <c r="M189" i="3"/>
  <c r="M161" i="3"/>
  <c r="U967" i="3"/>
  <c r="U918" i="3"/>
  <c r="U850" i="3"/>
  <c r="U760" i="3"/>
  <c r="U708" i="3"/>
  <c r="U627" i="3"/>
  <c r="U605" i="3"/>
  <c r="U524" i="3"/>
  <c r="U438" i="3"/>
  <c r="U294" i="3"/>
  <c r="U387" i="3"/>
  <c r="U285" i="3"/>
  <c r="U141" i="3"/>
  <c r="U113" i="3"/>
  <c r="Q56" i="3"/>
  <c r="N993" i="3"/>
  <c r="N929" i="3"/>
  <c r="N856" i="3"/>
  <c r="N796" i="3"/>
  <c r="W796" i="3" s="1"/>
  <c r="U657" i="3"/>
  <c r="U553" i="3"/>
  <c r="U532" i="3"/>
  <c r="U415" i="3"/>
  <c r="U327" i="3"/>
  <c r="U299" i="3"/>
  <c r="U389" i="3"/>
  <c r="U174" i="3"/>
  <c r="V6" i="3"/>
  <c r="S66" i="3"/>
  <c r="N1004" i="3"/>
  <c r="N922" i="3"/>
  <c r="N876" i="3"/>
  <c r="N790" i="3"/>
  <c r="N750" i="3"/>
  <c r="N663" i="3"/>
  <c r="W663" i="3" s="1"/>
  <c r="N588" i="3"/>
  <c r="N511" i="3"/>
  <c r="N474" i="3"/>
  <c r="N463" i="3"/>
  <c r="N313" i="3"/>
  <c r="N277" i="3"/>
  <c r="N196" i="3"/>
  <c r="N152" i="3"/>
  <c r="V981" i="3"/>
  <c r="V908" i="3"/>
  <c r="V853" i="3"/>
  <c r="V807" i="3"/>
  <c r="V735" i="3"/>
  <c r="V664" i="3"/>
  <c r="V589" i="3"/>
  <c r="V520" i="3"/>
  <c r="V499" i="3"/>
  <c r="V395" i="3"/>
  <c r="V378" i="3"/>
  <c r="V260" i="3"/>
  <c r="V148" i="3"/>
  <c r="V217" i="3"/>
  <c r="R32" i="3"/>
  <c r="S89" i="3"/>
  <c r="O972" i="3"/>
  <c r="O928" i="3"/>
  <c r="N502" i="3"/>
  <c r="N481" i="3"/>
  <c r="N442" i="3"/>
  <c r="N369" i="3"/>
  <c r="N333" i="3"/>
  <c r="N251" i="3"/>
  <c r="N208" i="3"/>
  <c r="V1004" i="3"/>
  <c r="V922" i="3"/>
  <c r="V876" i="3"/>
  <c r="V806" i="3"/>
  <c r="V750" i="3"/>
  <c r="V671" i="3"/>
  <c r="V572" i="3"/>
  <c r="V503" i="3"/>
  <c r="V490" i="3"/>
  <c r="V459" i="3"/>
  <c r="V313" i="3"/>
  <c r="V277" i="3"/>
  <c r="V204" i="3"/>
  <c r="V152" i="3"/>
  <c r="M83" i="3"/>
  <c r="O970" i="3"/>
  <c r="O914" i="3"/>
  <c r="O840" i="3"/>
  <c r="O777" i="3"/>
  <c r="O721" i="3"/>
  <c r="O610" i="3"/>
  <c r="O575" i="3"/>
  <c r="O539" i="3"/>
  <c r="O477" i="3"/>
  <c r="O397" i="3"/>
  <c r="O299" i="3"/>
  <c r="O263" i="3"/>
  <c r="O158" i="3"/>
  <c r="O138" i="3"/>
  <c r="R39" i="3"/>
  <c r="S96" i="3"/>
  <c r="Q45" i="3"/>
  <c r="R102" i="3"/>
  <c r="Q955" i="3"/>
  <c r="N143" i="3"/>
  <c r="V994" i="3"/>
  <c r="V930" i="3"/>
  <c r="V865" i="3"/>
  <c r="V780" i="3"/>
  <c r="V757" i="3"/>
  <c r="V717" i="3"/>
  <c r="V631" i="3"/>
  <c r="V502" i="3"/>
  <c r="V481" i="3"/>
  <c r="V442" i="3"/>
  <c r="V369" i="3"/>
  <c r="V333" i="3"/>
  <c r="V259" i="3"/>
  <c r="V208" i="3"/>
  <c r="U19" i="3"/>
  <c r="N76" i="3"/>
  <c r="O983" i="3"/>
  <c r="O911" i="3"/>
  <c r="O831" i="3"/>
  <c r="O784" i="3"/>
  <c r="W784" i="3" s="1"/>
  <c r="O720" i="3"/>
  <c r="O738" i="3"/>
  <c r="O574" i="3"/>
  <c r="O538" i="3"/>
  <c r="O399" i="3"/>
  <c r="O362" i="3"/>
  <c r="O303" i="3"/>
  <c r="O151" i="3"/>
  <c r="Q54" i="3"/>
  <c r="O59" i="3"/>
  <c r="Q958" i="3"/>
  <c r="Q779" i="3"/>
  <c r="Q616" i="3"/>
  <c r="N374" i="3"/>
  <c r="V950" i="3"/>
  <c r="V811" i="3"/>
  <c r="V623" i="3"/>
  <c r="V449" i="3"/>
  <c r="V157" i="3"/>
  <c r="O951" i="3"/>
  <c r="O660" i="3"/>
  <c r="O448" i="3"/>
  <c r="O143" i="3"/>
  <c r="Q827" i="3"/>
  <c r="V886" i="3"/>
  <c r="V289" i="3"/>
  <c r="O841" i="3"/>
  <c r="O275" i="3"/>
  <c r="Q936" i="3"/>
  <c r="N633" i="3"/>
  <c r="N169" i="3"/>
  <c r="V522" i="3"/>
  <c r="V858" i="3"/>
  <c r="V337" i="3"/>
  <c r="O853" i="3"/>
  <c r="O323" i="3"/>
  <c r="Q995" i="3"/>
  <c r="N335" i="3"/>
  <c r="V754" i="3"/>
  <c r="W795" i="3"/>
  <c r="Q7" i="3"/>
  <c r="I23" i="1"/>
  <c r="F23" i="1"/>
  <c r="H23" i="1"/>
  <c r="D19" i="2"/>
  <c r="N19" i="2" s="1"/>
  <c r="G23" i="1"/>
  <c r="J23" i="1"/>
  <c r="M23" i="1"/>
  <c r="E23" i="1"/>
  <c r="K23" i="1"/>
  <c r="L23" i="1"/>
  <c r="D23" i="1"/>
  <c r="S26" i="3"/>
  <c r="T7" i="3"/>
  <c r="K13" i="2"/>
  <c r="T129" i="3"/>
  <c r="T127" i="3"/>
  <c r="T471" i="3"/>
  <c r="T745" i="3"/>
  <c r="T937" i="3"/>
  <c r="T121" i="3"/>
  <c r="T351" i="3"/>
  <c r="T704" i="3"/>
  <c r="T855" i="3"/>
  <c r="T1001" i="3"/>
  <c r="T36" i="3"/>
  <c r="T143" i="3"/>
  <c r="T171" i="3"/>
  <c r="T388" i="3"/>
  <c r="T296" i="3"/>
  <c r="T435" i="3"/>
  <c r="T458" i="3"/>
  <c r="T536" i="3"/>
  <c r="T556" i="3"/>
  <c r="T648" i="3"/>
  <c r="T710" i="3"/>
  <c r="T766" i="3"/>
  <c r="T861" i="3"/>
  <c r="T910" i="3"/>
  <c r="T293" i="3"/>
  <c r="T358" i="3"/>
  <c r="T297" i="3"/>
  <c r="T649" i="3"/>
  <c r="T917" i="3"/>
  <c r="T234" i="3"/>
  <c r="T236" i="3"/>
  <c r="T611" i="3"/>
  <c r="T215" i="3"/>
  <c r="T443" i="3"/>
  <c r="T628" i="3"/>
  <c r="T842" i="3"/>
  <c r="T109" i="3"/>
  <c r="T265" i="3"/>
  <c r="T355" i="3"/>
  <c r="T375" i="3"/>
  <c r="T399" i="3"/>
  <c r="T495" i="3"/>
  <c r="T516" i="3"/>
  <c r="T629" i="3"/>
  <c r="T728" i="3"/>
  <c r="T755" i="3"/>
  <c r="T778" i="3"/>
  <c r="T888" i="3"/>
  <c r="T936" i="3"/>
  <c r="T148" i="3"/>
  <c r="T142" i="3"/>
  <c r="T529" i="3"/>
  <c r="T303" i="3"/>
  <c r="T571" i="3"/>
  <c r="T986" i="3"/>
  <c r="T181" i="3"/>
  <c r="T231" i="3"/>
  <c r="T306" i="3"/>
  <c r="T326" i="3"/>
  <c r="T406" i="3"/>
  <c r="T477" i="3"/>
  <c r="T577" i="3"/>
  <c r="T644" i="3"/>
  <c r="T667" i="3"/>
  <c r="T713" i="3"/>
  <c r="T851" i="3"/>
  <c r="T868" i="3"/>
  <c r="T957" i="3"/>
  <c r="T419" i="3"/>
  <c r="T338" i="3"/>
  <c r="T707" i="3"/>
  <c r="T222" i="3"/>
  <c r="T381" i="3"/>
  <c r="T627" i="3"/>
  <c r="T824" i="3"/>
  <c r="T175" i="3"/>
  <c r="T203" i="3"/>
  <c r="T259" i="3"/>
  <c r="T328" i="3"/>
  <c r="T402" i="3"/>
  <c r="T490" i="3"/>
  <c r="T503" i="3"/>
  <c r="T588" i="3"/>
  <c r="T623" i="3"/>
  <c r="T742" i="3"/>
  <c r="T798" i="3"/>
  <c r="T812" i="3"/>
  <c r="T908" i="3"/>
  <c r="T316" i="3"/>
  <c r="T271" i="3"/>
  <c r="T425" i="3"/>
  <c r="T456" i="3"/>
  <c r="T518" i="3"/>
  <c r="T603" i="3"/>
  <c r="T694" i="3"/>
  <c r="T749" i="3"/>
  <c r="T825" i="3"/>
  <c r="T880" i="3"/>
  <c r="T914" i="3"/>
  <c r="T987" i="3"/>
  <c r="T418" i="3"/>
  <c r="T539" i="3"/>
  <c r="T630" i="3"/>
  <c r="T618" i="3"/>
  <c r="T682" i="3"/>
  <c r="T771" i="3"/>
  <c r="T849" i="3"/>
  <c r="T895" i="3"/>
  <c r="T974" i="3"/>
  <c r="T101" i="3"/>
  <c r="T73" i="3"/>
  <c r="T978" i="3"/>
  <c r="T69" i="3"/>
  <c r="T11" i="3"/>
  <c r="T1000" i="3"/>
  <c r="T61" i="3"/>
  <c r="T155" i="3"/>
  <c r="T199" i="3"/>
  <c r="T534" i="3"/>
  <c r="T776" i="3"/>
  <c r="T943" i="3"/>
  <c r="T62" i="3"/>
  <c r="T426" i="3"/>
  <c r="T724" i="3"/>
  <c r="T898" i="3"/>
  <c r="T207" i="3"/>
  <c r="T229" i="3"/>
  <c r="T250" i="3"/>
  <c r="T360" i="3"/>
  <c r="T434" i="3"/>
  <c r="T473" i="3"/>
  <c r="T535" i="3"/>
  <c r="T563" i="3"/>
  <c r="T655" i="3"/>
  <c r="T709" i="3"/>
  <c r="T781" i="3"/>
  <c r="T844" i="3"/>
  <c r="T949" i="3"/>
  <c r="T190" i="3"/>
  <c r="T436" i="3"/>
  <c r="T432" i="3"/>
  <c r="T367" i="3"/>
  <c r="T743" i="3"/>
  <c r="T912" i="3"/>
  <c r="T280" i="3"/>
  <c r="T274" i="3"/>
  <c r="T699" i="3"/>
  <c r="T108" i="3"/>
  <c r="T457" i="3"/>
  <c r="T679" i="3"/>
  <c r="T829" i="3"/>
  <c r="T173" i="3"/>
  <c r="T372" i="3"/>
  <c r="T298" i="3"/>
  <c r="T318" i="3"/>
  <c r="T398" i="3"/>
  <c r="T547" i="3"/>
  <c r="T575" i="3"/>
  <c r="T636" i="3"/>
  <c r="T659" i="3"/>
  <c r="T767" i="3"/>
  <c r="T843" i="3"/>
  <c r="T860" i="3"/>
  <c r="T942" i="3"/>
  <c r="T256" i="3"/>
  <c r="T220" i="3"/>
  <c r="T576" i="3"/>
  <c r="T151" i="3"/>
  <c r="T317" i="3"/>
  <c r="T642" i="3"/>
  <c r="T217" i="3"/>
  <c r="T124" i="3"/>
  <c r="T254" i="3"/>
  <c r="T370" i="3"/>
  <c r="T390" i="3"/>
  <c r="T413" i="3"/>
  <c r="T484" i="3"/>
  <c r="T583" i="3"/>
  <c r="T643" i="3"/>
  <c r="T658" i="3"/>
  <c r="T744" i="3"/>
  <c r="T869" i="3"/>
  <c r="T913" i="3"/>
  <c r="T950" i="3"/>
  <c r="T294" i="3"/>
  <c r="T772" i="3"/>
  <c r="T172" i="3"/>
  <c r="T448" i="3"/>
  <c r="T662" i="3"/>
  <c r="T874" i="3"/>
  <c r="T118" i="3"/>
  <c r="T154" i="3"/>
  <c r="T284" i="3"/>
  <c r="T392" i="3"/>
  <c r="T417" i="3"/>
  <c r="T515" i="3"/>
  <c r="T510" i="3"/>
  <c r="T595" i="3"/>
  <c r="T686" i="3"/>
  <c r="T741" i="3"/>
  <c r="T809" i="3"/>
  <c r="T875" i="3"/>
  <c r="T906" i="3"/>
  <c r="T315" i="3"/>
  <c r="T335" i="3"/>
  <c r="T416" i="3"/>
  <c r="T455" i="3"/>
  <c r="T533" i="3"/>
  <c r="T594" i="3"/>
  <c r="T669" i="3"/>
  <c r="T779" i="3"/>
  <c r="T795" i="3"/>
  <c r="T864" i="3"/>
  <c r="T930" i="3"/>
  <c r="T985" i="3"/>
  <c r="T52" i="3"/>
  <c r="T437" i="3"/>
  <c r="T521" i="3"/>
  <c r="T590" i="3"/>
  <c r="T625" i="3"/>
  <c r="T689" i="3"/>
  <c r="T768" i="3"/>
  <c r="T815" i="3"/>
  <c r="T893" i="3"/>
  <c r="T998" i="3"/>
  <c r="T37" i="3"/>
  <c r="T72" i="3"/>
  <c r="T976" i="3"/>
  <c r="T87" i="3"/>
  <c r="T58" i="3"/>
  <c r="T992" i="3"/>
  <c r="T112" i="3"/>
  <c r="T228" i="3"/>
  <c r="T156" i="3"/>
  <c r="T555" i="3"/>
  <c r="T819" i="3"/>
  <c r="T973" i="3"/>
  <c r="T39" i="3"/>
  <c r="T134" i="3"/>
  <c r="T444" i="3"/>
  <c r="T738" i="3"/>
  <c r="T921" i="3"/>
  <c r="T93" i="3"/>
  <c r="T150" i="3"/>
  <c r="T186" i="3"/>
  <c r="T275" i="3"/>
  <c r="T295" i="3"/>
  <c r="T449" i="3"/>
  <c r="T480" i="3"/>
  <c r="T542" i="3"/>
  <c r="T554" i="3"/>
  <c r="T711" i="3"/>
  <c r="T732" i="3"/>
  <c r="T780" i="3"/>
  <c r="T866" i="3"/>
  <c r="T904" i="3"/>
  <c r="T247" i="3"/>
  <c r="T472" i="3"/>
  <c r="T28" i="3"/>
  <c r="T442" i="3"/>
  <c r="T718" i="3"/>
  <c r="T964" i="3"/>
  <c r="T46" i="3"/>
  <c r="T147" i="3"/>
  <c r="T433" i="3"/>
  <c r="T287" i="3"/>
  <c r="T813" i="3"/>
  <c r="T130" i="3"/>
  <c r="T466" i="3"/>
  <c r="T715" i="3"/>
  <c r="T852" i="3"/>
  <c r="T9" i="3"/>
  <c r="T209" i="3"/>
  <c r="T116" i="3"/>
  <c r="T246" i="3"/>
  <c r="T362" i="3"/>
  <c r="T382" i="3"/>
  <c r="T405" i="3"/>
  <c r="T476" i="3"/>
  <c r="T600" i="3"/>
  <c r="T635" i="3"/>
  <c r="T716" i="3"/>
  <c r="T736" i="3"/>
  <c r="T850" i="3"/>
  <c r="T897" i="3"/>
  <c r="T947" i="3"/>
  <c r="T169" i="3"/>
  <c r="T323" i="3"/>
  <c r="T263" i="3"/>
  <c r="T605" i="3"/>
  <c r="T165" i="3"/>
  <c r="T453" i="3"/>
  <c r="T720" i="3"/>
  <c r="T160" i="3"/>
  <c r="T188" i="3"/>
  <c r="T253" i="3"/>
  <c r="T313" i="3"/>
  <c r="T333" i="3"/>
  <c r="T412" i="3"/>
  <c r="T606" i="3"/>
  <c r="T566" i="3"/>
  <c r="T687" i="3"/>
  <c r="T665" i="3"/>
  <c r="T793" i="3"/>
  <c r="T840" i="3"/>
  <c r="T894" i="3"/>
  <c r="T441" i="3"/>
  <c r="T194" i="3"/>
  <c r="T459" i="3"/>
  <c r="T701" i="3"/>
  <c r="T889" i="3"/>
  <c r="T182" i="3"/>
  <c r="T218" i="3"/>
  <c r="T307" i="3"/>
  <c r="T327" i="3"/>
  <c r="T408" i="3"/>
  <c r="T523" i="3"/>
  <c r="T525" i="3"/>
  <c r="T586" i="3"/>
  <c r="T661" i="3"/>
  <c r="T763" i="3"/>
  <c r="T787" i="3"/>
  <c r="T856" i="3"/>
  <c r="T941" i="3"/>
  <c r="T183" i="3"/>
  <c r="T379" i="3"/>
  <c r="T278" i="3"/>
  <c r="T423" i="3"/>
  <c r="T470" i="3"/>
  <c r="T540" i="3"/>
  <c r="T653" i="3"/>
  <c r="T676" i="3"/>
  <c r="T722" i="3"/>
  <c r="T802" i="3"/>
  <c r="T870" i="3"/>
  <c r="T927" i="3"/>
  <c r="T991" i="3"/>
  <c r="T177" i="3"/>
  <c r="T499" i="3"/>
  <c r="T520" i="3"/>
  <c r="T622" i="3"/>
  <c r="T632" i="3"/>
  <c r="T696" i="3"/>
  <c r="T807" i="3"/>
  <c r="T838" i="3"/>
  <c r="T911" i="3"/>
  <c r="T960" i="3"/>
  <c r="T54" i="3"/>
  <c r="T103" i="3"/>
  <c r="T23" i="3"/>
  <c r="T122" i="3"/>
  <c r="T979" i="3"/>
  <c r="T133" i="3"/>
  <c r="T330" i="3"/>
  <c r="T264" i="3"/>
  <c r="T626" i="3"/>
  <c r="T823" i="3"/>
  <c r="T968" i="3"/>
  <c r="T29" i="3"/>
  <c r="T219" i="3"/>
  <c r="T192" i="3"/>
  <c r="T452" i="3"/>
  <c r="T759" i="3"/>
  <c r="T933" i="3"/>
  <c r="T214" i="3"/>
  <c r="T249" i="3"/>
  <c r="T339" i="3"/>
  <c r="T359" i="3"/>
  <c r="T440" i="3"/>
  <c r="T479" i="3"/>
  <c r="T585" i="3"/>
  <c r="T613" i="3"/>
  <c r="T693" i="3"/>
  <c r="T739" i="3"/>
  <c r="T762" i="3"/>
  <c r="T863" i="3"/>
  <c r="T965" i="3"/>
  <c r="T528" i="3"/>
  <c r="T201" i="3"/>
  <c r="T397" i="3"/>
  <c r="T747" i="3"/>
  <c r="T984" i="3"/>
  <c r="T427" i="3"/>
  <c r="T237" i="3"/>
  <c r="T514" i="3"/>
  <c r="T712" i="3"/>
  <c r="T918" i="3"/>
  <c r="T152" i="3"/>
  <c r="T180" i="3"/>
  <c r="T245" i="3"/>
  <c r="T305" i="3"/>
  <c r="T325" i="3"/>
  <c r="T404" i="3"/>
  <c r="T546" i="3"/>
  <c r="T558" i="3"/>
  <c r="T650" i="3"/>
  <c r="T735" i="3"/>
  <c r="T785" i="3"/>
  <c r="T832" i="3"/>
  <c r="T886" i="3"/>
  <c r="T972" i="3"/>
  <c r="T126" i="3"/>
  <c r="T343" i="3"/>
  <c r="T331" i="3"/>
  <c r="T647" i="3"/>
  <c r="T179" i="3"/>
  <c r="T396" i="3"/>
  <c r="T839" i="3"/>
  <c r="T224" i="3"/>
  <c r="T131" i="3"/>
  <c r="T268" i="3"/>
  <c r="T377" i="3"/>
  <c r="T395" i="3"/>
  <c r="T475" i="3"/>
  <c r="T638" i="3"/>
  <c r="T581" i="3"/>
  <c r="T608" i="3"/>
  <c r="T672" i="3"/>
  <c r="T783" i="3"/>
  <c r="T814" i="3"/>
  <c r="T891" i="3"/>
  <c r="T191" i="3"/>
  <c r="T450" i="3"/>
  <c r="T92" i="3"/>
  <c r="T238" i="3"/>
  <c r="T487" i="3"/>
  <c r="T727" i="3"/>
  <c r="T907" i="3"/>
  <c r="T68" i="3"/>
  <c r="T125" i="3"/>
  <c r="T240" i="3"/>
  <c r="T371" i="3"/>
  <c r="T391" i="3"/>
  <c r="T415" i="3"/>
  <c r="T462" i="3"/>
  <c r="T532" i="3"/>
  <c r="T645" i="3"/>
  <c r="T668" i="3"/>
  <c r="T714" i="3"/>
  <c r="T794" i="3"/>
  <c r="T862" i="3"/>
  <c r="T953" i="3"/>
  <c r="T204" i="3"/>
  <c r="T322" i="3"/>
  <c r="T342" i="3"/>
  <c r="T422" i="3"/>
  <c r="T493" i="3"/>
  <c r="T560" i="3"/>
  <c r="T663" i="3"/>
  <c r="T683" i="3"/>
  <c r="T729" i="3"/>
  <c r="T810" i="3"/>
  <c r="T882" i="3"/>
  <c r="T940" i="3"/>
  <c r="T205" i="3"/>
  <c r="T506" i="3"/>
  <c r="T519" i="3"/>
  <c r="T604" i="3"/>
  <c r="T639" i="3"/>
  <c r="T758" i="3"/>
  <c r="T765" i="3"/>
  <c r="T828" i="3"/>
  <c r="T924" i="3"/>
  <c r="T997" i="3"/>
  <c r="T95" i="3"/>
  <c r="T145" i="3"/>
  <c r="T57" i="3"/>
  <c r="T102" i="3"/>
  <c r="T955" i="3"/>
  <c r="T94" i="3"/>
  <c r="T977" i="3"/>
  <c r="T226" i="3"/>
  <c r="T286" i="3"/>
  <c r="T380" i="3"/>
  <c r="T685" i="3"/>
  <c r="T858" i="3"/>
  <c r="T1003" i="3"/>
  <c r="T176" i="3"/>
  <c r="T300" i="3"/>
  <c r="T213" i="3"/>
  <c r="T553" i="3"/>
  <c r="T821" i="3"/>
  <c r="T946" i="3"/>
  <c r="T157" i="3"/>
  <c r="T308" i="3"/>
  <c r="T282" i="3"/>
  <c r="T302" i="3"/>
  <c r="T447" i="3"/>
  <c r="T494" i="3"/>
  <c r="T559" i="3"/>
  <c r="T620" i="3"/>
  <c r="T700" i="3"/>
  <c r="T746" i="3"/>
  <c r="T827" i="3"/>
  <c r="T892" i="3"/>
  <c r="T926" i="3"/>
  <c r="T135" i="3"/>
  <c r="T654" i="3"/>
  <c r="T158" i="3"/>
  <c r="T488" i="3"/>
  <c r="T777" i="3"/>
  <c r="T44" i="3"/>
  <c r="T445" i="3"/>
  <c r="T258" i="3"/>
  <c r="T538" i="3"/>
  <c r="T740" i="3"/>
  <c r="T934" i="3"/>
  <c r="T114" i="3"/>
  <c r="T216" i="3"/>
  <c r="T123" i="3"/>
  <c r="T260" i="3"/>
  <c r="T369" i="3"/>
  <c r="T389" i="3"/>
  <c r="T467" i="3"/>
  <c r="T601" i="3"/>
  <c r="T573" i="3"/>
  <c r="T656" i="3"/>
  <c r="T664" i="3"/>
  <c r="T800" i="3"/>
  <c r="T847" i="3"/>
  <c r="T883" i="3"/>
  <c r="T969" i="3"/>
  <c r="T248" i="3"/>
  <c r="T424" i="3"/>
  <c r="T288" i="3"/>
  <c r="T773" i="3"/>
  <c r="T257" i="3"/>
  <c r="T481" i="3"/>
  <c r="T871" i="3"/>
  <c r="T167" i="3"/>
  <c r="T195" i="3"/>
  <c r="T251" i="3"/>
  <c r="T320" i="3"/>
  <c r="T394" i="3"/>
  <c r="T482" i="3"/>
  <c r="T567" i="3"/>
  <c r="T580" i="3"/>
  <c r="T615" i="3"/>
  <c r="T734" i="3"/>
  <c r="T790" i="3"/>
  <c r="T845" i="3"/>
  <c r="T945" i="3"/>
  <c r="T212" i="3"/>
  <c r="T128" i="3"/>
  <c r="T522" i="3"/>
  <c r="T235" i="3"/>
  <c r="T545" i="3"/>
  <c r="T717" i="3"/>
  <c r="T939" i="3"/>
  <c r="T161" i="3"/>
  <c r="T189" i="3"/>
  <c r="T239" i="3"/>
  <c r="T314" i="3"/>
  <c r="T334" i="3"/>
  <c r="T414" i="3"/>
  <c r="T485" i="3"/>
  <c r="T552" i="3"/>
  <c r="T652" i="3"/>
  <c r="T675" i="3"/>
  <c r="T721" i="3"/>
  <c r="T853" i="3"/>
  <c r="T876" i="3"/>
  <c r="T932" i="3"/>
  <c r="T270" i="3"/>
  <c r="T386" i="3"/>
  <c r="T285" i="3"/>
  <c r="T429" i="3"/>
  <c r="T500" i="3"/>
  <c r="T599" i="3"/>
  <c r="T610" i="3"/>
  <c r="T674" i="3"/>
  <c r="T760" i="3"/>
  <c r="T841" i="3"/>
  <c r="T887" i="3"/>
  <c r="T966" i="3"/>
  <c r="T45" i="3"/>
  <c r="T324" i="3"/>
  <c r="T464" i="3"/>
  <c r="T526" i="3"/>
  <c r="T614" i="3"/>
  <c r="T702" i="3"/>
  <c r="T757" i="3"/>
  <c r="T764" i="3"/>
  <c r="T896" i="3"/>
  <c r="T922" i="3"/>
  <c r="T995" i="3"/>
  <c r="T70" i="3"/>
  <c r="T956" i="3"/>
  <c r="T31" i="3"/>
  <c r="T56" i="3"/>
  <c r="T38" i="3"/>
  <c r="T975" i="3"/>
  <c r="T30" i="3"/>
  <c r="T431" i="3"/>
  <c r="T352" i="3"/>
  <c r="T697" i="3"/>
  <c r="T877" i="3"/>
  <c r="T140" i="3"/>
  <c r="T348" i="3"/>
  <c r="T241" i="3"/>
  <c r="T646" i="3"/>
  <c r="T826" i="3"/>
  <c r="T961" i="3"/>
  <c r="T193" i="3"/>
  <c r="T221" i="3"/>
  <c r="T230" i="3"/>
  <c r="T346" i="3"/>
  <c r="T366" i="3"/>
  <c r="T446" i="3"/>
  <c r="T460" i="3"/>
  <c r="T584" i="3"/>
  <c r="T619" i="3"/>
  <c r="T708" i="3"/>
  <c r="T753" i="3"/>
  <c r="T834" i="3"/>
  <c r="T881" i="3"/>
  <c r="T931" i="3"/>
  <c r="T198" i="3"/>
  <c r="T163" i="3"/>
  <c r="T640" i="3"/>
  <c r="T115" i="3"/>
  <c r="T544" i="3"/>
  <c r="T789" i="3"/>
  <c r="T120" i="3"/>
  <c r="T185" i="3"/>
  <c r="T486" i="3"/>
  <c r="T354" i="3"/>
  <c r="T501" i="3"/>
  <c r="T761" i="3"/>
  <c r="T959" i="3"/>
  <c r="T159" i="3"/>
  <c r="T187" i="3"/>
  <c r="T243" i="3"/>
  <c r="T312" i="3"/>
  <c r="T465" i="3"/>
  <c r="T474" i="3"/>
  <c r="T561" i="3"/>
  <c r="T572" i="3"/>
  <c r="T607" i="3"/>
  <c r="T726" i="3"/>
  <c r="T782" i="3"/>
  <c r="T837" i="3"/>
  <c r="T929" i="3"/>
  <c r="T967" i="3"/>
  <c r="T301" i="3"/>
  <c r="T252" i="3"/>
  <c r="T468" i="3"/>
  <c r="T903" i="3"/>
  <c r="T110" i="3"/>
  <c r="T146" i="3"/>
  <c r="T272" i="3"/>
  <c r="T384" i="3"/>
  <c r="T409" i="3"/>
  <c r="T497" i="3"/>
  <c r="T593" i="3"/>
  <c r="T587" i="3"/>
  <c r="T678" i="3"/>
  <c r="T733" i="3"/>
  <c r="T805" i="3"/>
  <c r="T867" i="3"/>
  <c r="T923" i="3"/>
  <c r="T119" i="3"/>
  <c r="T255" i="3"/>
  <c r="T149" i="3"/>
  <c r="T549" i="3"/>
  <c r="T290" i="3"/>
  <c r="T508" i="3"/>
  <c r="T754" i="3"/>
  <c r="T988" i="3"/>
  <c r="T225" i="3"/>
  <c r="T132" i="3"/>
  <c r="T262" i="3"/>
  <c r="T378" i="3"/>
  <c r="T277" i="3"/>
  <c r="T421" i="3"/>
  <c r="T492" i="3"/>
  <c r="T591" i="3"/>
  <c r="T651" i="3"/>
  <c r="T666" i="3"/>
  <c r="T752" i="3"/>
  <c r="T833" i="3"/>
  <c r="T879" i="3"/>
  <c r="T958" i="3"/>
  <c r="T269" i="3"/>
  <c r="T329" i="3"/>
  <c r="T349" i="3"/>
  <c r="T428" i="3"/>
  <c r="T513" i="3"/>
  <c r="T582" i="3"/>
  <c r="T617" i="3"/>
  <c r="T681" i="3"/>
  <c r="T817" i="3"/>
  <c r="T857" i="3"/>
  <c r="T885" i="3"/>
  <c r="T971" i="3"/>
  <c r="T337" i="3"/>
  <c r="T463" i="3"/>
  <c r="T541" i="3"/>
  <c r="T602" i="3"/>
  <c r="T677" i="3"/>
  <c r="T723" i="3"/>
  <c r="T803" i="3"/>
  <c r="T872" i="3"/>
  <c r="T938" i="3"/>
  <c r="T993" i="3"/>
  <c r="T962" i="3"/>
  <c r="T365" i="3"/>
  <c r="T775" i="3"/>
  <c r="T902" i="3"/>
  <c r="T211" i="3"/>
  <c r="T279" i="3"/>
  <c r="T242" i="3"/>
  <c r="T633" i="3"/>
  <c r="T846" i="3"/>
  <c r="T954" i="3"/>
  <c r="T136" i="3"/>
  <c r="T164" i="3"/>
  <c r="T364" i="3"/>
  <c r="T289" i="3"/>
  <c r="T309" i="3"/>
  <c r="T461" i="3"/>
  <c r="T530" i="3"/>
  <c r="T703" i="3"/>
  <c r="T634" i="3"/>
  <c r="T698" i="3"/>
  <c r="T769" i="3"/>
  <c r="T816" i="3"/>
  <c r="T905" i="3"/>
  <c r="T170" i="3"/>
  <c r="T332" i="3"/>
  <c r="T690" i="3"/>
  <c r="T340" i="3"/>
  <c r="T592" i="3"/>
  <c r="T835" i="3"/>
  <c r="T141" i="3"/>
  <c r="T206" i="3"/>
  <c r="T527" i="3"/>
  <c r="T368" i="3"/>
  <c r="T550" i="3"/>
  <c r="T774" i="3"/>
  <c r="T84" i="3"/>
  <c r="T223" i="3"/>
  <c r="T138" i="3"/>
  <c r="T266" i="3"/>
  <c r="T376" i="3"/>
  <c r="T401" i="3"/>
  <c r="T489" i="3"/>
  <c r="T551" i="3"/>
  <c r="T579" i="3"/>
  <c r="T670" i="3"/>
  <c r="T725" i="3"/>
  <c r="T797" i="3"/>
  <c r="T859" i="3"/>
  <c r="T915" i="3"/>
  <c r="T996" i="3"/>
  <c r="T439" i="3"/>
  <c r="T347" i="3"/>
  <c r="T543" i="3"/>
  <c r="T928" i="3"/>
  <c r="T76" i="3"/>
  <c r="T174" i="3"/>
  <c r="T210" i="3"/>
  <c r="T299" i="3"/>
  <c r="T319" i="3"/>
  <c r="T400" i="3"/>
  <c r="T502" i="3"/>
  <c r="T517" i="3"/>
  <c r="T578" i="3"/>
  <c r="T751" i="3"/>
  <c r="T756" i="3"/>
  <c r="T804" i="3"/>
  <c r="T884" i="3"/>
  <c r="T925" i="3"/>
  <c r="T197" i="3"/>
  <c r="T387" i="3"/>
  <c r="T178" i="3"/>
  <c r="T598" i="3"/>
  <c r="T304" i="3"/>
  <c r="T565" i="3"/>
  <c r="T792" i="3"/>
  <c r="T168" i="3"/>
  <c r="T196" i="3"/>
  <c r="T261" i="3"/>
  <c r="T321" i="3"/>
  <c r="T341" i="3"/>
  <c r="T420" i="3"/>
  <c r="T505" i="3"/>
  <c r="T574" i="3"/>
  <c r="T609" i="3"/>
  <c r="T673" i="3"/>
  <c r="T801" i="3"/>
  <c r="T848" i="3"/>
  <c r="T901" i="3"/>
  <c r="T963" i="3"/>
  <c r="T292" i="3"/>
  <c r="T393" i="3"/>
  <c r="T411" i="3"/>
  <c r="T491" i="3"/>
  <c r="T512" i="3"/>
  <c r="T597" i="3"/>
  <c r="T624" i="3"/>
  <c r="T688" i="3"/>
  <c r="T799" i="3"/>
  <c r="T830" i="3"/>
  <c r="T909" i="3"/>
  <c r="T952" i="3"/>
  <c r="T350" i="3"/>
  <c r="T478" i="3"/>
  <c r="T548" i="3"/>
  <c r="T657" i="3"/>
  <c r="T684" i="3"/>
  <c r="T730" i="3"/>
  <c r="T811" i="3"/>
  <c r="T878" i="3"/>
  <c r="T935" i="3"/>
  <c r="T999" i="3"/>
  <c r="T951" i="3"/>
  <c r="T85" i="3"/>
  <c r="T15" i="3"/>
  <c r="T1004" i="3"/>
  <c r="T438" i="3"/>
  <c r="T731" i="3"/>
  <c r="T919" i="3"/>
  <c r="T430" i="3"/>
  <c r="T345" i="3"/>
  <c r="T692" i="3"/>
  <c r="T836" i="3"/>
  <c r="T1005" i="3"/>
  <c r="T100" i="3"/>
  <c r="T200" i="3"/>
  <c r="T107" i="3"/>
  <c r="T244" i="3"/>
  <c r="T353" i="3"/>
  <c r="T373" i="3"/>
  <c r="T451" i="3"/>
  <c r="T537" i="3"/>
  <c r="T557" i="3"/>
  <c r="T641" i="3"/>
  <c r="T705" i="3"/>
  <c r="T784" i="3"/>
  <c r="T831" i="3"/>
  <c r="T900" i="3"/>
  <c r="T60" i="3"/>
  <c r="T273" i="3"/>
  <c r="T281" i="3"/>
  <c r="T808" i="3"/>
  <c r="T283" i="3"/>
  <c r="T621" i="3"/>
  <c r="T865" i="3"/>
  <c r="T12" i="3"/>
  <c r="T233" i="3"/>
  <c r="T227" i="3"/>
  <c r="T671" i="3"/>
  <c r="T144" i="3"/>
  <c r="T374" i="3"/>
  <c r="T564" i="3"/>
  <c r="T770" i="3"/>
  <c r="T20" i="3"/>
  <c r="T166" i="3"/>
  <c r="T202" i="3"/>
  <c r="T291" i="3"/>
  <c r="T311" i="3"/>
  <c r="T469" i="3"/>
  <c r="T496" i="3"/>
  <c r="T509" i="3"/>
  <c r="T570" i="3"/>
  <c r="T719" i="3"/>
  <c r="T748" i="3"/>
  <c r="T796" i="3"/>
  <c r="T873" i="3"/>
  <c r="T920" i="3"/>
  <c r="T994" i="3"/>
  <c r="T184" i="3"/>
  <c r="T531" i="3"/>
  <c r="T361" i="3"/>
  <c r="T569" i="3"/>
  <c r="T970" i="3"/>
  <c r="T117" i="3"/>
  <c r="T232" i="3"/>
  <c r="T363" i="3"/>
  <c r="T383" i="3"/>
  <c r="T407" i="3"/>
  <c r="T454" i="3"/>
  <c r="T524" i="3"/>
  <c r="T637" i="3"/>
  <c r="T660" i="3"/>
  <c r="T706" i="3"/>
  <c r="T786" i="3"/>
  <c r="T854" i="3"/>
  <c r="T944" i="3"/>
  <c r="T162" i="3"/>
  <c r="T344" i="3"/>
  <c r="T356" i="3"/>
  <c r="T612" i="3"/>
  <c r="T208" i="3"/>
  <c r="T310" i="3"/>
  <c r="T562" i="3"/>
  <c r="T788" i="3"/>
  <c r="T77" i="3"/>
  <c r="T111" i="3"/>
  <c r="T139" i="3"/>
  <c r="T276" i="3"/>
  <c r="T385" i="3"/>
  <c r="T403" i="3"/>
  <c r="T483" i="3"/>
  <c r="T504" i="3"/>
  <c r="T589" i="3"/>
  <c r="T616" i="3"/>
  <c r="T680" i="3"/>
  <c r="T791" i="3"/>
  <c r="T822" i="3"/>
  <c r="T899" i="3"/>
  <c r="T267" i="3"/>
  <c r="T336" i="3"/>
  <c r="T410" i="3"/>
  <c r="T498" i="3"/>
  <c r="T511" i="3"/>
  <c r="T596" i="3"/>
  <c r="T631" i="3"/>
  <c r="T750" i="3"/>
  <c r="T806" i="3"/>
  <c r="T820" i="3"/>
  <c r="T916" i="3"/>
  <c r="T989" i="3"/>
  <c r="T357" i="3"/>
  <c r="T507" i="3"/>
  <c r="T568" i="3"/>
  <c r="T695" i="3"/>
  <c r="T691" i="3"/>
  <c r="T737" i="3"/>
  <c r="T818" i="3"/>
  <c r="T890" i="3"/>
  <c r="T948" i="3"/>
  <c r="T980" i="3"/>
  <c r="T21" i="3"/>
  <c r="T79" i="3"/>
  <c r="T10" i="3"/>
  <c r="T86" i="3"/>
  <c r="T80" i="3"/>
  <c r="T17" i="3"/>
  <c r="T49" i="3"/>
  <c r="T40" i="3"/>
  <c r="T990" i="3"/>
  <c r="T53" i="3"/>
  <c r="T22" i="3"/>
  <c r="T13" i="3"/>
  <c r="T78" i="3"/>
  <c r="T16" i="3"/>
  <c r="T981" i="3"/>
  <c r="T63" i="3"/>
  <c r="T982" i="3"/>
  <c r="T71" i="3"/>
  <c r="T983" i="3"/>
  <c r="T137" i="3"/>
  <c r="T55" i="3"/>
  <c r="T66" i="3"/>
  <c r="T1002" i="3"/>
  <c r="T6" i="3"/>
  <c r="T106" i="3"/>
  <c r="T65" i="3"/>
  <c r="T47" i="3"/>
  <c r="T64" i="3"/>
  <c r="T50" i="3"/>
  <c r="T105" i="3"/>
  <c r="T97" i="3"/>
  <c r="T14" i="3"/>
  <c r="T81" i="3"/>
  <c r="T74" i="3"/>
  <c r="T104" i="3"/>
  <c r="T41" i="3"/>
  <c r="T96" i="3"/>
  <c r="T33" i="3"/>
  <c r="M996" i="3"/>
  <c r="M924" i="3"/>
  <c r="M876" i="3"/>
  <c r="M806" i="3"/>
  <c r="M768" i="3"/>
  <c r="M679" i="3"/>
  <c r="M563" i="3"/>
  <c r="M519" i="3"/>
  <c r="M503" i="3"/>
  <c r="M410" i="3"/>
  <c r="M393" i="3"/>
  <c r="M243" i="3"/>
  <c r="M163" i="3"/>
  <c r="M119" i="3"/>
  <c r="S34" i="3"/>
  <c r="T91" i="3"/>
  <c r="M951" i="3"/>
  <c r="M890" i="3"/>
  <c r="M842" i="3"/>
  <c r="M752" i="3"/>
  <c r="M691" i="3"/>
  <c r="M704" i="3"/>
  <c r="M592" i="3"/>
  <c r="M485" i="3"/>
  <c r="M422" i="3"/>
  <c r="M391" i="3"/>
  <c r="M371" i="3"/>
  <c r="M285" i="3"/>
  <c r="M125" i="3"/>
  <c r="M218" i="3"/>
  <c r="U941" i="3"/>
  <c r="U891" i="3"/>
  <c r="U811" i="3"/>
  <c r="U746" i="3"/>
  <c r="U692" i="3"/>
  <c r="U612" i="3"/>
  <c r="U577" i="3"/>
  <c r="U494" i="3"/>
  <c r="U439" i="3"/>
  <c r="U351" i="3"/>
  <c r="U323" i="3"/>
  <c r="U248" i="3"/>
  <c r="U198" i="3"/>
  <c r="U170" i="3"/>
  <c r="O62" i="3"/>
  <c r="N995" i="3"/>
  <c r="N940" i="3"/>
  <c r="N858" i="3"/>
  <c r="U661" i="3"/>
  <c r="U646" i="3"/>
  <c r="U517" i="3"/>
  <c r="U455" i="3"/>
  <c r="U408" i="3"/>
  <c r="U384" i="3"/>
  <c r="U356" i="3"/>
  <c r="U233" i="3"/>
  <c r="U110" i="3"/>
  <c r="Q16" i="3"/>
  <c r="R73" i="3"/>
  <c r="N998" i="3"/>
  <c r="N917" i="3"/>
  <c r="N859" i="3"/>
  <c r="N783" i="3"/>
  <c r="N727" i="3"/>
  <c r="N673" i="3"/>
  <c r="N573" i="3"/>
  <c r="N545" i="3"/>
  <c r="N475" i="3"/>
  <c r="N395" i="3"/>
  <c r="N370" i="3"/>
  <c r="N318" i="3"/>
  <c r="N132" i="3"/>
  <c r="N209" i="3"/>
  <c r="V590" i="3"/>
  <c r="V513" i="3"/>
  <c r="V476" i="3"/>
  <c r="V471" i="3"/>
  <c r="V314" i="3"/>
  <c r="V245" i="3"/>
  <c r="V181" i="3"/>
  <c r="V153" i="3"/>
  <c r="Q39" i="3"/>
  <c r="R96" i="3"/>
  <c r="O985" i="3"/>
  <c r="O898" i="3"/>
  <c r="N503" i="3"/>
  <c r="N466" i="3"/>
  <c r="N450" i="3"/>
  <c r="N305" i="3"/>
  <c r="W305" i="3" s="1"/>
  <c r="N268" i="3"/>
  <c r="N188" i="3"/>
  <c r="N144" i="3"/>
  <c r="V998" i="3"/>
  <c r="V951" i="3"/>
  <c r="V871" i="3"/>
  <c r="V799" i="3"/>
  <c r="V727" i="3"/>
  <c r="V656" i="3"/>
  <c r="V581" i="3"/>
  <c r="V512" i="3"/>
  <c r="V491" i="3"/>
  <c r="V444" i="3"/>
  <c r="V370" i="3"/>
  <c r="V252" i="3"/>
  <c r="V140" i="3"/>
  <c r="V209" i="3"/>
  <c r="T90" i="3"/>
  <c r="O973" i="3"/>
  <c r="O896" i="3"/>
  <c r="O872" i="3"/>
  <c r="O787" i="3"/>
  <c r="O746" i="3"/>
  <c r="O666" i="3"/>
  <c r="W666" i="3" s="1"/>
  <c r="O568" i="3"/>
  <c r="O540" i="3"/>
  <c r="O462" i="3"/>
  <c r="O392" i="3"/>
  <c r="O356" i="3"/>
  <c r="O279" i="3"/>
  <c r="O223" i="3"/>
  <c r="O203" i="3"/>
  <c r="W203" i="3" s="1"/>
  <c r="Q46" i="3"/>
  <c r="R103" i="3"/>
  <c r="O51" i="3"/>
  <c r="V116" i="3"/>
  <c r="Q929" i="3"/>
  <c r="N200" i="3"/>
  <c r="V996" i="3"/>
  <c r="V914" i="3"/>
  <c r="V868" i="3"/>
  <c r="V798" i="3"/>
  <c r="V742" i="3"/>
  <c r="V663" i="3"/>
  <c r="V564" i="3"/>
  <c r="V640" i="3"/>
  <c r="V482" i="3"/>
  <c r="V443" i="3"/>
  <c r="V305" i="3"/>
  <c r="V382" i="3"/>
  <c r="V196" i="3"/>
  <c r="V144" i="3"/>
  <c r="M27" i="3"/>
  <c r="U83" i="3"/>
  <c r="O962" i="3"/>
  <c r="O906" i="3"/>
  <c r="O832" i="3"/>
  <c r="O769" i="3"/>
  <c r="O713" i="3"/>
  <c r="O651" i="3"/>
  <c r="O567" i="3"/>
  <c r="O532" i="3"/>
  <c r="O472" i="3"/>
  <c r="O298" i="3"/>
  <c r="W298" i="3" s="1"/>
  <c r="O264" i="3"/>
  <c r="O201" i="3"/>
  <c r="N75" i="3"/>
  <c r="U81" i="3"/>
  <c r="Q905" i="3"/>
  <c r="Q780" i="3"/>
  <c r="Q585" i="3"/>
  <c r="N205" i="3"/>
  <c r="V955" i="3"/>
  <c r="V756" i="3"/>
  <c r="V566" i="3"/>
  <c r="V434" i="3"/>
  <c r="V143" i="3"/>
  <c r="O964" i="3"/>
  <c r="O705" i="3"/>
  <c r="O444" i="3"/>
  <c r="O129" i="3"/>
  <c r="Q805" i="3"/>
  <c r="V782" i="3"/>
  <c r="V318" i="3"/>
  <c r="O794" i="3"/>
  <c r="O239" i="3"/>
  <c r="Q901" i="3"/>
  <c r="N598" i="3"/>
  <c r="V962" i="3"/>
  <c r="V493" i="3"/>
  <c r="V805" i="3"/>
  <c r="V301" i="3"/>
  <c r="O801" i="3"/>
  <c r="O246" i="3"/>
  <c r="Q906" i="3"/>
  <c r="N299" i="3"/>
  <c r="V684" i="3"/>
  <c r="O11" i="3"/>
  <c r="O70" i="3"/>
  <c r="S152" i="3"/>
  <c r="J13" i="2"/>
  <c r="S197" i="3"/>
  <c r="S370" i="3"/>
  <c r="S422" i="3"/>
  <c r="S575" i="3"/>
  <c r="S705" i="3"/>
  <c r="S840" i="3"/>
  <c r="S936" i="3"/>
  <c r="S1001" i="3"/>
  <c r="S69" i="3"/>
  <c r="S59" i="3"/>
  <c r="S144" i="3"/>
  <c r="S363" i="3"/>
  <c r="S318" i="3"/>
  <c r="S496" i="3"/>
  <c r="S602" i="3"/>
  <c r="S749" i="3"/>
  <c r="S835" i="3"/>
  <c r="S155" i="3"/>
  <c r="S532" i="3"/>
  <c r="S854" i="3"/>
  <c r="S988" i="3"/>
  <c r="S266" i="3"/>
  <c r="W266" i="3" s="1"/>
  <c r="S500" i="3"/>
  <c r="S738" i="3"/>
  <c r="S900" i="3"/>
  <c r="S218" i="3"/>
  <c r="S429" i="3"/>
  <c r="S677" i="3"/>
  <c r="S322" i="3"/>
  <c r="S541" i="3"/>
  <c r="S798" i="3"/>
  <c r="S67" i="3"/>
  <c r="S181" i="3"/>
  <c r="S209" i="3"/>
  <c r="S290" i="3"/>
  <c r="S44" i="3"/>
  <c r="S175" i="3"/>
  <c r="S195" i="3"/>
  <c r="S277" i="3"/>
  <c r="S304" i="3"/>
  <c r="W304" i="3" s="1"/>
  <c r="S332" i="3"/>
  <c r="S411" i="3"/>
  <c r="S558" i="3"/>
  <c r="S589" i="3"/>
  <c r="S632" i="3"/>
  <c r="S680" i="3"/>
  <c r="S800" i="3"/>
  <c r="S868" i="3"/>
  <c r="S893" i="3"/>
  <c r="W893" i="3" s="1"/>
  <c r="S955" i="3"/>
  <c r="S79" i="3"/>
  <c r="S16" i="3"/>
  <c r="S205" i="3"/>
  <c r="S232" i="3"/>
  <c r="S314" i="3"/>
  <c r="S326" i="3"/>
  <c r="W326" i="3" s="1"/>
  <c r="S423" i="3"/>
  <c r="S521" i="3"/>
  <c r="S524" i="3"/>
  <c r="S604" i="3"/>
  <c r="S684" i="3"/>
  <c r="S730" i="3"/>
  <c r="W730" i="3" s="1"/>
  <c r="S786" i="3"/>
  <c r="W786" i="3" s="1"/>
  <c r="S871" i="3"/>
  <c r="S929" i="3"/>
  <c r="S984" i="3"/>
  <c r="S94" i="3"/>
  <c r="S65" i="3"/>
  <c r="S221" i="3"/>
  <c r="S248" i="3"/>
  <c r="W248" i="3" s="1"/>
  <c r="S330" i="3"/>
  <c r="S342" i="3"/>
  <c r="S439" i="3"/>
  <c r="S462" i="3"/>
  <c r="S540" i="3"/>
  <c r="S620" i="3"/>
  <c r="S700" i="3"/>
  <c r="S746" i="3"/>
  <c r="S802" i="3"/>
  <c r="S862" i="3"/>
  <c r="S945" i="3"/>
  <c r="W945" i="3" s="1"/>
  <c r="S1000" i="3"/>
  <c r="S172" i="3"/>
  <c r="S255" i="3"/>
  <c r="S281" i="3"/>
  <c r="S301" i="3"/>
  <c r="S452" i="3"/>
  <c r="S469" i="3"/>
  <c r="S552" i="3"/>
  <c r="S643" i="3"/>
  <c r="W643" i="3" s="1"/>
  <c r="S666" i="3"/>
  <c r="S204" i="3"/>
  <c r="S377" i="3"/>
  <c r="S412" i="3"/>
  <c r="S597" i="3"/>
  <c r="W597" i="3" s="1"/>
  <c r="S695" i="3"/>
  <c r="S837" i="3"/>
  <c r="S964" i="3"/>
  <c r="S990" i="3"/>
  <c r="S6" i="3"/>
  <c r="S46" i="3"/>
  <c r="S119" i="3"/>
  <c r="S229" i="3"/>
  <c r="S333" i="3"/>
  <c r="S514" i="3"/>
  <c r="S629" i="3"/>
  <c r="S722" i="3"/>
  <c r="S863" i="3"/>
  <c r="S240" i="3"/>
  <c r="S554" i="3"/>
  <c r="S886" i="3"/>
  <c r="S986" i="3"/>
  <c r="S53" i="3"/>
  <c r="S329" i="3"/>
  <c r="S518" i="3"/>
  <c r="S758" i="3"/>
  <c r="S923" i="3"/>
  <c r="S262" i="3"/>
  <c r="S481" i="3"/>
  <c r="S710" i="3"/>
  <c r="S392" i="3"/>
  <c r="S611" i="3"/>
  <c r="S830" i="3"/>
  <c r="S124" i="3"/>
  <c r="W124" i="3" s="1"/>
  <c r="S299" i="3"/>
  <c r="S118" i="3"/>
  <c r="S130" i="3"/>
  <c r="S347" i="3"/>
  <c r="S368" i="3"/>
  <c r="S394" i="3"/>
  <c r="S474" i="3"/>
  <c r="S536" i="3"/>
  <c r="W536" i="3" s="1"/>
  <c r="S588" i="3"/>
  <c r="S615" i="3"/>
  <c r="W615" i="3" s="1"/>
  <c r="S687" i="3"/>
  <c r="S807" i="3"/>
  <c r="S829" i="3"/>
  <c r="S890" i="3"/>
  <c r="S961" i="3"/>
  <c r="S15" i="3"/>
  <c r="S148" i="3"/>
  <c r="S231" i="3"/>
  <c r="S378" i="3"/>
  <c r="S390" i="3"/>
  <c r="S430" i="3"/>
  <c r="S538" i="3"/>
  <c r="S539" i="3"/>
  <c r="S619" i="3"/>
  <c r="S691" i="3"/>
  <c r="S745" i="3"/>
  <c r="S801" i="3"/>
  <c r="S869" i="3"/>
  <c r="S926" i="3"/>
  <c r="S998" i="3"/>
  <c r="S61" i="3"/>
  <c r="S30" i="3"/>
  <c r="S164" i="3"/>
  <c r="S247" i="3"/>
  <c r="S273" i="3"/>
  <c r="S293" i="3"/>
  <c r="S446" i="3"/>
  <c r="W446" i="3" s="1"/>
  <c r="S461" i="3"/>
  <c r="S600" i="3"/>
  <c r="S635" i="3"/>
  <c r="S658" i="3"/>
  <c r="S761" i="3"/>
  <c r="S818" i="3"/>
  <c r="S876" i="3"/>
  <c r="S942" i="3"/>
  <c r="S203" i="3"/>
  <c r="S376" i="3"/>
  <c r="W376" i="3" s="1"/>
  <c r="S465" i="3"/>
  <c r="S637" i="3"/>
  <c r="S748" i="3"/>
  <c r="W748" i="3" s="1"/>
  <c r="S891" i="3"/>
  <c r="S952" i="3"/>
  <c r="S126" i="3"/>
  <c r="S379" i="3"/>
  <c r="S340" i="3"/>
  <c r="S483" i="3"/>
  <c r="S626" i="3"/>
  <c r="S728" i="3"/>
  <c r="S881" i="3"/>
  <c r="S265" i="3"/>
  <c r="S670" i="3"/>
  <c r="S910" i="3"/>
  <c r="S992" i="3"/>
  <c r="S335" i="3"/>
  <c r="S591" i="3"/>
  <c r="S805" i="3"/>
  <c r="S921" i="3"/>
  <c r="S243" i="3"/>
  <c r="S453" i="3"/>
  <c r="S770" i="3"/>
  <c r="W770" i="3" s="1"/>
  <c r="S192" i="3"/>
  <c r="S285" i="3"/>
  <c r="S561" i="3"/>
  <c r="S75" i="3"/>
  <c r="S160" i="3"/>
  <c r="S188" i="3"/>
  <c r="S230" i="3"/>
  <c r="S182" i="3"/>
  <c r="S194" i="3"/>
  <c r="W194" i="3" s="1"/>
  <c r="S242" i="3"/>
  <c r="S311" i="3"/>
  <c r="S401" i="3"/>
  <c r="S457" i="3"/>
  <c r="S584" i="3"/>
  <c r="W584" i="3" s="1"/>
  <c r="S603" i="3"/>
  <c r="S614" i="3"/>
  <c r="W614" i="3" s="1"/>
  <c r="S741" i="3"/>
  <c r="S781" i="3"/>
  <c r="S827" i="3"/>
  <c r="S950" i="3"/>
  <c r="S966" i="3"/>
  <c r="S184" i="3"/>
  <c r="W184" i="3" s="1"/>
  <c r="S212" i="3"/>
  <c r="S254" i="3"/>
  <c r="S321" i="3"/>
  <c r="S341" i="3"/>
  <c r="S421" i="3"/>
  <c r="S492" i="3"/>
  <c r="S583" i="3"/>
  <c r="S634" i="3"/>
  <c r="S727" i="3"/>
  <c r="S736" i="3"/>
  <c r="W736" i="3" s="1"/>
  <c r="S817" i="3"/>
  <c r="S889" i="3"/>
  <c r="S968" i="3"/>
  <c r="S13" i="3"/>
  <c r="S64" i="3"/>
  <c r="S200" i="3"/>
  <c r="S228" i="3"/>
  <c r="S270" i="3"/>
  <c r="W270" i="3" s="1"/>
  <c r="S337" i="3"/>
  <c r="S357" i="3"/>
  <c r="S437" i="3"/>
  <c r="S530" i="3"/>
  <c r="W530" i="3" s="1"/>
  <c r="S599" i="3"/>
  <c r="S650" i="3"/>
  <c r="W650" i="3" s="1"/>
  <c r="S665" i="3"/>
  <c r="S752" i="3"/>
  <c r="S833" i="3"/>
  <c r="S880" i="3"/>
  <c r="S931" i="3"/>
  <c r="S151" i="3"/>
  <c r="S171" i="3"/>
  <c r="S261" i="3"/>
  <c r="S280" i="3"/>
  <c r="S308" i="3"/>
  <c r="S444" i="3"/>
  <c r="S529" i="3"/>
  <c r="S565" i="3"/>
  <c r="S608" i="3"/>
  <c r="S718" i="3"/>
  <c r="S776" i="3"/>
  <c r="S831" i="3"/>
  <c r="S901" i="3"/>
  <c r="S973" i="3"/>
  <c r="S101" i="3"/>
  <c r="S173" i="3"/>
  <c r="S201" i="3"/>
  <c r="S282" i="3"/>
  <c r="S294" i="3"/>
  <c r="W294" i="3" s="1"/>
  <c r="S202" i="3"/>
  <c r="S383" i="3"/>
  <c r="W383" i="3" s="1"/>
  <c r="S495" i="3"/>
  <c r="S686" i="3"/>
  <c r="S737" i="3"/>
  <c r="S861" i="3"/>
  <c r="S938" i="3"/>
  <c r="S133" i="3"/>
  <c r="S250" i="3"/>
  <c r="S409" i="3"/>
  <c r="S544" i="3"/>
  <c r="S640" i="3"/>
  <c r="S808" i="3"/>
  <c r="S898" i="3"/>
  <c r="S393" i="3"/>
  <c r="S699" i="3"/>
  <c r="S937" i="3"/>
  <c r="S99" i="3"/>
  <c r="S199" i="3"/>
  <c r="S334" i="3"/>
  <c r="S563" i="3"/>
  <c r="S794" i="3"/>
  <c r="S934" i="3"/>
  <c r="S386" i="3"/>
  <c r="S511" i="3"/>
  <c r="S744" i="3"/>
  <c r="S206" i="3"/>
  <c r="S418" i="3"/>
  <c r="S642" i="3"/>
  <c r="S52" i="3"/>
  <c r="S224" i="3"/>
  <c r="S123" i="3"/>
  <c r="S355" i="3"/>
  <c r="S125" i="3"/>
  <c r="S153" i="3"/>
  <c r="S241" i="3"/>
  <c r="S375" i="3"/>
  <c r="S408" i="3"/>
  <c r="W408" i="3" s="1"/>
  <c r="S488" i="3"/>
  <c r="S517" i="3"/>
  <c r="S594" i="3"/>
  <c r="S715" i="3"/>
  <c r="S740" i="3"/>
  <c r="S796" i="3"/>
  <c r="S874" i="3"/>
  <c r="W874" i="3" s="1"/>
  <c r="S922" i="3"/>
  <c r="S995" i="3"/>
  <c r="S77" i="3"/>
  <c r="S127" i="3"/>
  <c r="S147" i="3"/>
  <c r="S237" i="3"/>
  <c r="S385" i="3"/>
  <c r="S284" i="3"/>
  <c r="W284" i="3" s="1"/>
  <c r="S420" i="3"/>
  <c r="S491" i="3"/>
  <c r="S598" i="3"/>
  <c r="S641" i="3"/>
  <c r="S706" i="3"/>
  <c r="S766" i="3"/>
  <c r="S848" i="3"/>
  <c r="S904" i="3"/>
  <c r="S946" i="3"/>
  <c r="S38" i="3"/>
  <c r="S63" i="3"/>
  <c r="S143" i="3"/>
  <c r="S163" i="3"/>
  <c r="S253" i="3"/>
  <c r="S272" i="3"/>
  <c r="S300" i="3"/>
  <c r="S436" i="3"/>
  <c r="S513" i="3"/>
  <c r="S557" i="3"/>
  <c r="S656" i="3"/>
  <c r="S714" i="3"/>
  <c r="S768" i="3"/>
  <c r="S823" i="3"/>
  <c r="S894" i="3"/>
  <c r="W894" i="3" s="1"/>
  <c r="S965" i="3"/>
  <c r="S45" i="3"/>
  <c r="S215" i="3"/>
  <c r="S106" i="3"/>
  <c r="S268" i="3"/>
  <c r="S344" i="3"/>
  <c r="S372" i="3"/>
  <c r="S450" i="3"/>
  <c r="S512" i="3"/>
  <c r="S564" i="3"/>
  <c r="S707" i="3"/>
  <c r="W707" i="3" s="1"/>
  <c r="S663" i="3"/>
  <c r="S783" i="3"/>
  <c r="S846" i="3"/>
  <c r="W846" i="3" s="1"/>
  <c r="S899" i="3"/>
  <c r="S962" i="3"/>
  <c r="S37" i="3"/>
  <c r="S116" i="3"/>
  <c r="S264" i="3"/>
  <c r="S346" i="3"/>
  <c r="S358" i="3"/>
  <c r="S398" i="3"/>
  <c r="W398" i="3" s="1"/>
  <c r="S478" i="3"/>
  <c r="S507" i="3"/>
  <c r="W507" i="3" s="1"/>
  <c r="S636" i="3"/>
  <c r="W636" i="3" s="1"/>
  <c r="S659" i="3"/>
  <c r="W659" i="3" s="1"/>
  <c r="S225" i="3"/>
  <c r="S382" i="3"/>
  <c r="W382" i="3" s="1"/>
  <c r="S484" i="3"/>
  <c r="S633" i="3"/>
  <c r="S759" i="3"/>
  <c r="S902" i="3"/>
  <c r="S963" i="3"/>
  <c r="S140" i="3"/>
  <c r="S306" i="3"/>
  <c r="S415" i="3"/>
  <c r="S525" i="3"/>
  <c r="S622" i="3"/>
  <c r="S789" i="3"/>
  <c r="S349" i="3"/>
  <c r="S723" i="3"/>
  <c r="S972" i="3"/>
  <c r="S213" i="3"/>
  <c r="S356" i="3"/>
  <c r="S627" i="3"/>
  <c r="W627" i="3" s="1"/>
  <c r="S815" i="3"/>
  <c r="S328" i="3"/>
  <c r="S547" i="3"/>
  <c r="S763" i="3"/>
  <c r="S156" i="3"/>
  <c r="S438" i="3"/>
  <c r="S638" i="3"/>
  <c r="S91" i="3"/>
  <c r="S167" i="3"/>
  <c r="S187" i="3"/>
  <c r="S271" i="3"/>
  <c r="S189" i="3"/>
  <c r="S217" i="3"/>
  <c r="S298" i="3"/>
  <c r="S310" i="3"/>
  <c r="S407" i="3"/>
  <c r="S487" i="3"/>
  <c r="S508" i="3"/>
  <c r="S601" i="3"/>
  <c r="S668" i="3"/>
  <c r="S774" i="3"/>
  <c r="S803" i="3"/>
  <c r="S855" i="3"/>
  <c r="S919" i="3"/>
  <c r="S993" i="3"/>
  <c r="S191" i="3"/>
  <c r="W191" i="3" s="1"/>
  <c r="S211" i="3"/>
  <c r="S244" i="3"/>
  <c r="S320" i="3"/>
  <c r="S348" i="3"/>
  <c r="S427" i="3"/>
  <c r="S574" i="3"/>
  <c r="S613" i="3"/>
  <c r="S648" i="3"/>
  <c r="S696" i="3"/>
  <c r="S812" i="3"/>
  <c r="W812" i="3" s="1"/>
  <c r="S822" i="3"/>
  <c r="S892" i="3"/>
  <c r="S971" i="3"/>
  <c r="S207" i="3"/>
  <c r="S227" i="3"/>
  <c r="S260" i="3"/>
  <c r="S336" i="3"/>
  <c r="S364" i="3"/>
  <c r="S443" i="3"/>
  <c r="S504" i="3"/>
  <c r="W504" i="3" s="1"/>
  <c r="S556" i="3"/>
  <c r="S702" i="3"/>
  <c r="S750" i="3"/>
  <c r="S775" i="3"/>
  <c r="S838" i="3"/>
  <c r="S916" i="3"/>
  <c r="S954" i="3"/>
  <c r="S86" i="3"/>
  <c r="S158" i="3"/>
  <c r="W158" i="3" s="1"/>
  <c r="S170" i="3"/>
  <c r="S259" i="3"/>
  <c r="S287" i="3"/>
  <c r="S434" i="3"/>
  <c r="S506" i="3"/>
  <c r="S527" i="3"/>
  <c r="S579" i="3"/>
  <c r="S655" i="3"/>
  <c r="S717" i="3"/>
  <c r="S816" i="3"/>
  <c r="S844" i="3"/>
  <c r="S909" i="3"/>
  <c r="S967" i="3"/>
  <c r="S78" i="3"/>
  <c r="S176" i="3"/>
  <c r="S246" i="3"/>
  <c r="S276" i="3"/>
  <c r="S568" i="3"/>
  <c r="S623" i="3"/>
  <c r="S782" i="3"/>
  <c r="W782" i="3" s="1"/>
  <c r="S884" i="3"/>
  <c r="S969" i="3"/>
  <c r="S139" i="3"/>
  <c r="S313" i="3"/>
  <c r="S413" i="3"/>
  <c r="S531" i="3"/>
  <c r="S676" i="3"/>
  <c r="S828" i="3"/>
  <c r="W828" i="3" s="1"/>
  <c r="S431" i="3"/>
  <c r="S767" i="3"/>
  <c r="S957" i="3"/>
  <c r="S219" i="3"/>
  <c r="S432" i="3"/>
  <c r="S639" i="3"/>
  <c r="S851" i="3"/>
  <c r="S135" i="3"/>
  <c r="S395" i="3"/>
  <c r="S645" i="3"/>
  <c r="S825" i="3"/>
  <c r="W825" i="3" s="1"/>
  <c r="S83" i="3"/>
  <c r="S154" i="3"/>
  <c r="S435" i="3"/>
  <c r="S657" i="3"/>
  <c r="S110" i="3"/>
  <c r="S122" i="3"/>
  <c r="S315" i="3"/>
  <c r="S132" i="3"/>
  <c r="S331" i="3"/>
  <c r="S362" i="3"/>
  <c r="S374" i="3"/>
  <c r="S414" i="3"/>
  <c r="S494" i="3"/>
  <c r="S523" i="3"/>
  <c r="S652" i="3"/>
  <c r="S675" i="3"/>
  <c r="S729" i="3"/>
  <c r="S785" i="3"/>
  <c r="S853" i="3"/>
  <c r="S943" i="3"/>
  <c r="S982" i="3"/>
  <c r="S92" i="3"/>
  <c r="S134" i="3"/>
  <c r="S146" i="3"/>
  <c r="S235" i="3"/>
  <c r="S384" i="3"/>
  <c r="S410" i="3"/>
  <c r="S490" i="3"/>
  <c r="S503" i="3"/>
  <c r="S555" i="3"/>
  <c r="S631" i="3"/>
  <c r="S703" i="3"/>
  <c r="S790" i="3"/>
  <c r="S845" i="3"/>
  <c r="S920" i="3"/>
  <c r="S975" i="3"/>
  <c r="S150" i="3"/>
  <c r="W150" i="3" s="1"/>
  <c r="S162" i="3"/>
  <c r="S251" i="3"/>
  <c r="S279" i="3"/>
  <c r="S426" i="3"/>
  <c r="S505" i="3"/>
  <c r="S519" i="3"/>
  <c r="S571" i="3"/>
  <c r="S647" i="3"/>
  <c r="S709" i="3"/>
  <c r="S806" i="3"/>
  <c r="S836" i="3"/>
  <c r="S918" i="3"/>
  <c r="S959" i="3"/>
  <c r="S100" i="3"/>
  <c r="S183" i="3"/>
  <c r="S236" i="3"/>
  <c r="S402" i="3"/>
  <c r="S502" i="3"/>
  <c r="S661" i="3"/>
  <c r="S804" i="3"/>
  <c r="S907" i="3"/>
  <c r="S974" i="3"/>
  <c r="S10" i="3"/>
  <c r="S36" i="3"/>
  <c r="S138" i="3"/>
  <c r="S312" i="3"/>
  <c r="S419" i="3"/>
  <c r="S590" i="3"/>
  <c r="S698" i="3"/>
  <c r="S809" i="3"/>
  <c r="S20" i="3"/>
  <c r="S498" i="3"/>
  <c r="S810" i="3"/>
  <c r="S989" i="3"/>
  <c r="S177" i="3"/>
  <c r="S428" i="3"/>
  <c r="S692" i="3"/>
  <c r="S877" i="3"/>
  <c r="S27" i="3"/>
  <c r="S51" i="3"/>
  <c r="S149" i="3"/>
  <c r="S292" i="3"/>
  <c r="S612" i="3"/>
  <c r="S865" i="3"/>
  <c r="S19" i="3"/>
  <c r="S239" i="3"/>
  <c r="S454" i="3"/>
  <c r="S726" i="3"/>
  <c r="S174" i="3"/>
  <c r="S186" i="3"/>
  <c r="S234" i="3"/>
  <c r="W234" i="3" s="1"/>
  <c r="S168" i="3"/>
  <c r="S196" i="3"/>
  <c r="S238" i="3"/>
  <c r="S305" i="3"/>
  <c r="S325" i="3"/>
  <c r="S405" i="3"/>
  <c r="W405" i="3" s="1"/>
  <c r="S493" i="3"/>
  <c r="S567" i="3"/>
  <c r="S618" i="3"/>
  <c r="S690" i="3"/>
  <c r="S720" i="3"/>
  <c r="S850" i="3"/>
  <c r="S875" i="3"/>
  <c r="S951" i="3"/>
  <c r="S28" i="3"/>
  <c r="S198" i="3"/>
  <c r="S210" i="3"/>
  <c r="W210" i="3" s="1"/>
  <c r="S258" i="3"/>
  <c r="S327" i="3"/>
  <c r="S417" i="3"/>
  <c r="S473" i="3"/>
  <c r="S510" i="3"/>
  <c r="S719" i="3"/>
  <c r="S630" i="3"/>
  <c r="S757" i="3"/>
  <c r="S797" i="3"/>
  <c r="S843" i="3"/>
  <c r="S915" i="3"/>
  <c r="S980" i="3"/>
  <c r="S214" i="3"/>
  <c r="S226" i="3"/>
  <c r="S307" i="3"/>
  <c r="S343" i="3"/>
  <c r="S433" i="3"/>
  <c r="W433" i="3" s="1"/>
  <c r="S489" i="3"/>
  <c r="S526" i="3"/>
  <c r="S562" i="3"/>
  <c r="W562" i="3" s="1"/>
  <c r="S646" i="3"/>
  <c r="S708" i="3"/>
  <c r="S764" i="3"/>
  <c r="S852" i="3"/>
  <c r="S928" i="3"/>
  <c r="S996" i="3"/>
  <c r="S165" i="3"/>
  <c r="S193" i="3"/>
  <c r="S274" i="3"/>
  <c r="W274" i="3" s="1"/>
  <c r="S286" i="3"/>
  <c r="S448" i="3"/>
  <c r="W448" i="3" s="1"/>
  <c r="S463" i="3"/>
  <c r="S560" i="3"/>
  <c r="S577" i="3"/>
  <c r="S693" i="3"/>
  <c r="S739" i="3"/>
  <c r="S779" i="3"/>
  <c r="S872" i="3"/>
  <c r="S948" i="3"/>
  <c r="S1002" i="3"/>
  <c r="S159" i="3"/>
  <c r="S179" i="3"/>
  <c r="S269" i="3"/>
  <c r="S288" i="3"/>
  <c r="S190" i="3"/>
  <c r="S249" i="3"/>
  <c r="S416" i="3"/>
  <c r="W416" i="3" s="1"/>
  <c r="S516" i="3"/>
  <c r="W516" i="3" s="1"/>
  <c r="S683" i="3"/>
  <c r="W683" i="3" s="1"/>
  <c r="S793" i="3"/>
  <c r="S905" i="3"/>
  <c r="S1003" i="3"/>
  <c r="S113" i="3"/>
  <c r="S161" i="3"/>
  <c r="S319" i="3"/>
  <c r="W319" i="3" s="1"/>
  <c r="S482" i="3"/>
  <c r="W482" i="3" s="1"/>
  <c r="S596" i="3"/>
  <c r="W596" i="3" s="1"/>
  <c r="S688" i="3"/>
  <c r="S814" i="3"/>
  <c r="S43" i="3"/>
  <c r="S142" i="3"/>
  <c r="S499" i="3"/>
  <c r="S856" i="3"/>
  <c r="S981" i="3"/>
  <c r="S84" i="3"/>
  <c r="S245" i="3"/>
  <c r="S546" i="3"/>
  <c r="S704" i="3"/>
  <c r="S897" i="3"/>
  <c r="S35" i="3"/>
  <c r="S220" i="3"/>
  <c r="S425" i="3"/>
  <c r="S649" i="3"/>
  <c r="S252" i="3"/>
  <c r="S592" i="3"/>
  <c r="S753" i="3"/>
  <c r="S117" i="3"/>
  <c r="S145" i="3"/>
  <c r="S233" i="3"/>
  <c r="S111" i="3"/>
  <c r="S131" i="3"/>
  <c r="S387" i="3"/>
  <c r="S369" i="3"/>
  <c r="S389" i="3"/>
  <c r="S404" i="3"/>
  <c r="S475" i="3"/>
  <c r="S582" i="3"/>
  <c r="S625" i="3"/>
  <c r="S697" i="3"/>
  <c r="S751" i="3"/>
  <c r="S832" i="3"/>
  <c r="S924" i="3"/>
  <c r="S930" i="3"/>
  <c r="S80" i="3"/>
  <c r="S141" i="3"/>
  <c r="S169" i="3"/>
  <c r="S257" i="3"/>
  <c r="S391" i="3"/>
  <c r="S424" i="3"/>
  <c r="S501" i="3"/>
  <c r="S533" i="3"/>
  <c r="S553" i="3"/>
  <c r="S669" i="3"/>
  <c r="S756" i="3"/>
  <c r="S820" i="3"/>
  <c r="S857" i="3"/>
  <c r="S913" i="3"/>
  <c r="S978" i="3"/>
  <c r="S102" i="3"/>
  <c r="S76" i="3"/>
  <c r="S157" i="3"/>
  <c r="W157" i="3" s="1"/>
  <c r="S185" i="3"/>
  <c r="S275" i="3"/>
  <c r="S278" i="3"/>
  <c r="S440" i="3"/>
  <c r="S455" i="3"/>
  <c r="S549" i="3"/>
  <c r="S256" i="3"/>
  <c r="S441" i="3"/>
  <c r="S605" i="3"/>
  <c r="S754" i="3"/>
  <c r="S870" i="3"/>
  <c r="S983" i="3"/>
  <c r="S60" i="3"/>
  <c r="W60" i="3" s="1"/>
  <c r="S166" i="3"/>
  <c r="S323" i="3"/>
  <c r="S359" i="3"/>
  <c r="S468" i="3"/>
  <c r="S459" i="3"/>
  <c r="S573" i="3"/>
  <c r="S742" i="3"/>
  <c r="W742" i="3" s="1"/>
  <c r="S725" i="3"/>
  <c r="S765" i="3"/>
  <c r="S811" i="3"/>
  <c r="S917" i="3"/>
  <c r="S1005" i="3"/>
  <c r="S29" i="3"/>
  <c r="S303" i="3"/>
  <c r="S460" i="3"/>
  <c r="S550" i="3"/>
  <c r="S543" i="3"/>
  <c r="S595" i="3"/>
  <c r="S606" i="3"/>
  <c r="S733" i="3"/>
  <c r="S773" i="3"/>
  <c r="S819" i="3"/>
  <c r="S940" i="3"/>
  <c r="S958" i="3"/>
  <c r="S85" i="3"/>
  <c r="S23" i="3"/>
  <c r="S55" i="3"/>
  <c r="S569" i="3"/>
  <c r="S291" i="3"/>
  <c r="S447" i="3"/>
  <c r="S570" i="3"/>
  <c r="S762" i="3"/>
  <c r="W762" i="3" s="1"/>
  <c r="S887" i="3"/>
  <c r="S109" i="3"/>
  <c r="S283" i="3"/>
  <c r="S309" i="3"/>
  <c r="S476" i="3"/>
  <c r="S537" i="3"/>
  <c r="S572" i="3"/>
  <c r="S711" i="3"/>
  <c r="S724" i="3"/>
  <c r="S780" i="3"/>
  <c r="S858" i="3"/>
  <c r="S906" i="3"/>
  <c r="S979" i="3"/>
  <c r="S70" i="3"/>
  <c r="S367" i="3"/>
  <c r="W367" i="3" s="1"/>
  <c r="S400" i="3"/>
  <c r="S480" i="3"/>
  <c r="S509" i="3"/>
  <c r="S586" i="3"/>
  <c r="S694" i="3"/>
  <c r="S732" i="3"/>
  <c r="S788" i="3"/>
  <c r="S866" i="3"/>
  <c r="S914" i="3"/>
  <c r="S987" i="3"/>
  <c r="S21" i="3"/>
  <c r="S12" i="3"/>
  <c r="S685" i="3"/>
  <c r="S339" i="3"/>
  <c r="W339" i="3" s="1"/>
  <c r="S445" i="3"/>
  <c r="S628" i="3"/>
  <c r="S760" i="3"/>
  <c r="S888" i="3"/>
  <c r="S180" i="3"/>
  <c r="S267" i="3"/>
  <c r="S373" i="3"/>
  <c r="W373" i="3" s="1"/>
  <c r="S456" i="3"/>
  <c r="W456" i="3" s="1"/>
  <c r="S520" i="3"/>
  <c r="S587" i="3"/>
  <c r="S662" i="3"/>
  <c r="S747" i="3"/>
  <c r="S787" i="3"/>
  <c r="S879" i="3"/>
  <c r="S903" i="3"/>
  <c r="S977" i="3"/>
  <c r="S302" i="3"/>
  <c r="S399" i="3"/>
  <c r="S479" i="3"/>
  <c r="S576" i="3"/>
  <c r="S593" i="3"/>
  <c r="S660" i="3"/>
  <c r="S755" i="3"/>
  <c r="S795" i="3"/>
  <c r="S895" i="3"/>
  <c r="S911" i="3"/>
  <c r="S985" i="3"/>
  <c r="S62" i="3"/>
  <c r="S73" i="3"/>
  <c r="S731" i="3"/>
  <c r="S22" i="3"/>
  <c r="S208" i="3"/>
  <c r="S338" i="3"/>
  <c r="S497" i="3"/>
  <c r="S678" i="3"/>
  <c r="S772" i="3"/>
  <c r="S944" i="3"/>
  <c r="W944" i="3" s="1"/>
  <c r="S115" i="3"/>
  <c r="S371" i="3"/>
  <c r="S316" i="3"/>
  <c r="S458" i="3"/>
  <c r="S535" i="3"/>
  <c r="S578" i="3"/>
  <c r="S701" i="3"/>
  <c r="S713" i="3"/>
  <c r="S769" i="3"/>
  <c r="S878" i="3"/>
  <c r="S927" i="3"/>
  <c r="S991" i="3"/>
  <c r="S9" i="3"/>
  <c r="S354" i="3"/>
  <c r="S366" i="3"/>
  <c r="S406" i="3"/>
  <c r="S486" i="3"/>
  <c r="S515" i="3"/>
  <c r="S644" i="3"/>
  <c r="W644" i="3" s="1"/>
  <c r="S667" i="3"/>
  <c r="S721" i="3"/>
  <c r="S777" i="3"/>
  <c r="S883" i="3"/>
  <c r="S935" i="3"/>
  <c r="S999" i="3"/>
  <c r="S11" i="3"/>
  <c r="S771" i="3"/>
  <c r="S222" i="3"/>
  <c r="W222" i="3" s="1"/>
  <c r="S345" i="3"/>
  <c r="S470" i="3"/>
  <c r="S654" i="3"/>
  <c r="S824" i="3"/>
  <c r="S960" i="3"/>
  <c r="S114" i="3"/>
  <c r="S289" i="3"/>
  <c r="S380" i="3"/>
  <c r="S522" i="3"/>
  <c r="S542" i="3"/>
  <c r="S585" i="3"/>
  <c r="S674" i="3"/>
  <c r="W674" i="3" s="1"/>
  <c r="S778" i="3"/>
  <c r="S834" i="3"/>
  <c r="W834" i="3" s="1"/>
  <c r="S859" i="3"/>
  <c r="S941" i="3"/>
  <c r="S297" i="3"/>
  <c r="S317" i="3"/>
  <c r="S397" i="3"/>
  <c r="S485" i="3"/>
  <c r="S559" i="3"/>
  <c r="S610" i="3"/>
  <c r="S682" i="3"/>
  <c r="S712" i="3"/>
  <c r="S842" i="3"/>
  <c r="S867" i="3"/>
  <c r="S949" i="3"/>
  <c r="W949" i="3" s="1"/>
  <c r="S72" i="3"/>
  <c r="S49" i="3"/>
  <c r="S873" i="3"/>
  <c r="S120" i="3"/>
  <c r="S108" i="3"/>
  <c r="S351" i="3"/>
  <c r="S451" i="3"/>
  <c r="S734" i="3"/>
  <c r="S826" i="3"/>
  <c r="S933" i="3"/>
  <c r="S178" i="3"/>
  <c r="S353" i="3"/>
  <c r="S442" i="3"/>
  <c r="S472" i="3"/>
  <c r="S566" i="3"/>
  <c r="S651" i="3"/>
  <c r="S681" i="3"/>
  <c r="S735" i="3"/>
  <c r="S849" i="3"/>
  <c r="S896" i="3"/>
  <c r="S947" i="3"/>
  <c r="W947" i="3" s="1"/>
  <c r="S361" i="3"/>
  <c r="S381" i="3"/>
  <c r="S396" i="3"/>
  <c r="S467" i="3"/>
  <c r="S653" i="3"/>
  <c r="S617" i="3"/>
  <c r="W617" i="3" s="1"/>
  <c r="S689" i="3"/>
  <c r="S743" i="3"/>
  <c r="S864" i="3"/>
  <c r="S908" i="3"/>
  <c r="S956" i="3"/>
  <c r="S54" i="3"/>
  <c r="S71" i="3"/>
  <c r="S14" i="3"/>
  <c r="S7" i="3"/>
  <c r="S57" i="3"/>
  <c r="S128" i="3"/>
  <c r="S932" i="3"/>
  <c r="S107" i="3"/>
  <c r="S350" i="3"/>
  <c r="S534" i="3"/>
  <c r="S673" i="3"/>
  <c r="S841" i="3"/>
  <c r="S939" i="3"/>
  <c r="S216" i="3"/>
  <c r="S137" i="3"/>
  <c r="S352" i="3"/>
  <c r="W352" i="3" s="1"/>
  <c r="S449" i="3"/>
  <c r="S471" i="3"/>
  <c r="S551" i="3"/>
  <c r="S609" i="3"/>
  <c r="S664" i="3"/>
  <c r="W664" i="3" s="1"/>
  <c r="S784" i="3"/>
  <c r="S839" i="3"/>
  <c r="S912" i="3"/>
  <c r="S976" i="3"/>
  <c r="S296" i="3"/>
  <c r="S324" i="3"/>
  <c r="S403" i="3"/>
  <c r="S545" i="3"/>
  <c r="S581" i="3"/>
  <c r="S624" i="3"/>
  <c r="S672" i="3"/>
  <c r="S792" i="3"/>
  <c r="S847" i="3"/>
  <c r="W847" i="3" s="1"/>
  <c r="S885" i="3"/>
  <c r="S997" i="3"/>
  <c r="S88" i="3"/>
  <c r="S81" i="3"/>
  <c r="S48" i="3"/>
  <c r="S103" i="3"/>
  <c r="S40" i="3"/>
  <c r="S994" i="3"/>
  <c r="S68" i="3"/>
  <c r="S129" i="3"/>
  <c r="S365" i="3"/>
  <c r="S548" i="3"/>
  <c r="S716" i="3"/>
  <c r="S860" i="3"/>
  <c r="S1004" i="3"/>
  <c r="S223" i="3"/>
  <c r="S263" i="3"/>
  <c r="S295" i="3"/>
  <c r="S464" i="3"/>
  <c r="S477" i="3"/>
  <c r="S621" i="3"/>
  <c r="S616" i="3"/>
  <c r="S671" i="3"/>
  <c r="S791" i="3"/>
  <c r="S813" i="3"/>
  <c r="S925" i="3"/>
  <c r="S970" i="3"/>
  <c r="S93" i="3"/>
  <c r="S360" i="3"/>
  <c r="W360" i="3" s="1"/>
  <c r="S388" i="3"/>
  <c r="W388" i="3" s="1"/>
  <c r="S466" i="3"/>
  <c r="S528" i="3"/>
  <c r="S580" i="3"/>
  <c r="S607" i="3"/>
  <c r="S679" i="3"/>
  <c r="S799" i="3"/>
  <c r="S821" i="3"/>
  <c r="W821" i="3" s="1"/>
  <c r="S882" i="3"/>
  <c r="S953" i="3"/>
  <c r="S87" i="3"/>
  <c r="S24" i="3"/>
  <c r="S17" i="3"/>
  <c r="S112" i="3"/>
  <c r="S56" i="3"/>
  <c r="S47" i="3"/>
  <c r="S39" i="3"/>
  <c r="W927" i="3"/>
  <c r="W853" i="3"/>
  <c r="W721" i="3"/>
  <c r="W568" i="3"/>
  <c r="W399" i="3"/>
  <c r="I15" i="2"/>
  <c r="W706" i="3"/>
  <c r="W275" i="3"/>
  <c r="W389" i="3"/>
  <c r="R17" i="3"/>
  <c r="S74" i="3"/>
  <c r="D18" i="2"/>
  <c r="N18" i="2" s="1"/>
  <c r="J16" i="1"/>
  <c r="I16" i="1"/>
  <c r="H16" i="1"/>
  <c r="G16" i="1"/>
  <c r="F16" i="1"/>
  <c r="L16" i="1"/>
  <c r="K16" i="1"/>
  <c r="M16" i="1"/>
  <c r="E16" i="1"/>
  <c r="D16" i="1"/>
  <c r="M776" i="3"/>
  <c r="M700" i="3"/>
  <c r="M628" i="3"/>
  <c r="M593" i="3"/>
  <c r="M524" i="3"/>
  <c r="W524" i="3" s="1"/>
  <c r="M447" i="3"/>
  <c r="W447" i="3" s="1"/>
  <c r="M351" i="3"/>
  <c r="W351" i="3" s="1"/>
  <c r="M331" i="3"/>
  <c r="M240" i="3"/>
  <c r="M206" i="3"/>
  <c r="W206" i="3" s="1"/>
  <c r="M178" i="3"/>
  <c r="S8" i="3"/>
  <c r="M68" i="3"/>
  <c r="M1004" i="3"/>
  <c r="W1004" i="3" s="1"/>
  <c r="M926" i="3"/>
  <c r="M859" i="3"/>
  <c r="M765" i="3"/>
  <c r="M725" i="3"/>
  <c r="M687" i="3"/>
  <c r="M571" i="3"/>
  <c r="M527" i="3"/>
  <c r="W527" i="3" s="1"/>
  <c r="M540" i="3"/>
  <c r="M418" i="3"/>
  <c r="M272" i="3"/>
  <c r="M251" i="3"/>
  <c r="M171" i="3"/>
  <c r="M127" i="3"/>
  <c r="U989" i="3"/>
  <c r="U901" i="3"/>
  <c r="U837" i="3"/>
  <c r="U766" i="3"/>
  <c r="U718" i="3"/>
  <c r="U640" i="3"/>
  <c r="U572" i="3"/>
  <c r="U544" i="3"/>
  <c r="U548" i="3"/>
  <c r="U443" i="3"/>
  <c r="U361" i="3"/>
  <c r="U268" i="3"/>
  <c r="U220" i="3"/>
  <c r="U200" i="3"/>
  <c r="R33" i="3"/>
  <c r="S90" i="3"/>
  <c r="M990" i="3"/>
  <c r="M911" i="3"/>
  <c r="M813" i="3"/>
  <c r="M799" i="3"/>
  <c r="W799" i="3" s="1"/>
  <c r="M759" i="3"/>
  <c r="W759" i="3" s="1"/>
  <c r="M624" i="3"/>
  <c r="M556" i="3"/>
  <c r="M528" i="3"/>
  <c r="M483" i="3"/>
  <c r="M411" i="3"/>
  <c r="M329" i="3"/>
  <c r="M244" i="3"/>
  <c r="M204" i="3"/>
  <c r="M176" i="3"/>
  <c r="U975" i="3"/>
  <c r="U903" i="3"/>
  <c r="U839" i="3"/>
  <c r="U800" i="3"/>
  <c r="U711" i="3"/>
  <c r="U649" i="3"/>
  <c r="U639" i="3"/>
  <c r="U521" i="3"/>
  <c r="U500" i="3"/>
  <c r="U428" i="3"/>
  <c r="U289" i="3"/>
  <c r="U261" i="3"/>
  <c r="U148" i="3"/>
  <c r="U128" i="3"/>
  <c r="R41" i="3"/>
  <c r="S98" i="3"/>
  <c r="N960" i="3"/>
  <c r="N923" i="3"/>
  <c r="N818" i="3"/>
  <c r="N753" i="3"/>
  <c r="N676" i="3"/>
  <c r="N604" i="3"/>
  <c r="N552" i="3"/>
  <c r="N486" i="3"/>
  <c r="N431" i="3"/>
  <c r="N295" i="3"/>
  <c r="N380" i="3"/>
  <c r="M966" i="3"/>
  <c r="M877" i="3"/>
  <c r="W877" i="3" s="1"/>
  <c r="M858" i="3"/>
  <c r="W858" i="3" s="1"/>
  <c r="M738" i="3"/>
  <c r="M676" i="3"/>
  <c r="M604" i="3"/>
  <c r="M569" i="3"/>
  <c r="M478" i="3"/>
  <c r="W478" i="3" s="1"/>
  <c r="M423" i="3"/>
  <c r="M327" i="3"/>
  <c r="M307" i="3"/>
  <c r="M257" i="3"/>
  <c r="M182" i="3"/>
  <c r="U1000" i="3"/>
  <c r="U936" i="3"/>
  <c r="U878" i="3"/>
  <c r="U818" i="3"/>
  <c r="U739" i="3"/>
  <c r="U685" i="3"/>
  <c r="U621" i="3"/>
  <c r="U541" i="3"/>
  <c r="U479" i="3"/>
  <c r="U432" i="3"/>
  <c r="U287" i="3"/>
  <c r="U380" i="3"/>
  <c r="U257" i="3"/>
  <c r="U134" i="3"/>
  <c r="O10" i="3"/>
  <c r="V69" i="3"/>
  <c r="N997" i="3"/>
  <c r="W997" i="3" s="1"/>
  <c r="N924" i="3"/>
  <c r="N869" i="3"/>
  <c r="W869" i="3" s="1"/>
  <c r="U729" i="3"/>
  <c r="U603" i="3"/>
  <c r="U534" i="3"/>
  <c r="U515" i="3"/>
  <c r="U409" i="3"/>
  <c r="U320" i="3"/>
  <c r="U292" i="3"/>
  <c r="U211" i="3"/>
  <c r="U167" i="3"/>
  <c r="O22" i="3"/>
  <c r="Q80" i="3"/>
  <c r="N953" i="3"/>
  <c r="W953" i="3" s="1"/>
  <c r="N920" i="3"/>
  <c r="N831" i="3"/>
  <c r="N768" i="3"/>
  <c r="N728" i="3"/>
  <c r="N609" i="3"/>
  <c r="N574" i="3"/>
  <c r="W574" i="3" s="1"/>
  <c r="N555" i="3"/>
  <c r="N533" i="3"/>
  <c r="N459" i="3"/>
  <c r="W459" i="3" s="1"/>
  <c r="N306" i="3"/>
  <c r="N262" i="3"/>
  <c r="W262" i="3" s="1"/>
  <c r="N165" i="3"/>
  <c r="N145" i="3"/>
  <c r="V971" i="3"/>
  <c r="V885" i="3"/>
  <c r="V816" i="3"/>
  <c r="V794" i="3"/>
  <c r="V666" i="3"/>
  <c r="V651" i="3"/>
  <c r="V591" i="3"/>
  <c r="V603" i="3"/>
  <c r="V469" i="3"/>
  <c r="V397" i="3"/>
  <c r="V363" i="3"/>
  <c r="V262" i="3"/>
  <c r="V117" i="3"/>
  <c r="V218" i="3"/>
  <c r="O45" i="3"/>
  <c r="Q103" i="3"/>
  <c r="O960" i="3"/>
  <c r="O900" i="3"/>
  <c r="N537" i="3"/>
  <c r="N500" i="3"/>
  <c r="N444" i="3"/>
  <c r="N362" i="3"/>
  <c r="N286" i="3"/>
  <c r="N221" i="3"/>
  <c r="N201" i="3"/>
  <c r="V969" i="3"/>
  <c r="V920" i="3"/>
  <c r="V839" i="3"/>
  <c r="V776" i="3"/>
  <c r="V728" i="3"/>
  <c r="V681" i="3"/>
  <c r="V582" i="3"/>
  <c r="V505" i="3"/>
  <c r="V468" i="3"/>
  <c r="V455" i="3"/>
  <c r="V306" i="3"/>
  <c r="V237" i="3"/>
  <c r="V173" i="3"/>
  <c r="V145" i="3"/>
  <c r="R40" i="3"/>
  <c r="S97" i="3"/>
  <c r="O967" i="3"/>
  <c r="O890" i="3"/>
  <c r="O851" i="3"/>
  <c r="W851" i="3" s="1"/>
  <c r="O772" i="3"/>
  <c r="O676" i="3"/>
  <c r="O658" i="3"/>
  <c r="W658" i="3" s="1"/>
  <c r="O585" i="3"/>
  <c r="W585" i="3" s="1"/>
  <c r="O541" i="3"/>
  <c r="O407" i="3"/>
  <c r="O328" i="3"/>
  <c r="O292" i="3"/>
  <c r="O249" i="3"/>
  <c r="W249" i="3" s="1"/>
  <c r="O159" i="3"/>
  <c r="W159" i="3" s="1"/>
  <c r="O139" i="3"/>
  <c r="O52" i="3"/>
  <c r="U122" i="3"/>
  <c r="V58" i="3"/>
  <c r="Q996" i="3"/>
  <c r="Q932" i="3"/>
  <c r="N136" i="3"/>
  <c r="W136" i="3" s="1"/>
  <c r="V990" i="3"/>
  <c r="V917" i="3"/>
  <c r="V855" i="3"/>
  <c r="V791" i="3"/>
  <c r="V719" i="3"/>
  <c r="V658" i="3"/>
  <c r="V573" i="3"/>
  <c r="V595" i="3"/>
  <c r="V483" i="3"/>
  <c r="V436" i="3"/>
  <c r="V362" i="3"/>
  <c r="V244" i="3"/>
  <c r="V132" i="3"/>
  <c r="V201" i="3"/>
  <c r="T34" i="3"/>
  <c r="M91" i="3"/>
  <c r="O965" i="3"/>
  <c r="W965" i="3" s="1"/>
  <c r="O888" i="3"/>
  <c r="W888" i="3" s="1"/>
  <c r="O856" i="3"/>
  <c r="O779" i="3"/>
  <c r="W779" i="3" s="1"/>
  <c r="O719" i="3"/>
  <c r="O652" i="3"/>
  <c r="O560" i="3"/>
  <c r="O533" i="3"/>
  <c r="O468" i="3"/>
  <c r="O355" i="3"/>
  <c r="W355" i="3" s="1"/>
  <c r="O241" i="3"/>
  <c r="O137" i="3"/>
  <c r="W137" i="3" s="1"/>
  <c r="U82" i="3"/>
  <c r="M89" i="3"/>
  <c r="Q914" i="3"/>
  <c r="Q718" i="3"/>
  <c r="Q586" i="3"/>
  <c r="N199" i="3"/>
  <c r="V921" i="3"/>
  <c r="V749" i="3"/>
  <c r="V569" i="3"/>
  <c r="V437" i="3"/>
  <c r="V129" i="3"/>
  <c r="O912" i="3"/>
  <c r="W912" i="3" s="1"/>
  <c r="O645" i="3"/>
  <c r="W645" i="3" s="1"/>
  <c r="O312" i="3"/>
  <c r="U26" i="3"/>
  <c r="Q709" i="3"/>
  <c r="V726" i="3"/>
  <c r="V180" i="3"/>
  <c r="O699" i="3"/>
  <c r="O134" i="3"/>
  <c r="Q830" i="3"/>
  <c r="N505" i="3"/>
  <c r="V905" i="3"/>
  <c r="V421" i="3"/>
  <c r="V725" i="3"/>
  <c r="V229" i="3"/>
  <c r="O745" i="3"/>
  <c r="W745" i="3" s="1"/>
  <c r="O182" i="3"/>
  <c r="Q837" i="3"/>
  <c r="N231" i="3"/>
  <c r="W231" i="3" s="1"/>
  <c r="V653" i="3"/>
  <c r="W726" i="3" l="1"/>
  <c r="W301" i="3"/>
  <c r="W539" i="3"/>
  <c r="W201" i="3"/>
  <c r="W327" i="3"/>
  <c r="W329" i="3"/>
  <c r="W813" i="3"/>
  <c r="W414" i="3"/>
  <c r="W899" i="3"/>
  <c r="W44" i="3"/>
  <c r="W165" i="3"/>
  <c r="W209" i="3"/>
  <c r="W673" i="3"/>
  <c r="W468" i="3"/>
  <c r="W1002" i="3"/>
  <c r="W852" i="3"/>
  <c r="W590" i="3"/>
  <c r="W415" i="3"/>
  <c r="W212" i="3"/>
  <c r="W453" i="3"/>
  <c r="W181" i="3"/>
  <c r="W940" i="3"/>
  <c r="W719" i="3"/>
  <c r="W295" i="3"/>
  <c r="W914" i="3"/>
  <c r="W247" i="3"/>
  <c r="W505" i="3"/>
  <c r="W139" i="3"/>
  <c r="W89" i="3"/>
  <c r="W652" i="3"/>
  <c r="W221" i="3"/>
  <c r="W145" i="3"/>
  <c r="W423" i="3"/>
  <c r="W966" i="3"/>
  <c r="W753" i="3"/>
  <c r="W411" i="3"/>
  <c r="W911" i="3"/>
  <c r="W68" i="3"/>
  <c r="W471" i="3"/>
  <c r="W735" i="3"/>
  <c r="W960" i="3"/>
  <c r="W283" i="3"/>
  <c r="W359" i="3"/>
  <c r="W233" i="3"/>
  <c r="W630" i="3"/>
  <c r="W661" i="3"/>
  <c r="W261" i="3"/>
  <c r="W347" i="3"/>
  <c r="W710" i="3"/>
  <c r="W333" i="3"/>
  <c r="W1001" i="3"/>
  <c r="W705" i="3"/>
  <c r="W472" i="3"/>
  <c r="W962" i="3"/>
  <c r="W223" i="3"/>
  <c r="W450" i="3"/>
  <c r="W727" i="3"/>
  <c r="W485" i="3"/>
  <c r="W519" i="3"/>
  <c r="W775" i="3"/>
  <c r="W575" i="3"/>
  <c r="W750" i="3"/>
  <c r="W608" i="3"/>
  <c r="W910" i="3"/>
  <c r="W880" i="3"/>
  <c r="W580" i="3"/>
  <c r="W443" i="3"/>
  <c r="W281" i="3"/>
  <c r="W311" i="3"/>
  <c r="W855" i="3"/>
  <c r="W987" i="3"/>
  <c r="W767" i="3"/>
  <c r="W237" i="3"/>
  <c r="W716" i="3"/>
  <c r="W805" i="3"/>
  <c r="W860" i="3"/>
  <c r="W641" i="3"/>
  <c r="W296" i="3"/>
  <c r="W595" i="3"/>
  <c r="W465" i="3"/>
  <c r="W458" i="3"/>
  <c r="W546" i="3"/>
  <c r="W151" i="3"/>
  <c r="W976" i="3"/>
  <c r="W489" i="3"/>
  <c r="W252" i="3"/>
  <c r="W807" i="3"/>
  <c r="W245" i="3"/>
  <c r="W589" i="3"/>
  <c r="W694" i="3"/>
  <c r="W292" i="3"/>
  <c r="W116" i="3"/>
  <c r="W160" i="3"/>
  <c r="W147" i="3"/>
  <c r="W273" i="3"/>
  <c r="W957" i="3"/>
  <c r="W866" i="3"/>
  <c r="W542" i="3"/>
  <c r="W483" i="3"/>
  <c r="W990" i="3"/>
  <c r="W571" i="3"/>
  <c r="W180" i="3"/>
  <c r="W186" i="3"/>
  <c r="W969" i="3"/>
  <c r="W954" i="3"/>
  <c r="W282" i="3"/>
  <c r="W921" i="3"/>
  <c r="W152" i="3"/>
  <c r="W239" i="3"/>
  <c r="W780" i="3"/>
  <c r="W200" i="3"/>
  <c r="W787" i="3"/>
  <c r="W466" i="3"/>
  <c r="W318" i="3"/>
  <c r="W783" i="3"/>
  <c r="W592" i="3"/>
  <c r="W633" i="3"/>
  <c r="W374" i="3"/>
  <c r="W369" i="3"/>
  <c r="W277" i="3"/>
  <c r="W790" i="3"/>
  <c r="W517" i="3"/>
  <c r="W958" i="3"/>
  <c r="W469" i="3"/>
  <c r="W602" i="3"/>
  <c r="W473" i="3"/>
  <c r="W675" i="3"/>
  <c r="W166" i="3"/>
  <c r="W875" i="3"/>
  <c r="W366" i="3"/>
  <c r="W692" i="3"/>
  <c r="W667" i="3"/>
  <c r="W830" i="3"/>
  <c r="W390" i="3"/>
  <c r="W774" i="3"/>
  <c r="W594" i="3"/>
  <c r="W941" i="3"/>
  <c r="W452" i="3"/>
  <c r="W815" i="3"/>
  <c r="W149" i="3"/>
  <c r="W670" i="3"/>
  <c r="W708" i="3"/>
  <c r="W712" i="3"/>
  <c r="W932" i="3"/>
  <c r="W254" i="3"/>
  <c r="W343" i="3"/>
  <c r="W819" i="3"/>
  <c r="W381" i="3"/>
  <c r="W496" i="3"/>
  <c r="W435" i="3"/>
  <c r="W269" i="3"/>
  <c r="W582" i="3"/>
  <c r="W937" i="3"/>
  <c r="W838" i="3"/>
  <c r="W861" i="3"/>
  <c r="W548" i="3"/>
  <c r="W525" i="3"/>
  <c r="W340" i="3"/>
  <c r="W250" i="3"/>
  <c r="W907" i="3"/>
  <c r="W407" i="3"/>
  <c r="W968" i="3"/>
  <c r="W515" i="3"/>
  <c r="W384" i="3"/>
  <c r="W948" i="3"/>
  <c r="W766" i="3"/>
  <c r="W939" i="3"/>
  <c r="W362" i="3"/>
  <c r="W923" i="3"/>
  <c r="W178" i="3"/>
  <c r="W628" i="3"/>
  <c r="W882" i="3"/>
  <c r="W701" i="3"/>
  <c r="W480" i="3"/>
  <c r="W930" i="3"/>
  <c r="W404" i="3"/>
  <c r="W117" i="3"/>
  <c r="W142" i="3"/>
  <c r="W214" i="3"/>
  <c r="W174" i="3"/>
  <c r="W523" i="3"/>
  <c r="W364" i="3"/>
  <c r="W668" i="3"/>
  <c r="W420" i="3"/>
  <c r="W922" i="3"/>
  <c r="W761" i="3"/>
  <c r="W680" i="3"/>
  <c r="W801" i="3"/>
  <c r="W567" i="3"/>
  <c r="W27" i="3"/>
  <c r="W929" i="3"/>
  <c r="W872" i="3"/>
  <c r="W370" i="3"/>
  <c r="W995" i="3"/>
  <c r="W218" i="3"/>
  <c r="W704" i="3"/>
  <c r="W679" i="3"/>
  <c r="W820" i="3"/>
  <c r="W336" i="3"/>
  <c r="W657" i="3"/>
  <c r="W688" i="3"/>
  <c r="W843" i="3"/>
  <c r="W660" i="3"/>
  <c r="W442" i="3"/>
  <c r="W313" i="3"/>
  <c r="W993" i="3"/>
  <c r="W559" i="3"/>
  <c r="W440" i="3"/>
  <c r="W889" i="3"/>
  <c r="W808" i="3"/>
  <c r="W771" i="3"/>
  <c r="W256" i="3"/>
  <c r="W638" i="3"/>
  <c r="W434" i="3"/>
  <c r="W309" i="3"/>
  <c r="W845" i="3"/>
  <c r="W741" i="3"/>
  <c r="W883" i="3"/>
  <c r="W354" i="3"/>
  <c r="W681" i="3"/>
  <c r="W963" i="3"/>
  <c r="W915" i="3"/>
  <c r="W419" i="3"/>
  <c r="W439" i="3"/>
  <c r="W754" i="3"/>
  <c r="W156" i="3"/>
  <c r="W935" i="3"/>
  <c r="W289" i="3"/>
  <c r="W867" i="3"/>
  <c r="W241" i="3"/>
  <c r="W909" i="3"/>
  <c r="W202" i="3"/>
  <c r="W276" i="3"/>
  <c r="W836" i="3"/>
  <c r="W649" i="3"/>
  <c r="W743" i="3"/>
  <c r="W837" i="3"/>
  <c r="W952" i="3"/>
  <c r="W167" i="3"/>
  <c r="W118" i="3"/>
  <c r="W512" i="3"/>
  <c r="W105" i="3"/>
  <c r="W100" i="3"/>
  <c r="W647" i="3"/>
  <c r="W532" i="3"/>
  <c r="W978" i="3"/>
  <c r="W772" i="3"/>
  <c r="W444" i="3"/>
  <c r="W306" i="3"/>
  <c r="W831" i="3"/>
  <c r="W556" i="3"/>
  <c r="W479" i="3"/>
  <c r="W1003" i="3"/>
  <c r="W193" i="3"/>
  <c r="W110" i="3"/>
  <c r="W601" i="3"/>
  <c r="W547" i="3"/>
  <c r="W902" i="3"/>
  <c r="W737" i="3"/>
  <c r="W421" i="3"/>
  <c r="W827" i="3"/>
  <c r="W561" i="3"/>
  <c r="W637" i="3"/>
  <c r="W299" i="3"/>
  <c r="W651" i="3"/>
  <c r="W395" i="3"/>
  <c r="W917" i="3"/>
  <c r="W125" i="3"/>
  <c r="W163" i="3"/>
  <c r="W768" i="3"/>
  <c r="W323" i="3"/>
  <c r="W538" i="3"/>
  <c r="W143" i="3"/>
  <c r="W481" i="3"/>
  <c r="W785" i="3"/>
  <c r="W291" i="3"/>
  <c r="W715" i="3"/>
  <c r="W603" i="3"/>
  <c r="W297" i="3"/>
  <c r="W583" i="3"/>
  <c r="W703" i="3"/>
  <c r="W576" i="3"/>
  <c r="W773" i="3"/>
  <c r="W198" i="3"/>
  <c r="W607" i="3"/>
  <c r="W566" i="3"/>
  <c r="W974" i="3"/>
  <c r="W108" i="3"/>
  <c r="W642" i="3"/>
  <c r="W170" i="3"/>
  <c r="W971" i="3"/>
  <c r="W494" i="3"/>
  <c r="W897" i="3"/>
  <c r="W353" i="3"/>
  <c r="W814" i="3"/>
  <c r="W310" i="3"/>
  <c r="W312" i="3"/>
  <c r="W564" i="3"/>
  <c r="W854" i="3"/>
  <c r="W172" i="3"/>
  <c r="W409" i="3"/>
  <c r="W365" i="3"/>
  <c r="W173" i="3"/>
  <c r="W112" i="3"/>
  <c r="W356" i="3"/>
  <c r="W490" i="3"/>
  <c r="W543" i="3"/>
  <c r="W884" i="3"/>
  <c r="W560" i="3"/>
  <c r="W500" i="3"/>
  <c r="W920" i="3"/>
  <c r="W477" i="3"/>
  <c r="W216" i="3"/>
  <c r="W864" i="3"/>
  <c r="W526" i="3"/>
  <c r="W943" i="3"/>
  <c r="W635" i="3"/>
  <c r="W363" i="3"/>
  <c r="W713" i="3"/>
  <c r="W462" i="3"/>
  <c r="W144" i="3"/>
  <c r="W985" i="3"/>
  <c r="W840" i="3"/>
  <c r="W502" i="3"/>
  <c r="W474" i="3"/>
  <c r="W848" i="3"/>
  <c r="W232" i="3"/>
  <c r="W672" i="3"/>
  <c r="W153" i="3"/>
  <c r="W255" i="3"/>
  <c r="W793" i="3"/>
  <c r="W800" i="3"/>
  <c r="W702" i="3"/>
  <c r="W904" i="3"/>
  <c r="W368" i="3"/>
  <c r="W886" i="3"/>
  <c r="W629" i="3"/>
  <c r="W228" i="3"/>
  <c r="W829" i="3"/>
  <c r="W734" i="3"/>
  <c r="W989" i="3"/>
  <c r="W554" i="3"/>
  <c r="W451" i="3"/>
  <c r="W781" i="3"/>
  <c r="W653" i="3"/>
  <c r="W984" i="3"/>
  <c r="W467" i="3"/>
  <c r="W509" i="3"/>
  <c r="W253" i="3"/>
  <c r="W723" i="3"/>
  <c r="W271" i="3"/>
  <c r="W724" i="3"/>
  <c r="W131" i="3"/>
  <c r="W109" i="3"/>
  <c r="W164" i="3"/>
  <c r="W749" i="3"/>
  <c r="W130" i="3"/>
  <c r="W537" i="3"/>
  <c r="W533" i="3"/>
  <c r="W552" i="3"/>
  <c r="W204" i="3"/>
  <c r="W302" i="3"/>
  <c r="W817" i="3"/>
  <c r="W290" i="3"/>
  <c r="W188" i="3"/>
  <c r="W545" i="3"/>
  <c r="W397" i="3"/>
  <c r="W901" i="3"/>
  <c r="W449" i="3"/>
  <c r="W955" i="3"/>
  <c r="W646" i="3"/>
  <c r="W470" i="3"/>
  <c r="W981" i="3"/>
  <c r="W810" i="3"/>
  <c r="W332" i="3"/>
  <c r="W375" i="3"/>
  <c r="W778" i="3"/>
  <c r="W833" i="3"/>
  <c r="W553" i="3"/>
  <c r="W696" i="3"/>
  <c r="W581" i="3"/>
  <c r="W934" i="3"/>
  <c r="W578" i="3"/>
  <c r="W722" i="3"/>
  <c r="W669" i="3"/>
  <c r="W211" i="3"/>
  <c r="W980" i="3"/>
  <c r="W195" i="3"/>
  <c r="W288" i="3"/>
  <c r="W900" i="3"/>
  <c r="W307" i="3"/>
  <c r="W244" i="3"/>
  <c r="W418" i="3"/>
  <c r="W926" i="3"/>
  <c r="W925" i="3"/>
  <c r="W841" i="3"/>
  <c r="W316" i="3"/>
  <c r="W797" i="3"/>
  <c r="W258" i="3"/>
  <c r="W717" i="3"/>
  <c r="W207" i="3"/>
  <c r="W484" i="3"/>
  <c r="W461" i="3"/>
  <c r="W129" i="3"/>
  <c r="W264" i="3"/>
  <c r="W268" i="3"/>
  <c r="W573" i="3"/>
  <c r="W121" i="3"/>
  <c r="W720" i="3"/>
  <c r="W208" i="3"/>
  <c r="W972" i="3"/>
  <c r="W588" i="3"/>
  <c r="W346" i="3"/>
  <c r="W731" i="3"/>
  <c r="W620" i="3"/>
  <c r="W521" i="3"/>
  <c r="W908" i="3"/>
  <c r="W361" i="3"/>
  <c r="W755" i="3"/>
  <c r="W665" i="3"/>
  <c r="W128" i="3"/>
  <c r="W587" i="3"/>
  <c r="W406" i="3"/>
  <c r="W436" i="3"/>
  <c r="W632" i="3"/>
  <c r="W918" i="3"/>
  <c r="W763" i="3"/>
  <c r="W217" i="3"/>
  <c r="W557" i="3"/>
  <c r="W495" i="3"/>
  <c r="W686" i="3"/>
  <c r="W623" i="3"/>
  <c r="W919" i="3"/>
  <c r="W377" i="3"/>
  <c r="W491" i="3"/>
  <c r="W187" i="3"/>
  <c r="W400" i="3"/>
  <c r="W267" i="3"/>
  <c r="W605" i="3"/>
  <c r="W337" i="3"/>
  <c r="W413" i="3"/>
  <c r="W36" i="3"/>
  <c r="W654" i="3"/>
  <c r="W648" i="3"/>
  <c r="W119" i="3"/>
  <c r="W676" i="3"/>
  <c r="W624" i="3"/>
  <c r="W251" i="3"/>
  <c r="W240" i="3"/>
  <c r="W257" i="3"/>
  <c r="W738" i="3"/>
  <c r="W272" i="3"/>
  <c r="W859" i="3"/>
  <c r="W331" i="3"/>
  <c r="W422" i="3"/>
  <c r="W951" i="3"/>
  <c r="W503" i="3"/>
  <c r="W996" i="3"/>
  <c r="W83" i="3"/>
  <c r="W429" i="3"/>
  <c r="W973" i="3"/>
  <c r="W84" i="3"/>
  <c r="W183" i="3"/>
  <c r="W662" i="3"/>
  <c r="W621" i="3"/>
  <c r="W213" i="3"/>
  <c r="W744" i="3"/>
  <c r="W57" i="3"/>
  <c r="W107" i="3"/>
  <c r="W34" i="3"/>
  <c r="W103" i="3"/>
  <c r="W114" i="3"/>
  <c r="W38" i="3"/>
  <c r="W61" i="3"/>
  <c r="W37" i="3"/>
  <c r="W96" i="3"/>
  <c r="W29" i="3"/>
  <c r="W225" i="3"/>
  <c r="W609" i="3"/>
  <c r="W126" i="3"/>
  <c r="W677" i="3"/>
  <c r="W631" i="3"/>
  <c r="W577" i="3"/>
  <c r="W387" i="3"/>
  <c r="W862" i="3"/>
  <c r="W499" i="3"/>
  <c r="W385" i="3"/>
  <c r="W868" i="3"/>
  <c r="W379" i="3"/>
  <c r="W850" i="3"/>
  <c r="W514" i="3"/>
  <c r="W535" i="3"/>
  <c r="W497" i="3"/>
  <c r="W986" i="3"/>
  <c r="W342" i="3"/>
  <c r="W903" i="3"/>
  <c r="W529" i="3"/>
  <c r="W534" i="3"/>
  <c r="W586" i="3"/>
  <c r="W227" i="3"/>
  <c r="W740" i="3"/>
  <c r="W76" i="3"/>
  <c r="W134" i="3"/>
  <c r="W685" i="3"/>
  <c r="W246" i="3"/>
  <c r="W777" i="3"/>
  <c r="W154" i="3"/>
  <c r="W56" i="3"/>
  <c r="W97" i="3"/>
  <c r="W77" i="3"/>
  <c r="W21" i="3"/>
  <c r="W85" i="3"/>
  <c r="W45" i="3"/>
  <c r="W32" i="3"/>
  <c r="W55" i="3"/>
  <c r="W104" i="3"/>
  <c r="W132" i="3"/>
  <c r="W697" i="3"/>
  <c r="W293" i="3"/>
  <c r="W739" i="3"/>
  <c r="W99" i="3"/>
  <c r="W168" i="3"/>
  <c r="W616" i="3"/>
  <c r="W162" i="3"/>
  <c r="W612" i="3"/>
  <c r="W286" i="3"/>
  <c r="W906" i="3"/>
  <c r="W544" i="3"/>
  <c r="W402" i="3"/>
  <c r="W916" i="3"/>
  <c r="W278" i="3"/>
  <c r="W898" i="3"/>
  <c r="W550" i="3"/>
  <c r="W579" i="3"/>
  <c r="W510" i="3"/>
  <c r="W437" i="3"/>
  <c r="W983" i="3"/>
  <c r="W565" i="3"/>
  <c r="W622" i="3"/>
  <c r="W540" i="3"/>
  <c r="W563" i="3"/>
  <c r="W599" i="3"/>
  <c r="W308" i="3"/>
  <c r="W788" i="3"/>
  <c r="W325" i="3"/>
  <c r="W747" i="3"/>
  <c r="W338" i="3"/>
  <c r="W832" i="3"/>
  <c r="W40" i="3"/>
  <c r="W41" i="3"/>
  <c r="W106" i="3"/>
  <c r="W22" i="3"/>
  <c r="W101" i="3"/>
  <c r="W87" i="3"/>
  <c r="W9" i="3"/>
  <c r="W123" i="3"/>
  <c r="W62" i="3"/>
  <c r="W13" i="3"/>
  <c r="W341" i="3"/>
  <c r="W826" i="3"/>
  <c r="W372" i="3"/>
  <c r="W803" i="3"/>
  <c r="W196" i="3"/>
  <c r="W751" i="3"/>
  <c r="W190" i="3"/>
  <c r="W684" i="3"/>
  <c r="W438" i="3"/>
  <c r="W967" i="3"/>
  <c r="W572" i="3"/>
  <c r="W18" i="3"/>
  <c r="W498" i="3"/>
  <c r="W988" i="3"/>
  <c r="W430" i="3"/>
  <c r="W959" i="3"/>
  <c r="W177" i="3"/>
  <c r="W626" i="3"/>
  <c r="W135" i="3"/>
  <c r="W695" i="3"/>
  <c r="W42" i="3"/>
  <c r="W655" i="3"/>
  <c r="W506" i="3"/>
  <c r="W120" i="3"/>
  <c r="W625" i="3"/>
  <c r="W199" i="3"/>
  <c r="W678" i="3"/>
  <c r="W161" i="3"/>
  <c r="W610" i="3"/>
  <c r="W328" i="3"/>
  <c r="W873" i="3"/>
  <c r="W380" i="3"/>
  <c r="W822" i="3"/>
  <c r="W358" i="3"/>
  <c r="W895" i="3"/>
  <c r="W23" i="3"/>
  <c r="W71" i="3"/>
  <c r="W67" i="3"/>
  <c r="W86" i="3"/>
  <c r="W31" i="3"/>
  <c r="W95" i="3"/>
  <c r="W12" i="3"/>
  <c r="W51" i="3"/>
  <c r="W10" i="3"/>
  <c r="W6" i="3"/>
  <c r="W19" i="3"/>
  <c r="W378" i="3"/>
  <c r="W823" i="3"/>
  <c r="W392" i="3"/>
  <c r="W879" i="3"/>
  <c r="W122" i="3"/>
  <c r="W236" i="3"/>
  <c r="W791" i="3"/>
  <c r="W265" i="3"/>
  <c r="W746" i="3"/>
  <c r="W501" i="3"/>
  <c r="W192" i="3"/>
  <c r="W640" i="3"/>
  <c r="W511" i="3"/>
  <c r="W493" i="3"/>
  <c r="W205" i="3"/>
  <c r="W698" i="3"/>
  <c r="W179" i="3"/>
  <c r="W733" i="3"/>
  <c r="W175" i="3"/>
  <c r="W728" i="3"/>
  <c r="W639" i="3"/>
  <c r="W148" i="3"/>
  <c r="W729" i="3"/>
  <c r="W242" i="3"/>
  <c r="W756" i="3"/>
  <c r="W691" i="3"/>
  <c r="W189" i="3"/>
  <c r="W682" i="3"/>
  <c r="W425" i="3"/>
  <c r="W913" i="3"/>
  <c r="W279" i="3"/>
  <c r="W881" i="3"/>
  <c r="W454" i="3"/>
  <c r="W964" i="3"/>
  <c r="W35" i="3"/>
  <c r="W15" i="3"/>
  <c r="W74" i="3"/>
  <c r="W46" i="3"/>
  <c r="W49" i="3"/>
  <c r="W50" i="3"/>
  <c r="W16" i="3"/>
  <c r="W80" i="3"/>
  <c r="W8" i="3"/>
  <c r="W138" i="3"/>
  <c r="W396" i="3"/>
  <c r="W938" i="3"/>
  <c r="W424" i="3"/>
  <c r="W928" i="3"/>
  <c r="W26" i="3"/>
  <c r="W52" i="3"/>
  <c r="W321" i="3"/>
  <c r="W870" i="3"/>
  <c r="W315" i="3"/>
  <c r="W811" i="3"/>
  <c r="W551" i="3"/>
  <c r="W220" i="3"/>
  <c r="W718" i="3"/>
  <c r="W555" i="3"/>
  <c r="W600" i="3"/>
  <c r="W238" i="3"/>
  <c r="W769" i="3"/>
  <c r="W259" i="3"/>
  <c r="W28" i="3"/>
  <c r="W219" i="3"/>
  <c r="W732" i="3"/>
  <c r="W169" i="3"/>
  <c r="W618" i="3"/>
  <c r="W229" i="3"/>
  <c r="W792" i="3"/>
  <c r="W324" i="3"/>
  <c r="W804" i="3"/>
  <c r="W569" i="3"/>
  <c r="W528" i="3"/>
  <c r="W127" i="3"/>
  <c r="W687" i="3"/>
  <c r="B24" i="2"/>
  <c r="W285" i="3"/>
  <c r="W752" i="3"/>
  <c r="W243" i="3"/>
  <c r="W806" i="3"/>
  <c r="W263" i="3"/>
  <c r="W794" i="3"/>
  <c r="W508" i="3"/>
  <c r="W994" i="3"/>
  <c r="W432" i="3"/>
  <c r="W936" i="3"/>
  <c r="W522" i="3"/>
  <c r="W90" i="3"/>
  <c r="W58" i="3"/>
  <c r="W73" i="3"/>
  <c r="W54" i="3"/>
  <c r="W7" i="3"/>
  <c r="W24" i="3"/>
  <c r="W88" i="3"/>
  <c r="W47" i="3"/>
  <c r="W65" i="3"/>
  <c r="W66" i="3"/>
  <c r="W93" i="3"/>
  <c r="W476" i="3"/>
  <c r="W970" i="3"/>
  <c r="W455" i="3"/>
  <c r="W992" i="3"/>
  <c r="W82" i="3"/>
  <c r="W403" i="3"/>
  <c r="W950" i="3"/>
  <c r="W335" i="3"/>
  <c r="W885" i="3"/>
  <c r="W113" i="3"/>
  <c r="W619" i="3"/>
  <c r="W260" i="3"/>
  <c r="W92" i="3"/>
  <c r="W111" i="3"/>
  <c r="W671" i="3"/>
  <c r="W226" i="3"/>
  <c r="W611" i="3"/>
  <c r="W330" i="3"/>
  <c r="W824" i="3"/>
  <c r="W280" i="3"/>
  <c r="W300" i="3"/>
  <c r="W818" i="3"/>
  <c r="W197" i="3"/>
  <c r="W690" i="3"/>
  <c r="W394" i="3"/>
  <c r="W839" i="3"/>
  <c r="W344" i="3"/>
  <c r="W856" i="3"/>
  <c r="W593" i="3"/>
  <c r="W91" i="3"/>
  <c r="W604" i="3"/>
  <c r="W171" i="3"/>
  <c r="W725" i="3"/>
  <c r="W700" i="3"/>
  <c r="W371" i="3"/>
  <c r="W842" i="3"/>
  <c r="W393" i="3"/>
  <c r="W876" i="3"/>
  <c r="W314" i="3"/>
  <c r="W849" i="3"/>
  <c r="W518" i="3"/>
  <c r="W463" i="3"/>
  <c r="W1000" i="3"/>
  <c r="W558" i="3"/>
  <c r="W98" i="3"/>
  <c r="W59" i="3"/>
  <c r="W79" i="3"/>
  <c r="W78" i="3"/>
  <c r="W64" i="3"/>
  <c r="W63" i="3"/>
  <c r="W14" i="3"/>
  <c r="W115" i="3"/>
  <c r="W30" i="3"/>
  <c r="W94" i="3"/>
  <c r="M16" i="2"/>
  <c r="E16" i="2"/>
  <c r="L16" i="2"/>
  <c r="D16" i="2"/>
  <c r="K16" i="2"/>
  <c r="N15" i="2"/>
  <c r="J16" i="2"/>
  <c r="H16" i="2"/>
  <c r="G16" i="2"/>
  <c r="F16" i="2"/>
  <c r="I16" i="2"/>
  <c r="W513" i="3"/>
  <c r="W541" i="3"/>
  <c r="W75" i="3"/>
  <c r="W475" i="3"/>
  <c r="W982" i="3"/>
  <c r="W431" i="3"/>
  <c r="W933" i="3"/>
  <c r="W141" i="3"/>
  <c r="W709" i="3"/>
  <c r="W345" i="3"/>
  <c r="W155" i="3"/>
  <c r="W758" i="3"/>
  <c r="W133" i="3"/>
  <c r="W699" i="3"/>
  <c r="W350" i="3"/>
  <c r="W887" i="3"/>
  <c r="W426" i="3"/>
  <c r="W17" i="3"/>
  <c r="W320" i="3"/>
  <c r="W865" i="3"/>
  <c r="W230" i="3"/>
  <c r="W802" i="3"/>
  <c r="W412" i="3"/>
  <c r="W892" i="3"/>
  <c r="W441" i="3"/>
  <c r="W931" i="3"/>
  <c r="W182" i="3"/>
  <c r="W176" i="3"/>
  <c r="W765" i="3"/>
  <c r="W776" i="3"/>
  <c r="W391" i="3"/>
  <c r="W890" i="3"/>
  <c r="W410" i="3"/>
  <c r="W924" i="3"/>
  <c r="W334" i="3"/>
  <c r="W896" i="3"/>
  <c r="W606" i="3"/>
  <c r="W549" i="3"/>
  <c r="W185" i="3"/>
  <c r="W634" i="3"/>
  <c r="W43" i="3"/>
  <c r="W48" i="3"/>
  <c r="W146" i="3"/>
  <c r="W69" i="3"/>
  <c r="W72" i="3"/>
  <c r="W11" i="3"/>
  <c r="W102" i="3"/>
  <c r="W39" i="3"/>
  <c r="W70" i="3"/>
  <c r="W53" i="3"/>
  <c r="J14" i="2"/>
  <c r="I14" i="2"/>
  <c r="H14" i="2"/>
  <c r="G14" i="2"/>
  <c r="M14" i="2"/>
  <c r="E14" i="2"/>
  <c r="L14" i="2"/>
  <c r="D14" i="2"/>
  <c r="K14" i="2"/>
  <c r="N13" i="2"/>
  <c r="F14" i="2"/>
  <c r="W598" i="3"/>
  <c r="W20" i="3"/>
  <c r="W613" i="3"/>
  <c r="W520" i="3"/>
  <c r="W486" i="3"/>
  <c r="W349" i="3"/>
  <c r="W764" i="3"/>
  <c r="W427" i="3"/>
  <c r="W25" i="3"/>
  <c r="W81" i="3"/>
  <c r="W235" i="3"/>
  <c r="W798" i="3"/>
  <c r="W317" i="3"/>
  <c r="W760" i="3"/>
  <c r="W445" i="3"/>
  <c r="W956" i="3"/>
  <c r="W457" i="3"/>
  <c r="W33" i="3"/>
  <c r="W417" i="3"/>
  <c r="W905" i="3"/>
  <c r="W322" i="3"/>
  <c r="W816" i="3"/>
  <c r="W492" i="3"/>
  <c r="W961" i="3"/>
  <c r="W464" i="3"/>
  <c r="W977" i="3"/>
  <c r="X1005" i="3" l="1"/>
  <c r="X997" i="3"/>
  <c r="X989" i="3"/>
  <c r="X981" i="3"/>
  <c r="X998" i="3"/>
  <c r="X990" i="3"/>
  <c r="X982" i="3"/>
  <c r="X999" i="3"/>
  <c r="X991" i="3"/>
  <c r="X983" i="3"/>
  <c r="X1000" i="3"/>
  <c r="X992" i="3"/>
  <c r="X984" i="3"/>
  <c r="X976" i="3"/>
  <c r="X1001" i="3"/>
  <c r="X993" i="3"/>
  <c r="X985" i="3"/>
  <c r="X977" i="3"/>
  <c r="X1002" i="3"/>
  <c r="X994" i="3"/>
  <c r="X986" i="3"/>
  <c r="X978" i="3"/>
  <c r="X1003" i="3"/>
  <c r="X995" i="3"/>
  <c r="X987" i="3"/>
  <c r="X979" i="3"/>
  <c r="X973" i="3"/>
  <c r="X965" i="3"/>
  <c r="X957" i="3"/>
  <c r="X996" i="3"/>
  <c r="X974" i="3"/>
  <c r="X966" i="3"/>
  <c r="X958" i="3"/>
  <c r="X1004" i="3"/>
  <c r="X975" i="3"/>
  <c r="X968" i="3"/>
  <c r="X960" i="3"/>
  <c r="X952" i="3"/>
  <c r="X969" i="3"/>
  <c r="X961" i="3"/>
  <c r="X953" i="3"/>
  <c r="X980" i="3"/>
  <c r="X970" i="3"/>
  <c r="X962" i="3"/>
  <c r="X954" i="3"/>
  <c r="X988" i="3"/>
  <c r="X972" i="3"/>
  <c r="X964" i="3"/>
  <c r="X956" i="3"/>
  <c r="X963" i="3"/>
  <c r="X945" i="3"/>
  <c r="X937" i="3"/>
  <c r="X929" i="3"/>
  <c r="X946" i="3"/>
  <c r="X938" i="3"/>
  <c r="X930" i="3"/>
  <c r="X948" i="3"/>
  <c r="X940" i="3"/>
  <c r="X932" i="3"/>
  <c r="X971" i="3"/>
  <c r="X955" i="3"/>
  <c r="X949" i="3"/>
  <c r="X941" i="3"/>
  <c r="X933" i="3"/>
  <c r="X925" i="3"/>
  <c r="X942" i="3"/>
  <c r="X934" i="3"/>
  <c r="X926" i="3"/>
  <c r="X967" i="3"/>
  <c r="X950" i="3"/>
  <c r="X944" i="3"/>
  <c r="X936" i="3"/>
  <c r="X928" i="3"/>
  <c r="X918" i="3"/>
  <c r="X910" i="3"/>
  <c r="X902" i="3"/>
  <c r="X951" i="3"/>
  <c r="X920" i="3"/>
  <c r="X912" i="3"/>
  <c r="X904" i="3"/>
  <c r="X935" i="3"/>
  <c r="X921" i="3"/>
  <c r="X913" i="3"/>
  <c r="X905" i="3"/>
  <c r="X922" i="3"/>
  <c r="X914" i="3"/>
  <c r="X906" i="3"/>
  <c r="X947" i="3"/>
  <c r="X959" i="3"/>
  <c r="X924" i="3"/>
  <c r="X916" i="3"/>
  <c r="X908" i="3"/>
  <c r="X943" i="3"/>
  <c r="X927" i="3"/>
  <c r="X917" i="3"/>
  <c r="X909" i="3"/>
  <c r="X897" i="3"/>
  <c r="X889" i="3"/>
  <c r="X881" i="3"/>
  <c r="X931" i="3"/>
  <c r="X923" i="3"/>
  <c r="X907" i="3"/>
  <c r="X901" i="3"/>
  <c r="X898" i="3"/>
  <c r="X903" i="3"/>
  <c r="X899" i="3"/>
  <c r="X891" i="3"/>
  <c r="X883" i="3"/>
  <c r="X919" i="3"/>
  <c r="X900" i="3"/>
  <c r="X892" i="3"/>
  <c r="X884" i="3"/>
  <c r="X893" i="3"/>
  <c r="X885" i="3"/>
  <c r="X939" i="3"/>
  <c r="X915" i="3"/>
  <c r="X895" i="3"/>
  <c r="X887" i="3"/>
  <c r="X879" i="3"/>
  <c r="X911" i="3"/>
  <c r="X896" i="3"/>
  <c r="X888" i="3"/>
  <c r="X880" i="3"/>
  <c r="X894" i="3"/>
  <c r="X874" i="3"/>
  <c r="X866" i="3"/>
  <c r="X858" i="3"/>
  <c r="X875" i="3"/>
  <c r="X890" i="3"/>
  <c r="X876" i="3"/>
  <c r="X868" i="3"/>
  <c r="X860" i="3"/>
  <c r="X852" i="3"/>
  <c r="X877" i="3"/>
  <c r="X869" i="3"/>
  <c r="X861" i="3"/>
  <c r="X853" i="3"/>
  <c r="X886" i="3"/>
  <c r="X878" i="3"/>
  <c r="X870" i="3"/>
  <c r="X862" i="3"/>
  <c r="X854" i="3"/>
  <c r="X882" i="3"/>
  <c r="X872" i="3"/>
  <c r="X864" i="3"/>
  <c r="X856" i="3"/>
  <c r="X873" i="3"/>
  <c r="X865" i="3"/>
  <c r="X857" i="3"/>
  <c r="X850" i="3"/>
  <c r="X842" i="3"/>
  <c r="X834" i="3"/>
  <c r="X826" i="3"/>
  <c r="X818" i="3"/>
  <c r="X810" i="3"/>
  <c r="X863" i="3"/>
  <c r="X843" i="3"/>
  <c r="X835" i="3"/>
  <c r="X844" i="3"/>
  <c r="X836" i="3"/>
  <c r="X828" i="3"/>
  <c r="X820" i="3"/>
  <c r="X812" i="3"/>
  <c r="X859" i="3"/>
  <c r="X845" i="3"/>
  <c r="X837" i="3"/>
  <c r="X829" i="3"/>
  <c r="X821" i="3"/>
  <c r="X813" i="3"/>
  <c r="X851" i="3"/>
  <c r="X846" i="3"/>
  <c r="X838" i="3"/>
  <c r="X830" i="3"/>
  <c r="X822" i="3"/>
  <c r="X814" i="3"/>
  <c r="X871" i="3"/>
  <c r="X855" i="3"/>
  <c r="X847" i="3"/>
  <c r="X839" i="3"/>
  <c r="X831" i="3"/>
  <c r="X848" i="3"/>
  <c r="X840" i="3"/>
  <c r="X832" i="3"/>
  <c r="X824" i="3"/>
  <c r="X816" i="3"/>
  <c r="X867" i="3"/>
  <c r="X849" i="3"/>
  <c r="X841" i="3"/>
  <c r="X833" i="3"/>
  <c r="X825" i="3"/>
  <c r="X817" i="3"/>
  <c r="X809" i="3"/>
  <c r="X815" i="3"/>
  <c r="X800" i="3"/>
  <c r="X792" i="3"/>
  <c r="X784" i="3"/>
  <c r="X776" i="3"/>
  <c r="X768" i="3"/>
  <c r="X801" i="3"/>
  <c r="X793" i="3"/>
  <c r="X785" i="3"/>
  <c r="X811" i="3"/>
  <c r="X802" i="3"/>
  <c r="X794" i="3"/>
  <c r="X786" i="3"/>
  <c r="X778" i="3"/>
  <c r="X770" i="3"/>
  <c r="X762" i="3"/>
  <c r="X803" i="3"/>
  <c r="X795" i="3"/>
  <c r="X787" i="3"/>
  <c r="X779" i="3"/>
  <c r="X771" i="3"/>
  <c r="X763" i="3"/>
  <c r="X827" i="3"/>
  <c r="X823" i="3"/>
  <c r="X804" i="3"/>
  <c r="X796" i="3"/>
  <c r="X788" i="3"/>
  <c r="X780" i="3"/>
  <c r="X772" i="3"/>
  <c r="X764" i="3"/>
  <c r="X805" i="3"/>
  <c r="X797" i="3"/>
  <c r="X789" i="3"/>
  <c r="X781" i="3"/>
  <c r="X819" i="3"/>
  <c r="X808" i="3"/>
  <c r="X806" i="3"/>
  <c r="X798" i="3"/>
  <c r="X790" i="3"/>
  <c r="X782" i="3"/>
  <c r="X774" i="3"/>
  <c r="X766" i="3"/>
  <c r="X807" i="3"/>
  <c r="X799" i="3"/>
  <c r="X791" i="3"/>
  <c r="X783" i="3"/>
  <c r="X775" i="3"/>
  <c r="X767" i="3"/>
  <c r="X773" i="3"/>
  <c r="X757" i="3"/>
  <c r="X758" i="3"/>
  <c r="X750" i="3"/>
  <c r="X742" i="3"/>
  <c r="X734" i="3"/>
  <c r="X769" i="3"/>
  <c r="X759" i="3"/>
  <c r="X751" i="3"/>
  <c r="X743" i="3"/>
  <c r="X735" i="3"/>
  <c r="X727" i="3"/>
  <c r="X719" i="3"/>
  <c r="X711" i="3"/>
  <c r="X760" i="3"/>
  <c r="X752" i="3"/>
  <c r="X744" i="3"/>
  <c r="X736" i="3"/>
  <c r="X728" i="3"/>
  <c r="X720" i="3"/>
  <c r="X712" i="3"/>
  <c r="X765" i="3"/>
  <c r="X753" i="3"/>
  <c r="X745" i="3"/>
  <c r="X737" i="3"/>
  <c r="X729" i="3"/>
  <c r="X721" i="3"/>
  <c r="X754" i="3"/>
  <c r="X746" i="3"/>
  <c r="X738" i="3"/>
  <c r="X730" i="3"/>
  <c r="X722" i="3"/>
  <c r="X777" i="3"/>
  <c r="X761" i="3"/>
  <c r="X755" i="3"/>
  <c r="X747" i="3"/>
  <c r="X739" i="3"/>
  <c r="X731" i="3"/>
  <c r="X723" i="3"/>
  <c r="X715" i="3"/>
  <c r="X707" i="3"/>
  <c r="X756" i="3"/>
  <c r="X748" i="3"/>
  <c r="X740" i="3"/>
  <c r="X732" i="3"/>
  <c r="X724" i="3"/>
  <c r="X716" i="3"/>
  <c r="X708" i="3"/>
  <c r="X702" i="3"/>
  <c r="X694" i="3"/>
  <c r="X686" i="3"/>
  <c r="X678" i="3"/>
  <c r="X670" i="3"/>
  <c r="X662" i="3"/>
  <c r="X741" i="3"/>
  <c r="X703" i="3"/>
  <c r="X695" i="3"/>
  <c r="X687" i="3"/>
  <c r="X679" i="3"/>
  <c r="X671" i="3"/>
  <c r="X663" i="3"/>
  <c r="X704" i="3"/>
  <c r="X696" i="3"/>
  <c r="X688" i="3"/>
  <c r="X680" i="3"/>
  <c r="X672" i="3"/>
  <c r="X664" i="3"/>
  <c r="X656" i="3"/>
  <c r="X749" i="3"/>
  <c r="X725" i="3"/>
  <c r="X718" i="3"/>
  <c r="X714" i="3"/>
  <c r="X710" i="3"/>
  <c r="X706" i="3"/>
  <c r="X697" i="3"/>
  <c r="X689" i="3"/>
  <c r="X681" i="3"/>
  <c r="X673" i="3"/>
  <c r="X665" i="3"/>
  <c r="X657" i="3"/>
  <c r="X698" i="3"/>
  <c r="X690" i="3"/>
  <c r="X682" i="3"/>
  <c r="X674" i="3"/>
  <c r="X666" i="3"/>
  <c r="X658" i="3"/>
  <c r="X726" i="3"/>
  <c r="X699" i="3"/>
  <c r="X691" i="3"/>
  <c r="X683" i="3"/>
  <c r="X675" i="3"/>
  <c r="X667" i="3"/>
  <c r="X659" i="3"/>
  <c r="X700" i="3"/>
  <c r="X692" i="3"/>
  <c r="X684" i="3"/>
  <c r="X676" i="3"/>
  <c r="X668" i="3"/>
  <c r="X660" i="3"/>
  <c r="X685" i="3"/>
  <c r="X653" i="3"/>
  <c r="X645" i="3"/>
  <c r="X637" i="3"/>
  <c r="X629" i="3"/>
  <c r="X621" i="3"/>
  <c r="X613" i="3"/>
  <c r="X605" i="3"/>
  <c r="X654" i="3"/>
  <c r="X646" i="3"/>
  <c r="X638" i="3"/>
  <c r="X630" i="3"/>
  <c r="X622" i="3"/>
  <c r="X614" i="3"/>
  <c r="X606" i="3"/>
  <c r="X693" i="3"/>
  <c r="X661" i="3"/>
  <c r="X655" i="3"/>
  <c r="X647" i="3"/>
  <c r="X639" i="3"/>
  <c r="X631" i="3"/>
  <c r="X623" i="3"/>
  <c r="X615" i="3"/>
  <c r="X607" i="3"/>
  <c r="X717" i="3"/>
  <c r="X648" i="3"/>
  <c r="X640" i="3"/>
  <c r="X632" i="3"/>
  <c r="X624" i="3"/>
  <c r="X616" i="3"/>
  <c r="X608" i="3"/>
  <c r="X713" i="3"/>
  <c r="X701" i="3"/>
  <c r="X669" i="3"/>
  <c r="X649" i="3"/>
  <c r="X641" i="3"/>
  <c r="X633" i="3"/>
  <c r="X625" i="3"/>
  <c r="X617" i="3"/>
  <c r="X609" i="3"/>
  <c r="X709" i="3"/>
  <c r="X650" i="3"/>
  <c r="X642" i="3"/>
  <c r="X634" i="3"/>
  <c r="X626" i="3"/>
  <c r="X618" i="3"/>
  <c r="X705" i="3"/>
  <c r="X677" i="3"/>
  <c r="X651" i="3"/>
  <c r="X643" i="3"/>
  <c r="X635" i="3"/>
  <c r="X627" i="3"/>
  <c r="X619" i="3"/>
  <c r="X611" i="3"/>
  <c r="X603" i="3"/>
  <c r="X652" i="3"/>
  <c r="X620" i="3"/>
  <c r="X610" i="3"/>
  <c r="X600" i="3"/>
  <c r="X592" i="3"/>
  <c r="X584" i="3"/>
  <c r="X576" i="3"/>
  <c r="X568" i="3"/>
  <c r="X560" i="3"/>
  <c r="X552" i="3"/>
  <c r="X733" i="3"/>
  <c r="X601" i="3"/>
  <c r="X593" i="3"/>
  <c r="X585" i="3"/>
  <c r="X577" i="3"/>
  <c r="X569" i="3"/>
  <c r="X561" i="3"/>
  <c r="X553" i="3"/>
  <c r="X628" i="3"/>
  <c r="X602" i="3"/>
  <c r="X594" i="3"/>
  <c r="X586" i="3"/>
  <c r="X578" i="3"/>
  <c r="X570" i="3"/>
  <c r="X562" i="3"/>
  <c r="X554" i="3"/>
  <c r="X604" i="3"/>
  <c r="X595" i="3"/>
  <c r="X587" i="3"/>
  <c r="X579" i="3"/>
  <c r="X571" i="3"/>
  <c r="X563" i="3"/>
  <c r="X555" i="3"/>
  <c r="X636" i="3"/>
  <c r="X596" i="3"/>
  <c r="X588" i="3"/>
  <c r="X580" i="3"/>
  <c r="X572" i="3"/>
  <c r="X564" i="3"/>
  <c r="X556" i="3"/>
  <c r="X597" i="3"/>
  <c r="X589" i="3"/>
  <c r="X581" i="3"/>
  <c r="X644" i="3"/>
  <c r="X612" i="3"/>
  <c r="X598" i="3"/>
  <c r="X590" i="3"/>
  <c r="X582" i="3"/>
  <c r="X574" i="3"/>
  <c r="X566" i="3"/>
  <c r="X558" i="3"/>
  <c r="X550" i="3"/>
  <c r="X591" i="3"/>
  <c r="X546" i="3"/>
  <c r="X538" i="3"/>
  <c r="X530" i="3"/>
  <c r="X522" i="3"/>
  <c r="X514" i="3"/>
  <c r="X506" i="3"/>
  <c r="X573" i="3"/>
  <c r="X567" i="3"/>
  <c r="X557" i="3"/>
  <c r="X547" i="3"/>
  <c r="X539" i="3"/>
  <c r="X531" i="3"/>
  <c r="X523" i="3"/>
  <c r="X515" i="3"/>
  <c r="X507" i="3"/>
  <c r="X599" i="3"/>
  <c r="X548" i="3"/>
  <c r="X540" i="3"/>
  <c r="X532" i="3"/>
  <c r="X524" i="3"/>
  <c r="X516" i="3"/>
  <c r="X508" i="3"/>
  <c r="X541" i="3"/>
  <c r="X533" i="3"/>
  <c r="X525" i="3"/>
  <c r="X517" i="3"/>
  <c r="X509" i="3"/>
  <c r="X501" i="3"/>
  <c r="X551" i="3"/>
  <c r="X549" i="3"/>
  <c r="X542" i="3"/>
  <c r="X534" i="3"/>
  <c r="X526" i="3"/>
  <c r="X518" i="3"/>
  <c r="X510" i="3"/>
  <c r="X502" i="3"/>
  <c r="X575" i="3"/>
  <c r="X565" i="3"/>
  <c r="X559" i="3"/>
  <c r="X543" i="3"/>
  <c r="X535" i="3"/>
  <c r="X527" i="3"/>
  <c r="X519" i="3"/>
  <c r="X511" i="3"/>
  <c r="X503" i="3"/>
  <c r="X583" i="3"/>
  <c r="X544" i="3"/>
  <c r="X536" i="3"/>
  <c r="X528" i="3"/>
  <c r="X498" i="3"/>
  <c r="X490" i="3"/>
  <c r="X482" i="3"/>
  <c r="X474" i="3"/>
  <c r="X466" i="3"/>
  <c r="X458" i="3"/>
  <c r="X450" i="3"/>
  <c r="X521" i="3"/>
  <c r="X499" i="3"/>
  <c r="X491" i="3"/>
  <c r="X483" i="3"/>
  <c r="X505" i="3"/>
  <c r="X500" i="3"/>
  <c r="X492" i="3"/>
  <c r="X484" i="3"/>
  <c r="X476" i="3"/>
  <c r="X468" i="3"/>
  <c r="X460" i="3"/>
  <c r="X452" i="3"/>
  <c r="X529" i="3"/>
  <c r="X512" i="3"/>
  <c r="X504" i="3"/>
  <c r="X493" i="3"/>
  <c r="X485" i="3"/>
  <c r="X477" i="3"/>
  <c r="X469" i="3"/>
  <c r="X461" i="3"/>
  <c r="X453" i="3"/>
  <c r="X494" i="3"/>
  <c r="X486" i="3"/>
  <c r="X478" i="3"/>
  <c r="X470" i="3"/>
  <c r="X462" i="3"/>
  <c r="X454" i="3"/>
  <c r="X537" i="3"/>
  <c r="X513" i="3"/>
  <c r="X495" i="3"/>
  <c r="X487" i="3"/>
  <c r="X479" i="3"/>
  <c r="X496" i="3"/>
  <c r="X488" i="3"/>
  <c r="X480" i="3"/>
  <c r="X472" i="3"/>
  <c r="X464" i="3"/>
  <c r="X456" i="3"/>
  <c r="X545" i="3"/>
  <c r="X520" i="3"/>
  <c r="X497" i="3"/>
  <c r="X489" i="3"/>
  <c r="X481" i="3"/>
  <c r="X473" i="3"/>
  <c r="X465" i="3"/>
  <c r="X457" i="3"/>
  <c r="X449" i="3"/>
  <c r="X463" i="3"/>
  <c r="X442" i="3"/>
  <c r="X434" i="3"/>
  <c r="X426" i="3"/>
  <c r="X418" i="3"/>
  <c r="X410" i="3"/>
  <c r="X402" i="3"/>
  <c r="X443" i="3"/>
  <c r="X435" i="3"/>
  <c r="X427" i="3"/>
  <c r="X419" i="3"/>
  <c r="X411" i="3"/>
  <c r="X403" i="3"/>
  <c r="X395" i="3"/>
  <c r="X459" i="3"/>
  <c r="X444" i="3"/>
  <c r="X436" i="3"/>
  <c r="X428" i="3"/>
  <c r="X420" i="3"/>
  <c r="X412" i="3"/>
  <c r="X404" i="3"/>
  <c r="X396" i="3"/>
  <c r="X445" i="3"/>
  <c r="X437" i="3"/>
  <c r="X429" i="3"/>
  <c r="X421" i="3"/>
  <c r="X413" i="3"/>
  <c r="X405" i="3"/>
  <c r="X397" i="3"/>
  <c r="X475" i="3"/>
  <c r="X471" i="3"/>
  <c r="X455" i="3"/>
  <c r="X446" i="3"/>
  <c r="X438" i="3"/>
  <c r="X430" i="3"/>
  <c r="X422" i="3"/>
  <c r="X414" i="3"/>
  <c r="X406" i="3"/>
  <c r="X398" i="3"/>
  <c r="X447" i="3"/>
  <c r="X439" i="3"/>
  <c r="X431" i="3"/>
  <c r="X423" i="3"/>
  <c r="X415" i="3"/>
  <c r="X407" i="3"/>
  <c r="X399" i="3"/>
  <c r="X467" i="3"/>
  <c r="X451" i="3"/>
  <c r="X448" i="3"/>
  <c r="X440" i="3"/>
  <c r="X432" i="3"/>
  <c r="X424" i="3"/>
  <c r="X416" i="3"/>
  <c r="X408" i="3"/>
  <c r="X400" i="3"/>
  <c r="X441" i="3"/>
  <c r="X433" i="3"/>
  <c r="X425" i="3"/>
  <c r="X417" i="3"/>
  <c r="X409" i="3"/>
  <c r="X401" i="3"/>
  <c r="X387" i="3"/>
  <c r="X379" i="3"/>
  <c r="X371" i="3"/>
  <c r="X363" i="3"/>
  <c r="X355" i="3"/>
  <c r="X347" i="3"/>
  <c r="X339" i="3"/>
  <c r="X331" i="3"/>
  <c r="X323" i="3"/>
  <c r="X315" i="3"/>
  <c r="X307" i="3"/>
  <c r="X299" i="3"/>
  <c r="X291" i="3"/>
  <c r="X283" i="3"/>
  <c r="X275" i="3"/>
  <c r="X388" i="3"/>
  <c r="X380" i="3"/>
  <c r="X372" i="3"/>
  <c r="X364" i="3"/>
  <c r="X356" i="3"/>
  <c r="X348" i="3"/>
  <c r="X340" i="3"/>
  <c r="X332" i="3"/>
  <c r="X324" i="3"/>
  <c r="X316" i="3"/>
  <c r="X308" i="3"/>
  <c r="X300" i="3"/>
  <c r="X292" i="3"/>
  <c r="X284" i="3"/>
  <c r="X389" i="3"/>
  <c r="X381" i="3"/>
  <c r="X373" i="3"/>
  <c r="X365" i="3"/>
  <c r="X357" i="3"/>
  <c r="X349" i="3"/>
  <c r="X341" i="3"/>
  <c r="X333" i="3"/>
  <c r="X325" i="3"/>
  <c r="X317" i="3"/>
  <c r="X309" i="3"/>
  <c r="X301" i="3"/>
  <c r="X293" i="3"/>
  <c r="X285" i="3"/>
  <c r="X277" i="3"/>
  <c r="X390" i="3"/>
  <c r="X382" i="3"/>
  <c r="X374" i="3"/>
  <c r="X366" i="3"/>
  <c r="X358" i="3"/>
  <c r="X350" i="3"/>
  <c r="X342" i="3"/>
  <c r="X334" i="3"/>
  <c r="X326" i="3"/>
  <c r="X318" i="3"/>
  <c r="X310" i="3"/>
  <c r="X302" i="3"/>
  <c r="X294" i="3"/>
  <c r="X286" i="3"/>
  <c r="X278" i="3"/>
  <c r="X391" i="3"/>
  <c r="X383" i="3"/>
  <c r="X375" i="3"/>
  <c r="X367" i="3"/>
  <c r="X359" i="3"/>
  <c r="X351" i="3"/>
  <c r="X343" i="3"/>
  <c r="X335" i="3"/>
  <c r="X327" i="3"/>
  <c r="X319" i="3"/>
  <c r="X311" i="3"/>
  <c r="X303" i="3"/>
  <c r="X295" i="3"/>
  <c r="X287" i="3"/>
  <c r="X279" i="3"/>
  <c r="X271" i="3"/>
  <c r="X392" i="3"/>
  <c r="X384" i="3"/>
  <c r="X376" i="3"/>
  <c r="X368" i="3"/>
  <c r="X360" i="3"/>
  <c r="X352" i="3"/>
  <c r="X344" i="3"/>
  <c r="X336" i="3"/>
  <c r="X328" i="3"/>
  <c r="X320" i="3"/>
  <c r="X312" i="3"/>
  <c r="X304" i="3"/>
  <c r="X296" i="3"/>
  <c r="X288" i="3"/>
  <c r="X280" i="3"/>
  <c r="X272" i="3"/>
  <c r="X394" i="3"/>
  <c r="X393" i="3"/>
  <c r="X385" i="3"/>
  <c r="X377" i="3"/>
  <c r="X369" i="3"/>
  <c r="X361" i="3"/>
  <c r="X353" i="3"/>
  <c r="X345" i="3"/>
  <c r="X337" i="3"/>
  <c r="X329" i="3"/>
  <c r="X321" i="3"/>
  <c r="X313" i="3"/>
  <c r="X305" i="3"/>
  <c r="X297" i="3"/>
  <c r="X289" i="3"/>
  <c r="X281" i="3"/>
  <c r="X273" i="3"/>
  <c r="X264" i="3"/>
  <c r="X256" i="3"/>
  <c r="X248" i="3"/>
  <c r="X240" i="3"/>
  <c r="X232" i="3"/>
  <c r="X362" i="3"/>
  <c r="X330" i="3"/>
  <c r="X298" i="3"/>
  <c r="X270" i="3"/>
  <c r="X265" i="3"/>
  <c r="X257" i="3"/>
  <c r="X249" i="3"/>
  <c r="X241" i="3"/>
  <c r="X233" i="3"/>
  <c r="X266" i="3"/>
  <c r="X258" i="3"/>
  <c r="X250" i="3"/>
  <c r="X242" i="3"/>
  <c r="X234" i="3"/>
  <c r="X370" i="3"/>
  <c r="X338" i="3"/>
  <c r="X306" i="3"/>
  <c r="X274" i="3"/>
  <c r="X267" i="3"/>
  <c r="X259" i="3"/>
  <c r="X251" i="3"/>
  <c r="X243" i="3"/>
  <c r="X235" i="3"/>
  <c r="X268" i="3"/>
  <c r="X260" i="3"/>
  <c r="X252" i="3"/>
  <c r="X244" i="3"/>
  <c r="X236" i="3"/>
  <c r="X228" i="3"/>
  <c r="X378" i="3"/>
  <c r="X346" i="3"/>
  <c r="X314" i="3"/>
  <c r="X282" i="3"/>
  <c r="X269" i="3"/>
  <c r="X261" i="3"/>
  <c r="X253" i="3"/>
  <c r="X245" i="3"/>
  <c r="X237" i="3"/>
  <c r="X229" i="3"/>
  <c r="X262" i="3"/>
  <c r="X254" i="3"/>
  <c r="X246" i="3"/>
  <c r="X238" i="3"/>
  <c r="X230" i="3"/>
  <c r="X386" i="3"/>
  <c r="X354" i="3"/>
  <c r="X322" i="3"/>
  <c r="X290" i="3"/>
  <c r="X276" i="3"/>
  <c r="X263" i="3"/>
  <c r="X255" i="3"/>
  <c r="X247" i="3"/>
  <c r="X239" i="3"/>
  <c r="X231" i="3"/>
  <c r="X224" i="3"/>
  <c r="X216" i="3"/>
  <c r="X208" i="3"/>
  <c r="X200" i="3"/>
  <c r="X192" i="3"/>
  <c r="X184" i="3"/>
  <c r="X176" i="3"/>
  <c r="X168" i="3"/>
  <c r="X160" i="3"/>
  <c r="X152" i="3"/>
  <c r="X144" i="3"/>
  <c r="X136" i="3"/>
  <c r="X128" i="3"/>
  <c r="X225" i="3"/>
  <c r="X217" i="3"/>
  <c r="X209" i="3"/>
  <c r="X201" i="3"/>
  <c r="X193" i="3"/>
  <c r="X185" i="3"/>
  <c r="X177" i="3"/>
  <c r="X169" i="3"/>
  <c r="X161" i="3"/>
  <c r="X153" i="3"/>
  <c r="X145" i="3"/>
  <c r="X137" i="3"/>
  <c r="X129" i="3"/>
  <c r="X121" i="3"/>
  <c r="X113" i="3"/>
  <c r="X105" i="3"/>
  <c r="X226" i="3"/>
  <c r="X218" i="3"/>
  <c r="X210" i="3"/>
  <c r="X202" i="3"/>
  <c r="X194" i="3"/>
  <c r="X186" i="3"/>
  <c r="X178" i="3"/>
  <c r="X170" i="3"/>
  <c r="X162" i="3"/>
  <c r="X154" i="3"/>
  <c r="X146" i="3"/>
  <c r="X138" i="3"/>
  <c r="X130" i="3"/>
  <c r="X122" i="3"/>
  <c r="X114" i="3"/>
  <c r="X106" i="3"/>
  <c r="X227" i="3"/>
  <c r="X219" i="3"/>
  <c r="X211" i="3"/>
  <c r="X203" i="3"/>
  <c r="X195" i="3"/>
  <c r="X187" i="3"/>
  <c r="X179" i="3"/>
  <c r="X171" i="3"/>
  <c r="X163" i="3"/>
  <c r="X155" i="3"/>
  <c r="X147" i="3"/>
  <c r="X139" i="3"/>
  <c r="X131" i="3"/>
  <c r="X123" i="3"/>
  <c r="X115" i="3"/>
  <c r="X107" i="3"/>
  <c r="X220" i="3"/>
  <c r="X212" i="3"/>
  <c r="X204" i="3"/>
  <c r="X196" i="3"/>
  <c r="X188" i="3"/>
  <c r="X180" i="3"/>
  <c r="X172" i="3"/>
  <c r="X164" i="3"/>
  <c r="X156" i="3"/>
  <c r="X148" i="3"/>
  <c r="X140" i="3"/>
  <c r="X132" i="3"/>
  <c r="X124" i="3"/>
  <c r="X116" i="3"/>
  <c r="X108" i="3"/>
  <c r="X221" i="3"/>
  <c r="X213" i="3"/>
  <c r="X205" i="3"/>
  <c r="X197" i="3"/>
  <c r="X189" i="3"/>
  <c r="X181" i="3"/>
  <c r="X173" i="3"/>
  <c r="X165" i="3"/>
  <c r="X157" i="3"/>
  <c r="X149" i="3"/>
  <c r="X141" i="3"/>
  <c r="X133" i="3"/>
  <c r="X125" i="3"/>
  <c r="X117" i="3"/>
  <c r="X109" i="3"/>
  <c r="X222" i="3"/>
  <c r="X214" i="3"/>
  <c r="X206" i="3"/>
  <c r="X198" i="3"/>
  <c r="X190" i="3"/>
  <c r="X182" i="3"/>
  <c r="X174" i="3"/>
  <c r="X166" i="3"/>
  <c r="X158" i="3"/>
  <c r="X150" i="3"/>
  <c r="X142" i="3"/>
  <c r="X134" i="3"/>
  <c r="X126" i="3"/>
  <c r="X118" i="3"/>
  <c r="X110" i="3"/>
  <c r="X223" i="3"/>
  <c r="X215" i="3"/>
  <c r="X207" i="3"/>
  <c r="X199" i="3"/>
  <c r="X191" i="3"/>
  <c r="X183" i="3"/>
  <c r="X175" i="3"/>
  <c r="X167" i="3"/>
  <c r="X135" i="3"/>
  <c r="X127" i="3"/>
  <c r="X111" i="3"/>
  <c r="X98" i="3"/>
  <c r="X90" i="3"/>
  <c r="X82" i="3"/>
  <c r="X74" i="3"/>
  <c r="X66" i="3"/>
  <c r="X58" i="3"/>
  <c r="X50" i="3"/>
  <c r="X42" i="3"/>
  <c r="X34" i="3"/>
  <c r="X26" i="3"/>
  <c r="X18" i="3"/>
  <c r="X8" i="3"/>
  <c r="X99" i="3"/>
  <c r="X91" i="3"/>
  <c r="X83" i="3"/>
  <c r="X75" i="3"/>
  <c r="X67" i="3"/>
  <c r="X59" i="3"/>
  <c r="X51" i="3"/>
  <c r="X43" i="3"/>
  <c r="X35" i="3"/>
  <c r="X27" i="3"/>
  <c r="X19" i="3"/>
  <c r="B23" i="2"/>
  <c r="X143" i="3"/>
  <c r="X112" i="3"/>
  <c r="X100" i="3"/>
  <c r="X92" i="3"/>
  <c r="X84" i="3"/>
  <c r="X76" i="3"/>
  <c r="X68" i="3"/>
  <c r="X60" i="3"/>
  <c r="X52" i="3"/>
  <c r="X44" i="3"/>
  <c r="X36" i="3"/>
  <c r="X28" i="3"/>
  <c r="X20" i="3"/>
  <c r="X101" i="3"/>
  <c r="X93" i="3"/>
  <c r="X85" i="3"/>
  <c r="X77" i="3"/>
  <c r="X69" i="3"/>
  <c r="X61" i="3"/>
  <c r="X53" i="3"/>
  <c r="X45" i="3"/>
  <c r="X37" i="3"/>
  <c r="X29" i="3"/>
  <c r="X21" i="3"/>
  <c r="X9" i="3"/>
  <c r="X6" i="3"/>
  <c r="X151" i="3"/>
  <c r="X119" i="3"/>
  <c r="X102" i="3"/>
  <c r="X94" i="3"/>
  <c r="X86" i="3"/>
  <c r="X78" i="3"/>
  <c r="X70" i="3"/>
  <c r="X62" i="3"/>
  <c r="X54" i="3"/>
  <c r="X46" i="3"/>
  <c r="X38" i="3"/>
  <c r="X30" i="3"/>
  <c r="X22" i="3"/>
  <c r="X12" i="3"/>
  <c r="X11" i="3"/>
  <c r="X10" i="3"/>
  <c r="X103" i="3"/>
  <c r="X95" i="3"/>
  <c r="X87" i="3"/>
  <c r="X79" i="3"/>
  <c r="X71" i="3"/>
  <c r="X63" i="3"/>
  <c r="X55" i="3"/>
  <c r="X47" i="3"/>
  <c r="X39" i="3"/>
  <c r="X31" i="3"/>
  <c r="X23" i="3"/>
  <c r="X15" i="3"/>
  <c r="X14" i="3"/>
  <c r="X13" i="3"/>
  <c r="X159" i="3"/>
  <c r="X120" i="3"/>
  <c r="X104" i="3"/>
  <c r="X96" i="3"/>
  <c r="X88" i="3"/>
  <c r="X80" i="3"/>
  <c r="X72" i="3"/>
  <c r="X64" i="3"/>
  <c r="X56" i="3"/>
  <c r="X48" i="3"/>
  <c r="X40" i="3"/>
  <c r="X32" i="3"/>
  <c r="X24" i="3"/>
  <c r="X16" i="3"/>
  <c r="X7" i="3"/>
  <c r="X97" i="3"/>
  <c r="X89" i="3"/>
  <c r="X81" i="3"/>
  <c r="X73" i="3"/>
  <c r="X65" i="3"/>
  <c r="X57" i="3"/>
  <c r="X49" i="3"/>
  <c r="X41" i="3"/>
  <c r="X33" i="3"/>
  <c r="X25" i="3"/>
  <c r="X17" i="3"/>
  <c r="AA14" i="3" l="1"/>
  <c r="AA13" i="3"/>
  <c r="Z4" i="3"/>
  <c r="Z3" i="3"/>
  <c r="AB3" i="3" s="1"/>
  <c r="Z2" i="3"/>
  <c r="AB4" i="3" l="1" a="1"/>
  <c r="Z5" i="3"/>
  <c r="Z7" i="3" s="1"/>
  <c r="AC3" i="3" s="1"/>
  <c r="AA10" i="3"/>
  <c r="AA11" i="3" s="1"/>
  <c r="AC4" i="3" l="1" a="1"/>
  <c r="AD3" i="3"/>
  <c r="AB5" i="3"/>
  <c r="AB4" i="3"/>
  <c r="AB6" i="3" l="1"/>
  <c r="AB7" i="3"/>
  <c r="AB8" i="3" s="1"/>
  <c r="AE3" i="3"/>
  <c r="AD4" i="3" a="1"/>
  <c r="AC4" i="3"/>
  <c r="AC5" i="3"/>
  <c r="AC6" i="3" l="1"/>
  <c r="AC7" i="3"/>
  <c r="AC8" i="3" s="1"/>
  <c r="AD4" i="3"/>
  <c r="AD5" i="3"/>
  <c r="AF3" i="3"/>
  <c r="AE4" i="3" a="1"/>
  <c r="AF4" i="3" l="1" a="1"/>
  <c r="AG3" i="3"/>
  <c r="AD6" i="3"/>
  <c r="AD7" i="3"/>
  <c r="AD8" i="3" s="1"/>
  <c r="AE5" i="3"/>
  <c r="AE4" i="3"/>
  <c r="AF5" i="3" l="1"/>
  <c r="AF4" i="3"/>
  <c r="AG4" i="3" a="1"/>
  <c r="AH3" i="3"/>
  <c r="AE7" i="3"/>
  <c r="AE8" i="3" s="1"/>
  <c r="AE6" i="3"/>
  <c r="AH4" i="3" l="1" a="1"/>
  <c r="AI3" i="3"/>
  <c r="AG5" i="3"/>
  <c r="AG4" i="3"/>
  <c r="AF7" i="3"/>
  <c r="AF8" i="3" s="1"/>
  <c r="AF6" i="3"/>
  <c r="AJ3" i="3" l="1"/>
  <c r="AI4" i="3" a="1"/>
  <c r="AG6" i="3"/>
  <c r="AG7" i="3"/>
  <c r="AG8" i="3" s="1"/>
  <c r="AH5" i="3"/>
  <c r="AH4" i="3"/>
  <c r="AH6" i="3" l="1"/>
  <c r="AH7" i="3"/>
  <c r="AH8" i="3" s="1"/>
  <c r="AI5" i="3"/>
  <c r="AI4" i="3"/>
  <c r="AJ4" i="3" a="1"/>
  <c r="AK3" i="3"/>
  <c r="AK4" i="3" l="1" a="1"/>
  <c r="AL3" i="3"/>
  <c r="AJ5" i="3"/>
  <c r="AJ4" i="3"/>
  <c r="AI6" i="3"/>
  <c r="AI7" i="3"/>
  <c r="AI8" i="3" s="1"/>
  <c r="AM3" i="3" l="1"/>
  <c r="AL4" i="3" a="1"/>
  <c r="AJ6" i="3"/>
  <c r="AJ7" i="3"/>
  <c r="AJ8" i="3" s="1"/>
  <c r="AK4" i="3"/>
  <c r="AK5" i="3"/>
  <c r="AK6" i="3" l="1"/>
  <c r="AK7" i="3"/>
  <c r="AK8" i="3" s="1"/>
  <c r="AL4" i="3"/>
  <c r="AL5" i="3"/>
  <c r="AN3" i="3"/>
  <c r="AM4" i="3" a="1"/>
  <c r="AM5" i="3" l="1"/>
  <c r="AM4" i="3"/>
  <c r="AN4" i="3" a="1"/>
  <c r="AO3" i="3"/>
  <c r="AL6" i="3"/>
  <c r="AL7" i="3"/>
  <c r="AL8" i="3" s="1"/>
  <c r="AO4" i="3" l="1" a="1"/>
  <c r="AP3" i="3"/>
  <c r="AN5" i="3"/>
  <c r="AN4" i="3"/>
  <c r="AM7" i="3"/>
  <c r="AM8" i="3" s="1"/>
  <c r="AM6" i="3"/>
  <c r="AN7" i="3" l="1"/>
  <c r="AN8" i="3" s="1"/>
  <c r="AN6" i="3"/>
  <c r="AP4" i="3" a="1"/>
  <c r="AQ3" i="3"/>
  <c r="AO5" i="3"/>
  <c r="AO4" i="3"/>
  <c r="AO6" i="3" l="1"/>
  <c r="AO7" i="3"/>
  <c r="AO8" i="3" s="1"/>
  <c r="AR3" i="3"/>
  <c r="AQ4" i="3" a="1"/>
  <c r="AP5" i="3"/>
  <c r="AP4" i="3"/>
  <c r="AP6" i="3" l="1"/>
  <c r="AP7" i="3"/>
  <c r="AP8" i="3" s="1"/>
  <c r="AQ5" i="3"/>
  <c r="AQ4" i="3"/>
  <c r="AR4" i="3" a="1"/>
  <c r="AS3" i="3"/>
  <c r="AS4" i="3" l="1" a="1"/>
  <c r="AT3" i="3"/>
  <c r="AQ6" i="3"/>
  <c r="AQ7" i="3"/>
  <c r="AQ8" i="3" s="1"/>
  <c r="AR5" i="3"/>
  <c r="AR4" i="3"/>
  <c r="AU3" i="3" l="1"/>
  <c r="AT4" i="3" a="1"/>
  <c r="AR6" i="3"/>
  <c r="AR7" i="3"/>
  <c r="AR8" i="3" s="1"/>
  <c r="AS4" i="3"/>
  <c r="AS5" i="3"/>
  <c r="AS6" i="3" l="1"/>
  <c r="AS7" i="3"/>
  <c r="AS8" i="3" s="1"/>
  <c r="AT4" i="3"/>
  <c r="AT5" i="3"/>
  <c r="AV3" i="3"/>
  <c r="AU4" i="3" a="1"/>
  <c r="AU5" i="3" l="1"/>
  <c r="AU4" i="3"/>
  <c r="AV4" i="3" a="1"/>
  <c r="AW3" i="3"/>
  <c r="AT6" i="3"/>
  <c r="AT7" i="3"/>
  <c r="AT8" i="3" s="1"/>
  <c r="AW4" i="3" l="1" a="1"/>
  <c r="AX3" i="3"/>
  <c r="AU7" i="3"/>
  <c r="AU8" i="3" s="1"/>
  <c r="AU6" i="3"/>
  <c r="AV5" i="3"/>
  <c r="AV4" i="3"/>
  <c r="AV7" i="3" l="1"/>
  <c r="AV8" i="3" s="1"/>
  <c r="AV6" i="3"/>
  <c r="AX4" i="3" a="1"/>
  <c r="AY3" i="3"/>
  <c r="AW5" i="3"/>
  <c r="AW4" i="3"/>
  <c r="AW6" i="3" l="1"/>
  <c r="AW7" i="3"/>
  <c r="AW8" i="3" s="1"/>
  <c r="AZ3" i="3"/>
  <c r="AY4" i="3" a="1"/>
  <c r="AX5" i="3"/>
  <c r="AX4" i="3"/>
  <c r="AX6" i="3" l="1"/>
  <c r="AX7" i="3"/>
  <c r="AX8" i="3" s="1"/>
  <c r="AY5" i="3"/>
  <c r="AY4" i="3"/>
  <c r="AZ4" i="3" a="1"/>
  <c r="BA3" i="3"/>
  <c r="BA4" i="3" l="1" a="1"/>
  <c r="BB3" i="3"/>
  <c r="AZ5" i="3"/>
  <c r="AZ4" i="3"/>
  <c r="AY6" i="3"/>
  <c r="AY7" i="3"/>
  <c r="AY8" i="3" s="1"/>
  <c r="BC3" i="3" l="1"/>
  <c r="BB4" i="3" a="1"/>
  <c r="AZ6" i="3"/>
  <c r="AZ7" i="3"/>
  <c r="AZ8" i="3" s="1"/>
  <c r="BA4" i="3"/>
  <c r="BA5" i="3"/>
  <c r="BA6" i="3" l="1"/>
  <c r="BA7" i="3"/>
  <c r="BA8" i="3" s="1"/>
  <c r="BB4" i="3"/>
  <c r="BB5" i="3"/>
  <c r="BD3" i="3"/>
  <c r="BC4" i="3" a="1"/>
  <c r="BC5" i="3" l="1"/>
  <c r="BC4" i="3"/>
  <c r="BD4" i="3" a="1"/>
  <c r="BE3" i="3"/>
  <c r="BE4" i="3" s="1" a="1"/>
  <c r="BB6" i="3"/>
  <c r="BB7" i="3"/>
  <c r="BB8" i="3" s="1"/>
  <c r="BE5" i="3" l="1"/>
  <c r="BE4" i="3"/>
  <c r="BC7" i="3"/>
  <c r="BC8" i="3" s="1"/>
  <c r="BC6" i="3"/>
  <c r="BD5" i="3"/>
  <c r="BD4" i="3"/>
  <c r="BD7" i="3" l="1"/>
  <c r="BD8" i="3" s="1"/>
  <c r="BD6" i="3"/>
  <c r="BE6" i="3"/>
  <c r="BE7" i="3"/>
  <c r="BE8" i="3" s="1"/>
</calcChain>
</file>

<file path=xl/comments1.xml><?xml version="1.0" encoding="utf-8"?>
<comments xmlns="http://schemas.openxmlformats.org/spreadsheetml/2006/main">
  <authors>
    <author>tc={0D4CBAA7-D521-41C2-9363-24C5E1EBCA1F}</author>
    <author>tc={E4C81349-D00D-4E86-917A-3BC4D85120A5}</author>
    <author>tc={67876892-6AF2-4CA4-8E55-564A9D0AD49D}</author>
    <author>tc={FDE585DE-A0FC-4236-B607-9EE76678E3CB}</author>
  </authors>
  <commentList>
    <comment ref="A5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0-cupon for 10 year</t>
        </r>
      </text>
    </comment>
    <comment ref="A7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0-cupon for 5 year</t>
        </r>
      </text>
    </comment>
    <comment ref="A9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  </r>
      </text>
    </comment>
    <comment ref="A20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Cupon implicito de un bono de 5 años en 5 años</t>
        </r>
      </text>
    </comment>
  </commentList>
</comments>
</file>

<file path=xl/comments2.xml><?xml version="1.0" encoding="utf-8"?>
<comments xmlns="http://schemas.openxmlformats.org/spreadsheetml/2006/main">
  <authors>
    <author>Carlos Alberto Castro Iragorri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Carlos Alberto Castro Iragorri:</t>
        </r>
        <r>
          <rPr>
            <sz val="9"/>
            <color indexed="81"/>
            <rFont val="Tahoma"/>
            <family val="2"/>
          </rPr>
          <t xml:space="preserve">
Escenarios de cambio en las tasas de descuento.</t>
        </r>
      </text>
    </comment>
  </commentList>
</comments>
</file>

<file path=xl/sharedStrings.xml><?xml version="1.0" encoding="utf-8"?>
<sst xmlns="http://schemas.openxmlformats.org/spreadsheetml/2006/main" count="97" uniqueCount="70">
  <si>
    <t>N</t>
  </si>
  <si>
    <t>Bandas(años)</t>
  </si>
  <si>
    <t>unica pos. activa y pasiva</t>
  </si>
  <si>
    <t>j</t>
  </si>
  <si>
    <t>Cupon</t>
  </si>
  <si>
    <t>tasa fija</t>
  </si>
  <si>
    <t>Activos</t>
  </si>
  <si>
    <t>cf +/A(t0, tj, d1)</t>
  </si>
  <si>
    <t>Pasivos</t>
  </si>
  <si>
    <t>contrato observado</t>
  </si>
  <si>
    <t>cf -/P(t0, tj, d1)</t>
  </si>
  <si>
    <t>contrato extendido</t>
  </si>
  <si>
    <t>Patrimonio</t>
  </si>
  <si>
    <t>flujos netos</t>
  </si>
  <si>
    <t>balance liquidacion</t>
  </si>
  <si>
    <t>CF(t0,tj)</t>
  </si>
  <si>
    <t>flujos netos acumulados</t>
  </si>
  <si>
    <t>balance constante</t>
  </si>
  <si>
    <t>Escenarios Balance Constante</t>
  </si>
  <si>
    <t>gap risk:</t>
  </si>
  <si>
    <t>balance constante UP 5Y5Y</t>
  </si>
  <si>
    <t>re-valorizacion</t>
  </si>
  <si>
    <t xml:space="preserve">supuesto </t>
  </si>
  <si>
    <t>T_VE</t>
  </si>
  <si>
    <t>bandas (años)</t>
  </si>
  <si>
    <t>T_MNI</t>
  </si>
  <si>
    <t>conteo dias</t>
  </si>
  <si>
    <t>0-cupon t0</t>
  </si>
  <si>
    <t>y_j</t>
  </si>
  <si>
    <t>f. descuento</t>
  </si>
  <si>
    <t>D(t0,tj)</t>
  </si>
  <si>
    <t>Escenario</t>
  </si>
  <si>
    <t>_+-pb</t>
  </si>
  <si>
    <t>_+-%</t>
  </si>
  <si>
    <t>y_j+pb</t>
  </si>
  <si>
    <t>D^s(t0,tj)</t>
  </si>
  <si>
    <t>PV01 (pb)</t>
  </si>
  <si>
    <t>gap risk: cambios en la valoracion posiciones y/o cambios en las tasas de decuento</t>
  </si>
  <si>
    <t>Base</t>
  </si>
  <si>
    <t>VPN</t>
  </si>
  <si>
    <t>flujos netos descontados</t>
  </si>
  <si>
    <t>D(t0,tj)CF(t0,tj)</t>
  </si>
  <si>
    <t>VE</t>
  </si>
  <si>
    <t>D^s(t0,tj)CF(t0,tj)</t>
  </si>
  <si>
    <t>MNI</t>
  </si>
  <si>
    <t>CF^s(t0,tj)</t>
  </si>
  <si>
    <t>Metricas</t>
  </si>
  <si>
    <t>Delta^s VE</t>
  </si>
  <si>
    <t>Delta^s MNI</t>
  </si>
  <si>
    <t>Cobertura</t>
  </si>
  <si>
    <t>Distribucion Delta^s VE</t>
  </si>
  <si>
    <t>bandas (años, j)</t>
  </si>
  <si>
    <t>Obs</t>
  </si>
  <si>
    <t>Bins</t>
  </si>
  <si>
    <t>Minimo</t>
  </si>
  <si>
    <t>Soporte</t>
  </si>
  <si>
    <t>Maximo</t>
  </si>
  <si>
    <t>Conteo</t>
  </si>
  <si>
    <t>s</t>
  </si>
  <si>
    <t>Rango</t>
  </si>
  <si>
    <t>Complemento</t>
  </si>
  <si>
    <t>No. Bins</t>
  </si>
  <si>
    <t>Prob. Acumulada</t>
  </si>
  <si>
    <t>Tamaño B</t>
  </si>
  <si>
    <t>Diff. Bins</t>
  </si>
  <si>
    <t>F. Densidad</t>
  </si>
  <si>
    <t>max Delta^s VE</t>
  </si>
  <si>
    <t>choque constante/paralelo genera trivialmente sensibilidad monotono creciente con respecto a pb</t>
  </si>
  <si>
    <t>Delta pb</t>
  </si>
  <si>
    <t>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</si>
</sst>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\ * #,##0.00_-;\-&quot;$&quot;\ * #,##0.00_-;_-&quot;$&quot;\ * &quot;-&quot;??_-;_-@_-"/>
    <numFmt numFmtId="164" formatCode="0.0000%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0.00000"/>
    <numFmt numFmtId="169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5" fontId="0" fillId="0" borderId="0" xfId="0" applyNumberFormat="1"/>
    <xf numFmtId="166" fontId="3" fillId="0" borderId="0" xfId="1" applyNumberFormat="1" applyFont="1"/>
    <xf numFmtId="166" fontId="4" fillId="0" borderId="0" xfId="1" applyNumberFormat="1" applyFont="1"/>
    <xf numFmtId="0" fontId="3" fillId="0" borderId="0" xfId="0" applyFont="1"/>
    <xf numFmtId="0" fontId="4" fillId="0" borderId="0" xfId="0" applyFont="1"/>
    <xf numFmtId="44" fontId="0" fillId="0" borderId="0" xfId="0" applyNumberForma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0" fontId="0" fillId="0" borderId="0" xfId="0" applyNumberFormat="1"/>
    <xf numFmtId="168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1" fontId="6" fillId="0" borderId="0" xfId="0" applyNumberFormat="1" applyFont="1"/>
    <xf numFmtId="0" fontId="7" fillId="0" borderId="0" xfId="0" applyFont="1"/>
    <xf numFmtId="166" fontId="8" fillId="0" borderId="0" xfId="1" applyNumberFormat="1" applyFont="1"/>
    <xf numFmtId="0" fontId="11" fillId="0" borderId="0" xfId="0" applyFont="1"/>
    <xf numFmtId="169" fontId="0" fillId="0" borderId="0" xfId="2" applyNumberFormat="1" applyFont="1"/>
    <xf numFmtId="1" fontId="0" fillId="0" borderId="0" xfId="2" applyNumberFormat="1" applyFont="1"/>
    <xf numFmtId="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 a plazos flujos</a:t>
            </a:r>
            <a:r>
              <a:rPr lang="en-US" baseline="0"/>
              <a:t> de recursos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'Balance y flujos'!$B$5</c:f>
              <c:strCache>
                <c:ptCount val="1"/>
                <c:pt idx="0">
                  <c:v>cf +/A(t0, tj, d1)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flujos'!$D$5:$M$5</c:f>
              <c:numCache>
                <c:formatCode>_("$"* #,##0_);_("$"* \(#,##0\);_("$"* "-"??_);_(@_)</c:formatCode>
                <c:ptCount val="10"/>
                <c:pt idx="0">
                  <c:v>25343.782394781039</c:v>
                </c:pt>
                <c:pt idx="1">
                  <c:v>25343.782394781039</c:v>
                </c:pt>
                <c:pt idx="2">
                  <c:v>25343.782394781039</c:v>
                </c:pt>
                <c:pt idx="3">
                  <c:v>25343.782394781039</c:v>
                </c:pt>
                <c:pt idx="4">
                  <c:v>25343.782394781039</c:v>
                </c:pt>
                <c:pt idx="5">
                  <c:v>25343.782394781039</c:v>
                </c:pt>
                <c:pt idx="6">
                  <c:v>25343.782394781039</c:v>
                </c:pt>
                <c:pt idx="7">
                  <c:v>25343.782394781039</c:v>
                </c:pt>
                <c:pt idx="8">
                  <c:v>25343.782394781039</c:v>
                </c:pt>
                <c:pt idx="9">
                  <c:v>1025343.782394781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E-4AE6-BAEC-60C9262EFCED}"/>
            </c:ext>
          </c:extLst>
        </c:ser>
        <c:ser>
          <c:idx val="1"/>
          <c:order val="1"/>
          <c:tx>
            <c:strRef>
              <c:f>'Balance y flujos'!$B$7</c:f>
              <c:strCache>
                <c:ptCount val="1"/>
                <c:pt idx="0">
                  <c:v>cf -/P(t0, tj, d1)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'Balance y flujos'!$D$3:$M$3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'Balance y flujos'!$D$7:$M$7</c:f>
              <c:numCache>
                <c:formatCode>_("$"* #,##0_);_("$"* \(#,##0\);_("$"* "-"??_);_(@_)</c:formatCode>
                <c:ptCount val="10"/>
                <c:pt idx="0">
                  <c:v>17771.925882176904</c:v>
                </c:pt>
                <c:pt idx="1">
                  <c:v>17771.925882176904</c:v>
                </c:pt>
                <c:pt idx="2">
                  <c:v>17771.925882176904</c:v>
                </c:pt>
                <c:pt idx="3">
                  <c:v>17771.925882176904</c:v>
                </c:pt>
                <c:pt idx="4">
                  <c:v>1017771.925882177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E-4AE6-BAEC-60C9262E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3234303"/>
        <c:axId val="1163232863"/>
      </c:barChart>
      <c:catAx>
        <c:axId val="1163234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3232863"/>
        <c:crosses val="autoZero"/>
        <c:auto val="1"/>
        <c:lblAlgn val="ctr"/>
        <c:lblOffset val="100"/>
        <c:noMultiLvlLbl val="0"/>
      </c:catAx>
      <c:valAx>
        <c:axId val="11632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montarias (um)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32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estructura</a:t>
            </a:r>
            <a:r>
              <a:rPr lang="en-US" baseline="0"/>
              <a:t> a plazos flujos netos de recursos CF(t0,tj)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'Balance y flujos'!$C$14</c:f>
              <c:strCache>
                <c:ptCount val="1"/>
                <c:pt idx="0">
                  <c:v>balance constante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'Balance y flujos'!$D$15:$M$15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 formatCode="_(&quot;$&quot;* #,##0.00_);_(&quot;$&quot;* \(#,##0.00\);_(&quot;$&quot;* &quot;-&quot;??_);_(@_)">
                  <c:v>7571.8565126040485</c:v>
                </c:pt>
                <c:pt idx="5">
                  <c:v>-7628.1883975673336</c:v>
                </c:pt>
                <c:pt idx="6">
                  <c:v>-7628.1883975673336</c:v>
                </c:pt>
                <c:pt idx="7">
                  <c:v>-7628.1883975673336</c:v>
                </c:pt>
                <c:pt idx="8">
                  <c:v>-7628.1883975673336</c:v>
                </c:pt>
                <c:pt idx="9">
                  <c:v>-7628.18839756737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2-40BF-A046-6C0F581649D4}"/>
            </c:ext>
          </c:extLst>
        </c:ser>
        <c:ser>
          <c:idx val="2"/>
          <c:order val="2"/>
          <c:tx>
            <c:strRef>
              <c:f>'Balance y flujos'!$C$21</c:f>
              <c:strCache>
                <c:ptCount val="1"/>
                <c:pt idx="0">
                  <c:v>balance constante UP 5Y5Y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'Balance y flujos'!$D$22:$M$22</c:f>
              <c:numCache>
                <c:formatCode>_("$"* #,##0_);_("$"* \(#,##0\);_("$"* "-"??_);_(@_)</c:formatCode>
                <c:ptCount val="10"/>
                <c:pt idx="0">
                  <c:v>7571.8565126041358</c:v>
                </c:pt>
                <c:pt idx="1">
                  <c:v>7571.8565126041358</c:v>
                </c:pt>
                <c:pt idx="2">
                  <c:v>7571.8565126041358</c:v>
                </c:pt>
                <c:pt idx="3">
                  <c:v>7571.8565126041358</c:v>
                </c:pt>
                <c:pt idx="4">
                  <c:v>7571.8565126040485</c:v>
                </c:pt>
                <c:pt idx="5">
                  <c:v>-27954.217605218961</c:v>
                </c:pt>
                <c:pt idx="6">
                  <c:v>-27954.217605218961</c:v>
                </c:pt>
                <c:pt idx="7">
                  <c:v>-27954.217605218961</c:v>
                </c:pt>
                <c:pt idx="8">
                  <c:v>-27954.217605218961</c:v>
                </c:pt>
                <c:pt idx="9">
                  <c:v>-27954.21760521899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2-40BF-A046-6C0F58164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441184"/>
        <c:axId val="1021443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'Balance y flujos'!$C$11</c15:sqref>
                        </c15:formulaRef>
                      </c:ext>
                    </c:extLst>
                    <c:strCache>
                      <c:ptCount val="1"/>
                      <c:pt idx="0">
                        <c:v>balance liquidacion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'Balance y flujos'!$D$12:$M$12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0"/>
                      <c:pt idx="0">
                        <c:v>7571.8565126041358</c:v>
                      </c:pt>
                      <c:pt idx="1">
                        <c:v>7571.8565126041358</c:v>
                      </c:pt>
                      <c:pt idx="2">
                        <c:v>7571.8565126041358</c:v>
                      </c:pt>
                      <c:pt idx="3">
                        <c:v>7571.8565126041358</c:v>
                      </c:pt>
                      <c:pt idx="4">
                        <c:v>-992428.14348739595</c:v>
                      </c:pt>
                      <c:pt idx="5">
                        <c:v>25343.782394781039</c:v>
                      </c:pt>
                      <c:pt idx="6">
                        <c:v>25343.782394781039</c:v>
                      </c:pt>
                      <c:pt idx="7">
                        <c:v>25343.782394781039</c:v>
                      </c:pt>
                      <c:pt idx="8">
                        <c:v>25343.782394781039</c:v>
                      </c:pt>
                      <c:pt idx="9">
                        <c:v>1025343.782394781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252-40BF-A046-6C0F581649D4}"/>
                  </c:ext>
                </c:extLst>
              </c15:ser>
            </c15:filteredBarSeries>
          </c:ext>
        </c:extLst>
      </c:barChart>
      <c:catAx>
        <c:axId val="102144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1443104"/>
        <c:crosses val="autoZero"/>
        <c:auto val="1"/>
        <c:lblAlgn val="ctr"/>
        <c:lblOffset val="100"/>
        <c:noMultiLvlLbl val="0"/>
      </c:catAx>
      <c:valAx>
        <c:axId val="10214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unidades montarias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14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-265034.51726483542</c:v>
                </c:pt>
                <c:pt idx="1">
                  <c:v>-250530.01223449904</c:v>
                </c:pt>
                <c:pt idx="2">
                  <c:v>-236025.50720416266</c:v>
                </c:pt>
                <c:pt idx="3">
                  <c:v>-221521.00217382627</c:v>
                </c:pt>
                <c:pt idx="4">
                  <c:v>-207016.49714348989</c:v>
                </c:pt>
                <c:pt idx="5">
                  <c:v>-192511.99211315351</c:v>
                </c:pt>
                <c:pt idx="6">
                  <c:v>-178007.48708281713</c:v>
                </c:pt>
                <c:pt idx="7">
                  <c:v>-163502.98205248074</c:v>
                </c:pt>
                <c:pt idx="8">
                  <c:v>-148998.47702214436</c:v>
                </c:pt>
                <c:pt idx="9">
                  <c:v>-134493.97199180798</c:v>
                </c:pt>
                <c:pt idx="10">
                  <c:v>-119989.46696147158</c:v>
                </c:pt>
                <c:pt idx="11">
                  <c:v>-105484.96193113519</c:v>
                </c:pt>
                <c:pt idx="12">
                  <c:v>-90980.456900798788</c:v>
                </c:pt>
                <c:pt idx="13">
                  <c:v>-76475.951870462392</c:v>
                </c:pt>
                <c:pt idx="14">
                  <c:v>-61971.446840125995</c:v>
                </c:pt>
                <c:pt idx="15">
                  <c:v>-47466.941809789598</c:v>
                </c:pt>
                <c:pt idx="16">
                  <c:v>-32962.436779453201</c:v>
                </c:pt>
                <c:pt idx="17">
                  <c:v>-18457.931749116808</c:v>
                </c:pt>
                <c:pt idx="18">
                  <c:v>-3953.4267187804144</c:v>
                </c:pt>
                <c:pt idx="19">
                  <c:v>10551.078311555979</c:v>
                </c:pt>
                <c:pt idx="20">
                  <c:v>25055.583341892372</c:v>
                </c:pt>
                <c:pt idx="21">
                  <c:v>39560.088372228769</c:v>
                </c:pt>
                <c:pt idx="22">
                  <c:v>54064.593402565166</c:v>
                </c:pt>
                <c:pt idx="23">
                  <c:v>68569.098432901563</c:v>
                </c:pt>
                <c:pt idx="24">
                  <c:v>83073.60346323796</c:v>
                </c:pt>
                <c:pt idx="25">
                  <c:v>97578.108493574357</c:v>
                </c:pt>
                <c:pt idx="26">
                  <c:v>112082.61352391075</c:v>
                </c:pt>
                <c:pt idx="27">
                  <c:v>126587.11855424715</c:v>
                </c:pt>
                <c:pt idx="28">
                  <c:v>141091.62358458355</c:v>
                </c:pt>
                <c:pt idx="29">
                  <c:v>155596.12861491993</c:v>
                </c:pt>
              </c:numCache>
            </c:numRef>
          </c:cat>
          <c:val>
            <c:numRef>
              <c:f>MonteCarloDeltaVE!$AB$6:$BE$6</c:f>
              <c:numCache>
                <c:formatCode>0.0%</c:formatCode>
                <c:ptCount val="30"/>
                <c:pt idx="0">
                  <c:v>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1.0999999999999999E-2</c:v>
                </c:pt>
                <c:pt idx="5">
                  <c:v>1.9E-2</c:v>
                </c:pt>
                <c:pt idx="6">
                  <c:v>2.8000000000000001E-2</c:v>
                </c:pt>
                <c:pt idx="7">
                  <c:v>3.6999999999999998E-2</c:v>
                </c:pt>
                <c:pt idx="8">
                  <c:v>4.8000000000000001E-2</c:v>
                </c:pt>
                <c:pt idx="9">
                  <c:v>0.06</c:v>
                </c:pt>
                <c:pt idx="10">
                  <c:v>8.1000000000000003E-2</c:v>
                </c:pt>
                <c:pt idx="11">
                  <c:v>0.104</c:v>
                </c:pt>
                <c:pt idx="12">
                  <c:v>0.13400000000000001</c:v>
                </c:pt>
                <c:pt idx="13">
                  <c:v>0.17399999999999999</c:v>
                </c:pt>
                <c:pt idx="14">
                  <c:v>0.219</c:v>
                </c:pt>
                <c:pt idx="15">
                  <c:v>0.27100000000000002</c:v>
                </c:pt>
                <c:pt idx="16">
                  <c:v>0.32600000000000001</c:v>
                </c:pt>
                <c:pt idx="17">
                  <c:v>0.39</c:v>
                </c:pt>
                <c:pt idx="18">
                  <c:v>0.48299999999999998</c:v>
                </c:pt>
                <c:pt idx="19">
                  <c:v>0.55400000000000005</c:v>
                </c:pt>
                <c:pt idx="20">
                  <c:v>0.65600000000000003</c:v>
                </c:pt>
                <c:pt idx="21">
                  <c:v>0.74199999999999999</c:v>
                </c:pt>
                <c:pt idx="22">
                  <c:v>0.81599999999999995</c:v>
                </c:pt>
                <c:pt idx="23">
                  <c:v>0.88900000000000001</c:v>
                </c:pt>
                <c:pt idx="24">
                  <c:v>0.93600000000000005</c:v>
                </c:pt>
                <c:pt idx="25">
                  <c:v>0.97199999999999998</c:v>
                </c:pt>
                <c:pt idx="26">
                  <c:v>0.98799999999999999</c:v>
                </c:pt>
                <c:pt idx="27">
                  <c:v>0.997</c:v>
                </c:pt>
                <c:pt idx="28">
                  <c:v>0.999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8-4913-99CD-8C039FDC6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 de Densidad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MonteCarloDeltaVE!$AB$3:$BE$3</c:f>
              <c:numCache>
                <c:formatCode>0</c:formatCode>
                <c:ptCount val="30"/>
                <c:pt idx="0">
                  <c:v>-265034.51726483542</c:v>
                </c:pt>
                <c:pt idx="1">
                  <c:v>-250530.01223449904</c:v>
                </c:pt>
                <c:pt idx="2">
                  <c:v>-236025.50720416266</c:v>
                </c:pt>
                <c:pt idx="3">
                  <c:v>-221521.00217382627</c:v>
                </c:pt>
                <c:pt idx="4">
                  <c:v>-207016.49714348989</c:v>
                </c:pt>
                <c:pt idx="5">
                  <c:v>-192511.99211315351</c:v>
                </c:pt>
                <c:pt idx="6">
                  <c:v>-178007.48708281713</c:v>
                </c:pt>
                <c:pt idx="7">
                  <c:v>-163502.98205248074</c:v>
                </c:pt>
                <c:pt idx="8">
                  <c:v>-148998.47702214436</c:v>
                </c:pt>
                <c:pt idx="9">
                  <c:v>-134493.97199180798</c:v>
                </c:pt>
                <c:pt idx="10">
                  <c:v>-119989.46696147158</c:v>
                </c:pt>
                <c:pt idx="11">
                  <c:v>-105484.96193113519</c:v>
                </c:pt>
                <c:pt idx="12">
                  <c:v>-90980.456900798788</c:v>
                </c:pt>
                <c:pt idx="13">
                  <c:v>-76475.951870462392</c:v>
                </c:pt>
                <c:pt idx="14">
                  <c:v>-61971.446840125995</c:v>
                </c:pt>
                <c:pt idx="15">
                  <c:v>-47466.941809789598</c:v>
                </c:pt>
                <c:pt idx="16">
                  <c:v>-32962.436779453201</c:v>
                </c:pt>
                <c:pt idx="17">
                  <c:v>-18457.931749116808</c:v>
                </c:pt>
                <c:pt idx="18">
                  <c:v>-3953.4267187804144</c:v>
                </c:pt>
                <c:pt idx="19">
                  <c:v>10551.078311555979</c:v>
                </c:pt>
                <c:pt idx="20">
                  <c:v>25055.583341892372</c:v>
                </c:pt>
                <c:pt idx="21">
                  <c:v>39560.088372228769</c:v>
                </c:pt>
                <c:pt idx="22">
                  <c:v>54064.593402565166</c:v>
                </c:pt>
                <c:pt idx="23">
                  <c:v>68569.098432901563</c:v>
                </c:pt>
                <c:pt idx="24">
                  <c:v>83073.60346323796</c:v>
                </c:pt>
                <c:pt idx="25">
                  <c:v>97578.108493574357</c:v>
                </c:pt>
                <c:pt idx="26">
                  <c:v>112082.61352391075</c:v>
                </c:pt>
                <c:pt idx="27">
                  <c:v>126587.11855424715</c:v>
                </c:pt>
                <c:pt idx="28">
                  <c:v>141091.62358458355</c:v>
                </c:pt>
                <c:pt idx="29">
                  <c:v>155596.12861491993</c:v>
                </c:pt>
              </c:numCache>
            </c:numRef>
          </c:cat>
          <c:val>
            <c:numRef>
              <c:f>MonteCarloDeltaVE!$AB$8:$BE$8</c:f>
              <c:numCache>
                <c:formatCode>0.00%</c:formatCode>
                <c:ptCount val="3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8.0000000000000002E-3</c:v>
                </c:pt>
                <c:pt idx="6">
                  <c:v>8.9999999999999993E-3</c:v>
                </c:pt>
                <c:pt idx="7">
                  <c:v>8.9999999999999993E-3</c:v>
                </c:pt>
                <c:pt idx="8">
                  <c:v>1.0999999999999999E-2</c:v>
                </c:pt>
                <c:pt idx="9">
                  <c:v>1.2E-2</c:v>
                </c:pt>
                <c:pt idx="10">
                  <c:v>2.1000000000000001E-2</c:v>
                </c:pt>
                <c:pt idx="11">
                  <c:v>2.3E-2</c:v>
                </c:pt>
                <c:pt idx="12">
                  <c:v>0.03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5.1999999999999998E-2</c:v>
                </c:pt>
                <c:pt idx="16">
                  <c:v>5.5E-2</c:v>
                </c:pt>
                <c:pt idx="17">
                  <c:v>6.4000000000000001E-2</c:v>
                </c:pt>
                <c:pt idx="18">
                  <c:v>9.2999999999999999E-2</c:v>
                </c:pt>
                <c:pt idx="19">
                  <c:v>7.0999999999999994E-2</c:v>
                </c:pt>
                <c:pt idx="20">
                  <c:v>0.10199999999999999</c:v>
                </c:pt>
                <c:pt idx="21">
                  <c:v>8.5999999999999993E-2</c:v>
                </c:pt>
                <c:pt idx="22">
                  <c:v>7.3999999999999996E-2</c:v>
                </c:pt>
                <c:pt idx="23">
                  <c:v>7.2999999999999995E-2</c:v>
                </c:pt>
                <c:pt idx="24">
                  <c:v>4.7E-2</c:v>
                </c:pt>
                <c:pt idx="25">
                  <c:v>3.5999999999999997E-2</c:v>
                </c:pt>
                <c:pt idx="26">
                  <c:v>1.6E-2</c:v>
                </c:pt>
                <c:pt idx="27">
                  <c:v>8.9999999999999993E-3</c:v>
                </c:pt>
                <c:pt idx="28">
                  <c:v>2E-3</c:v>
                </c:pt>
                <c:pt idx="2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4-4E26-A4B3-D12CFDB36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296991"/>
        <c:axId val="1464067983"/>
        <c:extLst/>
      </c:barChart>
      <c:catAx>
        <c:axId val="3872969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4067983"/>
        <c:crosses val="autoZero"/>
        <c:auto val="1"/>
        <c:lblAlgn val="ctr"/>
        <c:lblOffset val="100"/>
        <c:noMultiLvlLbl val="0"/>
      </c:catAx>
      <c:valAx>
        <c:axId val="14640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72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138112</xdr:rowOff>
    </xdr:from>
    <xdr:to>
      <xdr:col>21</xdr:col>
      <xdr:colOff>257175</xdr:colOff>
      <xdr:row>17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190499</xdr:colOff>
      <xdr:row>17</xdr:row>
      <xdr:rowOff>185736</xdr:rowOff>
    </xdr:from>
    <xdr:to>
      <xdr:col>21</xdr:col>
      <xdr:colOff>200024</xdr:colOff>
      <xdr:row>34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761999</xdr:colOff>
      <xdr:row>15</xdr:row>
      <xdr:rowOff>0</xdr:rowOff>
    </xdr:from>
    <xdr:to>
      <xdr:col>37</xdr:col>
      <xdr:colOff>273843</xdr:colOff>
      <xdr:row>42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15</xdr:row>
      <xdr:rowOff>0</xdr:rowOff>
    </xdr:from>
    <xdr:to>
      <xdr:col>55</xdr:col>
      <xdr:colOff>297656</xdr:colOff>
      <xdr:row>43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s.castro/Dropbox/IRRBB/Excel/EjemplosRTILB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 de Interes Curvas"/>
      <sheetName val="Castagna2018"/>
      <sheetName val="Balance y flujos"/>
      <sheetName val="Metrics and Escenarios"/>
      <sheetName val="MonteCarloDeltaVE"/>
      <sheetName val="GapRisk yield"/>
      <sheetName val="GapRisk repricing"/>
      <sheetName val="Panel6.1Example Newson 2021"/>
      <sheetName val="BasisRisk"/>
      <sheetName val="GapRepricingSwapCurva"/>
      <sheetName val="GapRepricingSwapIBR1mes"/>
    </sheetNames>
    <sheetDataSet>
      <sheetData sheetId="0"/>
      <sheetData sheetId="1">
        <row r="9">
          <cell r="C9">
            <v>1.7771925882176905E-2</v>
          </cell>
          <cell r="J9">
            <v>3.2971970792348371E-2</v>
          </cell>
        </row>
        <row r="14">
          <cell r="C14">
            <v>2.534378239478104E-2</v>
          </cell>
        </row>
      </sheetData>
      <sheetData sheetId="2">
        <row r="3"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  <cell r="M3">
            <v>10</v>
          </cell>
        </row>
        <row r="5">
          <cell r="B5" t="str">
            <v>cf +/A(t0, tj, d1)</v>
          </cell>
          <cell r="D5">
            <v>25343.782394781039</v>
          </cell>
          <cell r="E5">
            <v>25343.782394781039</v>
          </cell>
          <cell r="F5">
            <v>25343.782394781039</v>
          </cell>
          <cell r="G5">
            <v>25343.782394781039</v>
          </cell>
          <cell r="H5">
            <v>25343.782394781039</v>
          </cell>
          <cell r="I5">
            <v>25343.782394781039</v>
          </cell>
          <cell r="J5">
            <v>25343.782394781039</v>
          </cell>
          <cell r="K5">
            <v>25343.782394781039</v>
          </cell>
          <cell r="L5">
            <v>25343.782394781039</v>
          </cell>
          <cell r="M5">
            <v>1025343.782394781</v>
          </cell>
        </row>
        <row r="7">
          <cell r="B7" t="str">
            <v>cf -/P(t0, tj, d1)</v>
          </cell>
          <cell r="D7">
            <v>17771.925882176904</v>
          </cell>
          <cell r="E7">
            <v>17771.925882176904</v>
          </cell>
          <cell r="F7">
            <v>17771.925882176904</v>
          </cell>
          <cell r="G7">
            <v>17771.925882176904</v>
          </cell>
          <cell r="H7">
            <v>1017771.925882177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11">
          <cell r="C11" t="str">
            <v>balance liquidacion</v>
          </cell>
        </row>
        <row r="12">
          <cell r="D12">
            <v>7571.8565126041358</v>
          </cell>
          <cell r="E12">
            <v>7571.8565126041358</v>
          </cell>
          <cell r="F12">
            <v>7571.8565126041358</v>
          </cell>
          <cell r="G12">
            <v>7571.8565126041358</v>
          </cell>
          <cell r="H12">
            <v>-992428.14348739595</v>
          </cell>
          <cell r="I12">
            <v>25343.782394781039</v>
          </cell>
          <cell r="J12">
            <v>25343.782394781039</v>
          </cell>
          <cell r="K12">
            <v>25343.782394781039</v>
          </cell>
          <cell r="L12">
            <v>25343.782394781039</v>
          </cell>
          <cell r="M12">
            <v>1025343.782394781</v>
          </cell>
        </row>
        <row r="14">
          <cell r="C14" t="str">
            <v>balance constante</v>
          </cell>
        </row>
        <row r="15">
          <cell r="D15">
            <v>7571.8565126041358</v>
          </cell>
          <cell r="E15">
            <v>7571.8565126041358</v>
          </cell>
          <cell r="F15">
            <v>7571.8565126041358</v>
          </cell>
          <cell r="G15">
            <v>7571.8565126041358</v>
          </cell>
          <cell r="H15">
            <v>7571.8565126040485</v>
          </cell>
          <cell r="I15">
            <v>-7628.1883975673336</v>
          </cell>
          <cell r="J15">
            <v>-7628.1883975673336</v>
          </cell>
          <cell r="K15">
            <v>-7628.1883975673336</v>
          </cell>
          <cell r="L15">
            <v>-7628.1883975673336</v>
          </cell>
          <cell r="M15">
            <v>-7628.18839756737</v>
          </cell>
        </row>
        <row r="21">
          <cell r="C21" t="str">
            <v>balance constante UP 5Y5Y</v>
          </cell>
        </row>
        <row r="22">
          <cell r="D22">
            <v>7571.8565126041358</v>
          </cell>
          <cell r="E22">
            <v>7571.8565126041358</v>
          </cell>
          <cell r="F22">
            <v>7571.8565126041358</v>
          </cell>
          <cell r="G22">
            <v>7571.8565126041358</v>
          </cell>
          <cell r="H22">
            <v>7571.8565126040485</v>
          </cell>
          <cell r="I22">
            <v>-27954.217605218961</v>
          </cell>
          <cell r="J22">
            <v>-27954.217605218961</v>
          </cell>
          <cell r="K22">
            <v>-27954.217605218961</v>
          </cell>
          <cell r="L22">
            <v>-27954.217605218961</v>
          </cell>
          <cell r="M22">
            <v>-27954.21760521899</v>
          </cell>
        </row>
      </sheetData>
      <sheetData sheetId="3"/>
      <sheetData sheetId="4">
        <row r="3">
          <cell r="AB3">
            <v>-347266.22084474377</v>
          </cell>
          <cell r="AC3">
            <v>-329543.8049859234</v>
          </cell>
          <cell r="AD3">
            <v>-311821.38912710303</v>
          </cell>
          <cell r="AE3">
            <v>-294098.97326828266</v>
          </cell>
          <cell r="AF3">
            <v>-276376.55740946229</v>
          </cell>
          <cell r="AG3">
            <v>-258654.14155064194</v>
          </cell>
          <cell r="AH3">
            <v>-240931.7256918216</v>
          </cell>
          <cell r="AI3">
            <v>-223209.30983300126</v>
          </cell>
          <cell r="AJ3">
            <v>-205486.89397418092</v>
          </cell>
          <cell r="AK3">
            <v>-187764.47811536057</v>
          </cell>
          <cell r="AL3">
            <v>-170042.06225654023</v>
          </cell>
          <cell r="AM3">
            <v>-152319.64639771989</v>
          </cell>
          <cell r="AN3">
            <v>-134597.23053889954</v>
          </cell>
          <cell r="AO3">
            <v>-116874.8146800792</v>
          </cell>
          <cell r="AP3">
            <v>-99152.398821258859</v>
          </cell>
          <cell r="AQ3">
            <v>-81429.982962438517</v>
          </cell>
          <cell r="AR3">
            <v>-63707.567103618174</v>
          </cell>
          <cell r="AS3">
            <v>-45985.151244797831</v>
          </cell>
          <cell r="AT3">
            <v>-28262.735385977485</v>
          </cell>
          <cell r="AU3">
            <v>-10540.319527157139</v>
          </cell>
          <cell r="AV3">
            <v>7182.0963316632078</v>
          </cell>
          <cell r="AW3">
            <v>24904.512190483554</v>
          </cell>
          <cell r="AX3">
            <v>42626.928049303897</v>
          </cell>
          <cell r="AY3">
            <v>60349.34390812424</v>
          </cell>
          <cell r="AZ3">
            <v>78071.759766944582</v>
          </cell>
          <cell r="BA3">
            <v>95794.175625764925</v>
          </cell>
          <cell r="BB3">
            <v>113516.59148458527</v>
          </cell>
          <cell r="BC3">
            <v>131239.00734340562</v>
          </cell>
          <cell r="BD3">
            <v>148961.42320222597</v>
          </cell>
          <cell r="BE3">
            <v>166683.83906104631</v>
          </cell>
        </row>
        <row r="6">
          <cell r="AB6">
            <v>1E-3</v>
          </cell>
          <cell r="AC6">
            <v>1E-3</v>
          </cell>
          <cell r="AD6">
            <v>2E-3</v>
          </cell>
          <cell r="AE6">
            <v>2E-3</v>
          </cell>
          <cell r="AF6">
            <v>4.0000000000000001E-3</v>
          </cell>
          <cell r="AG6">
            <v>8.0000000000000002E-3</v>
          </cell>
          <cell r="AH6">
            <v>8.0000000000000002E-3</v>
          </cell>
          <cell r="AI6">
            <v>8.9999999999999993E-3</v>
          </cell>
          <cell r="AJ6">
            <v>1.2E-2</v>
          </cell>
          <cell r="AK6">
            <v>1.6E-2</v>
          </cell>
          <cell r="AL6">
            <v>2.5999999999999999E-2</v>
          </cell>
          <cell r="AM6">
            <v>3.1E-2</v>
          </cell>
          <cell r="AN6">
            <v>3.9E-2</v>
          </cell>
          <cell r="AO6">
            <v>6.2E-2</v>
          </cell>
          <cell r="AP6">
            <v>8.4000000000000005E-2</v>
          </cell>
          <cell r="AQ6">
            <v>0.13100000000000001</v>
          </cell>
          <cell r="AR6">
            <v>0.189</v>
          </cell>
          <cell r="AS6">
            <v>0.24299999999999999</v>
          </cell>
          <cell r="AT6">
            <v>0.318</v>
          </cell>
          <cell r="AU6">
            <v>0.42899999999999999</v>
          </cell>
          <cell r="AV6">
            <v>0.53900000000000003</v>
          </cell>
          <cell r="AW6">
            <v>0.64700000000000002</v>
          </cell>
          <cell r="AX6">
            <v>0.73199999999999998</v>
          </cell>
          <cell r="AY6">
            <v>0.84199999999999997</v>
          </cell>
          <cell r="AZ6">
            <v>0.91600000000000004</v>
          </cell>
          <cell r="BA6">
            <v>0.96299999999999997</v>
          </cell>
          <cell r="BB6">
            <v>0.98699999999999999</v>
          </cell>
          <cell r="BC6">
            <v>0.997</v>
          </cell>
          <cell r="BD6">
            <v>1</v>
          </cell>
          <cell r="BE6">
            <v>1</v>
          </cell>
        </row>
        <row r="8">
          <cell r="AB8">
            <v>1E-3</v>
          </cell>
          <cell r="AC8">
            <v>0</v>
          </cell>
          <cell r="AD8">
            <v>1E-3</v>
          </cell>
          <cell r="AE8">
            <v>0</v>
          </cell>
          <cell r="AF8">
            <v>2E-3</v>
          </cell>
          <cell r="AG8">
            <v>4.0000000000000001E-3</v>
          </cell>
          <cell r="AH8">
            <v>0</v>
          </cell>
          <cell r="AI8">
            <v>1E-3</v>
          </cell>
          <cell r="AJ8">
            <v>3.0000000000000001E-3</v>
          </cell>
          <cell r="AK8">
            <v>4.0000000000000001E-3</v>
          </cell>
          <cell r="AL8">
            <v>0.01</v>
          </cell>
          <cell r="AM8">
            <v>5.0000000000000001E-3</v>
          </cell>
          <cell r="AN8">
            <v>8.0000000000000002E-3</v>
          </cell>
          <cell r="AO8">
            <v>2.3E-2</v>
          </cell>
          <cell r="AP8">
            <v>2.1999999999999999E-2</v>
          </cell>
          <cell r="AQ8">
            <v>4.7E-2</v>
          </cell>
          <cell r="AR8">
            <v>5.8000000000000003E-2</v>
          </cell>
          <cell r="AS8">
            <v>5.3999999999999999E-2</v>
          </cell>
          <cell r="AT8">
            <v>7.4999999999999997E-2</v>
          </cell>
          <cell r="AU8">
            <v>0.111</v>
          </cell>
          <cell r="AV8">
            <v>0.11</v>
          </cell>
          <cell r="AW8">
            <v>0.108</v>
          </cell>
          <cell r="AX8">
            <v>8.5000000000000006E-2</v>
          </cell>
          <cell r="AY8">
            <v>0.11</v>
          </cell>
          <cell r="AZ8">
            <v>7.3999999999999996E-2</v>
          </cell>
          <cell r="BA8">
            <v>4.7E-2</v>
          </cell>
          <cell r="BB8">
            <v>2.4E-2</v>
          </cell>
          <cell r="BC8">
            <v>0.01</v>
          </cell>
          <cell r="BD8">
            <v>3.0000000000000001E-3</v>
          </cell>
          <cell r="BE8">
            <v>0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7" sqref="A7:B8"/>
    </sheetView>
  </sheetViews>
  <sheetFormatPr baseColWidth="10" defaultRowHeight="14.4" x14ac:dyDescent="0.3"/>
  <cols>
    <col min="1" max="1" width="18.44140625" customWidth="1"/>
    <col min="2" max="2" width="15.44140625" customWidth="1"/>
    <col min="3" max="3" width="15.6640625" bestFit="1" customWidth="1"/>
    <col min="4" max="7" width="13" customWidth="1"/>
    <col min="8" max="8" width="15.21875" customWidth="1"/>
    <col min="9" max="12" width="13" customWidth="1"/>
    <col min="13" max="13" width="14.5546875" customWidth="1"/>
    <col min="14" max="14" width="14" bestFit="1" customWidth="1"/>
  </cols>
  <sheetData>
    <row r="1" spans="1:14" x14ac:dyDescent="0.3">
      <c r="A1" t="s">
        <v>0</v>
      </c>
      <c r="B1">
        <v>1</v>
      </c>
      <c r="D1" t="s">
        <v>1</v>
      </c>
    </row>
    <row r="2" spans="1:14" x14ac:dyDescent="0.3">
      <c r="A2" t="s">
        <v>2</v>
      </c>
      <c r="D2" t="s">
        <v>3</v>
      </c>
    </row>
    <row r="3" spans="1:14" x14ac:dyDescent="0.3">
      <c r="A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4" x14ac:dyDescent="0.3">
      <c r="A4" t="s">
        <v>5</v>
      </c>
      <c r="B4" t="s">
        <v>6</v>
      </c>
    </row>
    <row r="5" spans="1:14" x14ac:dyDescent="0.3">
      <c r="A5" s="1">
        <f>[1]Castagna2018!C14</f>
        <v>2.534378239478104E-2</v>
      </c>
      <c r="B5" t="s">
        <v>7</v>
      </c>
      <c r="C5" s="2">
        <v>1000000</v>
      </c>
      <c r="D5" s="3">
        <f>$A$5*$C$5</f>
        <v>25343.782394781039</v>
      </c>
      <c r="E5" s="3">
        <f t="shared" ref="E5:L5" si="0">$A$5*$C$5</f>
        <v>25343.782394781039</v>
      </c>
      <c r="F5" s="3">
        <f t="shared" si="0"/>
        <v>25343.782394781039</v>
      </c>
      <c r="G5" s="3">
        <f t="shared" si="0"/>
        <v>25343.782394781039</v>
      </c>
      <c r="H5" s="3">
        <f t="shared" si="0"/>
        <v>25343.782394781039</v>
      </c>
      <c r="I5" s="3">
        <f t="shared" si="0"/>
        <v>25343.782394781039</v>
      </c>
      <c r="J5" s="3">
        <f t="shared" si="0"/>
        <v>25343.782394781039</v>
      </c>
      <c r="K5" s="3">
        <f t="shared" si="0"/>
        <v>25343.782394781039</v>
      </c>
      <c r="L5" s="3">
        <f t="shared" si="0"/>
        <v>25343.782394781039</v>
      </c>
      <c r="M5" s="3">
        <f>$A$5*$C$5+C5</f>
        <v>1025343.782394781</v>
      </c>
      <c r="N5" s="4"/>
    </row>
    <row r="6" spans="1:14" x14ac:dyDescent="0.3">
      <c r="A6" s="1"/>
      <c r="B6" t="s">
        <v>8</v>
      </c>
      <c r="C6" s="5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3">
      <c r="A7" s="1">
        <f>[1]Castagna2018!C9</f>
        <v>1.7771925882176905E-2</v>
      </c>
      <c r="B7" t="s">
        <v>10</v>
      </c>
      <c r="C7" s="2">
        <v>1000000</v>
      </c>
      <c r="D7" s="3">
        <f>$A$7*$C$7</f>
        <v>17771.925882176904</v>
      </c>
      <c r="E7" s="3">
        <f>$A$7*$C$7</f>
        <v>17771.925882176904</v>
      </c>
      <c r="F7" s="3">
        <f>$A$7*$C$7</f>
        <v>17771.925882176904</v>
      </c>
      <c r="G7" s="3">
        <f>$A$7*$C$7</f>
        <v>17771.925882176904</v>
      </c>
      <c r="H7" s="3">
        <f>$A$7*$C$7+C7</f>
        <v>1017771.925882177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4" x14ac:dyDescent="0.3">
      <c r="A8" s="1"/>
      <c r="C8" s="6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3">
      <c r="A9" s="1">
        <f>[1]Castagna2018!J9</f>
        <v>3.2971970792348371E-2</v>
      </c>
      <c r="B9" t="s">
        <v>10</v>
      </c>
      <c r="C9" s="2">
        <v>1000000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f>$A9*$C$9</f>
        <v>32971.970792348373</v>
      </c>
      <c r="J9" s="3">
        <f t="shared" ref="J9:L9" si="1">$A9*$C$9</f>
        <v>32971.970792348373</v>
      </c>
      <c r="K9" s="3">
        <f t="shared" si="1"/>
        <v>32971.970792348373</v>
      </c>
      <c r="L9" s="3">
        <f t="shared" si="1"/>
        <v>32971.970792348373</v>
      </c>
      <c r="M9" s="3">
        <f>$A9*$C$9</f>
        <v>32971.970792348373</v>
      </c>
    </row>
    <row r="10" spans="1:14" x14ac:dyDescent="0.3"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B11" t="s">
        <v>13</v>
      </c>
      <c r="C11" s="7" t="s">
        <v>14</v>
      </c>
    </row>
    <row r="12" spans="1:14" x14ac:dyDescent="0.3">
      <c r="B12" t="s">
        <v>15</v>
      </c>
      <c r="D12" s="3">
        <f>D5+(-D7)</f>
        <v>7571.8565126041358</v>
      </c>
      <c r="E12" s="3">
        <f t="shared" ref="E12:M12" si="2">E5+(-E7)</f>
        <v>7571.8565126041358</v>
      </c>
      <c r="F12" s="3">
        <f t="shared" si="2"/>
        <v>7571.8565126041358</v>
      </c>
      <c r="G12" s="3">
        <f t="shared" si="2"/>
        <v>7571.8565126041358</v>
      </c>
      <c r="H12" s="3">
        <f t="shared" si="2"/>
        <v>-992428.14348739595</v>
      </c>
      <c r="I12" s="3">
        <f t="shared" si="2"/>
        <v>25343.782394781039</v>
      </c>
      <c r="J12" s="3">
        <f t="shared" si="2"/>
        <v>25343.782394781039</v>
      </c>
      <c r="K12" s="3">
        <f t="shared" si="2"/>
        <v>25343.782394781039</v>
      </c>
      <c r="L12" s="3">
        <f t="shared" si="2"/>
        <v>25343.782394781039</v>
      </c>
      <c r="M12" s="3">
        <f t="shared" si="2"/>
        <v>1025343.782394781</v>
      </c>
      <c r="N12" s="4"/>
    </row>
    <row r="13" spans="1:14" x14ac:dyDescent="0.3">
      <c r="B13" t="s">
        <v>16</v>
      </c>
      <c r="D13" s="3">
        <f>D12</f>
        <v>7571.8565126041358</v>
      </c>
      <c r="E13" s="3">
        <f>SUM($D12:E12)</f>
        <v>15143.713025208272</v>
      </c>
      <c r="F13" s="3">
        <f>SUM($D12:F12)</f>
        <v>22715.569537812407</v>
      </c>
      <c r="G13" s="3">
        <f>SUM($D12:G12)</f>
        <v>30287.426050416543</v>
      </c>
      <c r="H13" s="3">
        <f>SUM($D12:H12)</f>
        <v>-962140.71743697941</v>
      </c>
      <c r="I13" s="3">
        <f>SUM($D12:I12)</f>
        <v>-936796.9350421984</v>
      </c>
      <c r="J13" s="3">
        <f>SUM($D12:J12)</f>
        <v>-911453.15264741739</v>
      </c>
      <c r="K13" s="3">
        <f>SUM($D12:K12)</f>
        <v>-886109.37025263638</v>
      </c>
      <c r="L13" s="3">
        <f>SUM($D12:L12)</f>
        <v>-860765.58785785537</v>
      </c>
      <c r="M13" s="3">
        <f>SUM($D12:M12)</f>
        <v>164578.19453692564</v>
      </c>
      <c r="N13" s="4"/>
    </row>
    <row r="14" spans="1:14" x14ac:dyDescent="0.3">
      <c r="B14" t="s">
        <v>13</v>
      </c>
      <c r="C14" s="8" t="s">
        <v>17</v>
      </c>
    </row>
    <row r="15" spans="1:14" x14ac:dyDescent="0.3">
      <c r="B15" t="s">
        <v>15</v>
      </c>
      <c r="C15" s="2">
        <v>1000000</v>
      </c>
      <c r="D15" s="3">
        <f>D5+(-1*(D7+D9))</f>
        <v>7571.8565126041358</v>
      </c>
      <c r="E15" s="3">
        <f>E5+(-1*(E7+E9))</f>
        <v>7571.8565126041358</v>
      </c>
      <c r="F15" s="3">
        <f t="shared" ref="F15:L15" si="3">F5+(-1*(F7+F9))</f>
        <v>7571.8565126041358</v>
      </c>
      <c r="G15" s="3">
        <f t="shared" si="3"/>
        <v>7571.8565126041358</v>
      </c>
      <c r="H15" s="9">
        <f>H5+(-1*(H7+H9))+C15</f>
        <v>7571.8565126040485</v>
      </c>
      <c r="I15" s="3">
        <f>I5+(-1*(I7+I9))</f>
        <v>-7628.1883975673336</v>
      </c>
      <c r="J15" s="3">
        <f t="shared" si="3"/>
        <v>-7628.1883975673336</v>
      </c>
      <c r="K15" s="3">
        <f t="shared" si="3"/>
        <v>-7628.1883975673336</v>
      </c>
      <c r="L15" s="3">
        <f t="shared" si="3"/>
        <v>-7628.1883975673336</v>
      </c>
      <c r="M15" s="3">
        <f>M5+(-1*(M7+M9))-C15</f>
        <v>-7628.18839756737</v>
      </c>
    </row>
    <row r="16" spans="1:14" x14ac:dyDescent="0.3">
      <c r="B16" t="s">
        <v>16</v>
      </c>
      <c r="D16" s="3">
        <f>D15</f>
        <v>7571.8565126041358</v>
      </c>
      <c r="E16" s="3">
        <f>SUM($D15:E15)</f>
        <v>15143.713025208272</v>
      </c>
      <c r="F16" s="3">
        <f>SUM($D15:F15)</f>
        <v>22715.569537812407</v>
      </c>
      <c r="G16" s="3">
        <f>SUM($D15:G15)</f>
        <v>30287.426050416543</v>
      </c>
      <c r="H16" s="3">
        <f>SUM($D15:H15)</f>
        <v>37859.282563020592</v>
      </c>
      <c r="I16" s="3">
        <f>SUM($D15:I15)</f>
        <v>30231.094165453258</v>
      </c>
      <c r="J16" s="3">
        <f>SUM($D15:J15)</f>
        <v>22602.905767885924</v>
      </c>
      <c r="K16" s="3">
        <f>SUM($D15:K15)</f>
        <v>14974.717370318591</v>
      </c>
      <c r="L16" s="3">
        <f>SUM($D15:L15)</f>
        <v>7346.5289727512572</v>
      </c>
      <c r="M16" s="3">
        <f>SUM($D15:M15)</f>
        <v>-281.65942481611273</v>
      </c>
    </row>
    <row r="18" spans="1:13" x14ac:dyDescent="0.3">
      <c r="B18" t="s">
        <v>18</v>
      </c>
    </row>
    <row r="19" spans="1:13" x14ac:dyDescent="0.3">
      <c r="A19" s="1"/>
      <c r="C19" s="6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1">
        <v>5.3297999999999998E-2</v>
      </c>
      <c r="B20" t="s">
        <v>10</v>
      </c>
      <c r="C20" s="2">
        <v>1000000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f>$A20*$C$9</f>
        <v>53298</v>
      </c>
      <c r="J20" s="3">
        <f t="shared" ref="J20:L20" si="4">$A20*$C$9</f>
        <v>53298</v>
      </c>
      <c r="K20" s="3">
        <f t="shared" si="4"/>
        <v>53298</v>
      </c>
      <c r="L20" s="3">
        <f t="shared" si="4"/>
        <v>53298</v>
      </c>
      <c r="M20" s="3">
        <f>$A20*$C$9</f>
        <v>53298</v>
      </c>
    </row>
    <row r="21" spans="1:13" x14ac:dyDescent="0.3">
      <c r="A21" t="s">
        <v>19</v>
      </c>
      <c r="B21" t="s">
        <v>13</v>
      </c>
      <c r="C21" s="8" t="s">
        <v>20</v>
      </c>
    </row>
    <row r="22" spans="1:13" x14ac:dyDescent="0.3">
      <c r="A22" t="s">
        <v>21</v>
      </c>
      <c r="B22" t="s">
        <v>15</v>
      </c>
      <c r="C22" s="2">
        <v>1000000</v>
      </c>
      <c r="D22" s="3">
        <f>D5+(-1*(D7+D20))</f>
        <v>7571.8565126041358</v>
      </c>
      <c r="E22" s="3">
        <f t="shared" ref="E22:L22" si="5">E5+(-1*(E7+E20))</f>
        <v>7571.8565126041358</v>
      </c>
      <c r="F22" s="3">
        <f t="shared" si="5"/>
        <v>7571.8565126041358</v>
      </c>
      <c r="G22" s="3">
        <f t="shared" si="5"/>
        <v>7571.8565126041358</v>
      </c>
      <c r="H22" s="3">
        <f>H5+(-1*(H7+H20))+C22</f>
        <v>7571.8565126040485</v>
      </c>
      <c r="I22" s="3">
        <f t="shared" si="5"/>
        <v>-27954.217605218961</v>
      </c>
      <c r="J22" s="3">
        <f t="shared" si="5"/>
        <v>-27954.217605218961</v>
      </c>
      <c r="K22" s="3">
        <f t="shared" si="5"/>
        <v>-27954.217605218961</v>
      </c>
      <c r="L22" s="3">
        <f t="shared" si="5"/>
        <v>-27954.217605218961</v>
      </c>
      <c r="M22" s="3">
        <f>M5+(-1*(M7+M20))-C22</f>
        <v>-27954.21760521899</v>
      </c>
    </row>
    <row r="23" spans="1:13" x14ac:dyDescent="0.3">
      <c r="A23" t="s">
        <v>22</v>
      </c>
      <c r="B23" t="s">
        <v>16</v>
      </c>
      <c r="D23" s="3">
        <f>D22</f>
        <v>7571.8565126041358</v>
      </c>
      <c r="E23" s="3">
        <f>SUM($D22:E22)</f>
        <v>15143.713025208272</v>
      </c>
      <c r="F23" s="3">
        <f>SUM($D22:F22)</f>
        <v>22715.569537812407</v>
      </c>
      <c r="G23" s="3">
        <f>SUM($D22:G22)</f>
        <v>30287.426050416543</v>
      </c>
      <c r="H23" s="3">
        <f>SUM($D22:H22)</f>
        <v>37859.282563020592</v>
      </c>
      <c r="I23" s="3">
        <f>SUM($D22:I22)</f>
        <v>9905.064957801631</v>
      </c>
      <c r="J23" s="3">
        <f>SUM($D22:J22)</f>
        <v>-18049.15264741733</v>
      </c>
      <c r="K23" s="3">
        <f>SUM($D22:K22)</f>
        <v>-46003.37025263629</v>
      </c>
      <c r="L23" s="3">
        <f>SUM($D22:L22)</f>
        <v>-73957.587857855251</v>
      </c>
      <c r="M23" s="3">
        <f>SUM($D22:M22)</f>
        <v>-101911.80546307424</v>
      </c>
    </row>
    <row r="24" spans="1:13" x14ac:dyDescent="0.3">
      <c r="A24" t="s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A7" sqref="A7:B8"/>
    </sheetView>
  </sheetViews>
  <sheetFormatPr baseColWidth="10" defaultRowHeight="14.4" x14ac:dyDescent="0.3"/>
  <cols>
    <col min="1" max="2" width="17.109375" customWidth="1"/>
    <col min="4" max="7" width="12.88671875" bestFit="1" customWidth="1"/>
    <col min="8" max="8" width="13.6640625" bestFit="1" customWidth="1"/>
    <col min="9" max="14" width="12.88671875" bestFit="1" customWidth="1"/>
  </cols>
  <sheetData>
    <row r="1" spans="1:14" x14ac:dyDescent="0.3">
      <c r="A1" t="s">
        <v>23</v>
      </c>
      <c r="B1">
        <v>10</v>
      </c>
      <c r="C1" t="s">
        <v>24</v>
      </c>
    </row>
    <row r="2" spans="1:14" x14ac:dyDescent="0.3">
      <c r="A2" t="s">
        <v>25</v>
      </c>
      <c r="B2">
        <v>8</v>
      </c>
      <c r="C2" t="s">
        <v>3</v>
      </c>
    </row>
    <row r="3" spans="1:14" x14ac:dyDescent="0.3">
      <c r="C3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>
        <v>11</v>
      </c>
    </row>
    <row r="4" spans="1:14" x14ac:dyDescent="0.3">
      <c r="A4" t="s">
        <v>26</v>
      </c>
      <c r="D4">
        <v>365</v>
      </c>
      <c r="E4">
        <f>$D$4*E$3</f>
        <v>730</v>
      </c>
      <c r="F4">
        <f t="shared" ref="F4:N4" si="0">$D$4*F$3</f>
        <v>1095</v>
      </c>
      <c r="G4">
        <f t="shared" si="0"/>
        <v>1460</v>
      </c>
      <c r="H4">
        <f t="shared" si="0"/>
        <v>1825</v>
      </c>
      <c r="I4">
        <f t="shared" si="0"/>
        <v>2190</v>
      </c>
      <c r="J4">
        <f t="shared" si="0"/>
        <v>2555</v>
      </c>
      <c r="K4">
        <f t="shared" si="0"/>
        <v>2920</v>
      </c>
      <c r="L4">
        <f t="shared" si="0"/>
        <v>3285</v>
      </c>
      <c r="M4">
        <f t="shared" si="0"/>
        <v>3650</v>
      </c>
      <c r="N4">
        <f t="shared" si="0"/>
        <v>4015</v>
      </c>
    </row>
    <row r="5" spans="1:14" x14ac:dyDescent="0.3">
      <c r="A5" t="s">
        <v>27</v>
      </c>
      <c r="B5" t="s">
        <v>28</v>
      </c>
      <c r="C5">
        <v>0</v>
      </c>
      <c r="D5" s="11">
        <v>6.4708911303117149E-3</v>
      </c>
      <c r="E5" s="11">
        <v>9.9238341552554867E-3</v>
      </c>
      <c r="F5" s="11">
        <v>1.2920886025509178E-2</v>
      </c>
      <c r="G5" s="11">
        <v>1.5518855930188639E-2</v>
      </c>
      <c r="H5" s="11">
        <v>1.7771925882176905E-2</v>
      </c>
      <c r="I5" s="11">
        <v>1.9727826017458459E-2</v>
      </c>
      <c r="J5" s="11">
        <v>2.1428899468706689E-2</v>
      </c>
      <c r="K5" s="11">
        <v>2.2911503443550064E-2</v>
      </c>
      <c r="L5" s="11">
        <v>2.4207499357096228E-2</v>
      </c>
      <c r="M5" s="11">
        <v>2.534378239478104E-2</v>
      </c>
      <c r="N5" s="11">
        <v>2.6343539636457306E-2</v>
      </c>
    </row>
    <row r="6" spans="1:14" x14ac:dyDescent="0.3">
      <c r="A6" t="s">
        <v>29</v>
      </c>
      <c r="B6" t="s">
        <v>30</v>
      </c>
      <c r="C6">
        <f>EXP(-C5*C3)</f>
        <v>1</v>
      </c>
      <c r="D6">
        <f>EXP(-D5*(D4/365))</f>
        <v>0.99355000000000004</v>
      </c>
      <c r="E6">
        <f t="shared" ref="E6:M6" si="1">EXP(-E5*(E4/365))</f>
        <v>0.980348</v>
      </c>
      <c r="F6">
        <f t="shared" si="1"/>
        <v>0.96197900000000003</v>
      </c>
      <c r="G6">
        <f t="shared" si="1"/>
        <v>0.93981199999999998</v>
      </c>
      <c r="H6">
        <f t="shared" si="1"/>
        <v>0.91497399999999995</v>
      </c>
      <c r="I6">
        <f t="shared" si="1"/>
        <v>0.88836999999999999</v>
      </c>
      <c r="J6">
        <f t="shared" si="1"/>
        <v>0.86070599999999997</v>
      </c>
      <c r="K6">
        <f t="shared" si="1"/>
        <v>0.83252499999999996</v>
      </c>
      <c r="L6">
        <f t="shared" si="1"/>
        <v>0.80423199999999995</v>
      </c>
      <c r="M6">
        <f t="shared" si="1"/>
        <v>0.77612800000000004</v>
      </c>
      <c r="N6">
        <f>EXP(-N5*(N4/365))</f>
        <v>0.74842900000000001</v>
      </c>
    </row>
    <row r="7" spans="1:14" x14ac:dyDescent="0.3">
      <c r="A7" t="s">
        <v>31</v>
      </c>
      <c r="B7" t="s">
        <v>32</v>
      </c>
      <c r="C7" t="s">
        <v>33</v>
      </c>
    </row>
    <row r="8" spans="1:14" x14ac:dyDescent="0.3">
      <c r="A8" t="s">
        <v>34</v>
      </c>
      <c r="B8" s="8">
        <v>200</v>
      </c>
      <c r="C8" s="12">
        <f>B8/10000</f>
        <v>0.02</v>
      </c>
      <c r="D8" s="13">
        <f>D5+$C8</f>
        <v>2.6470891130311716E-2</v>
      </c>
      <c r="E8" s="13">
        <f t="shared" ref="E8:N8" si="2">E5+$C8</f>
        <v>2.9923834155255485E-2</v>
      </c>
      <c r="F8" s="13">
        <f t="shared" si="2"/>
        <v>3.2920886025509175E-2</v>
      </c>
      <c r="G8" s="13">
        <f t="shared" si="2"/>
        <v>3.5518855930188636E-2</v>
      </c>
      <c r="H8" s="13">
        <f t="shared" si="2"/>
        <v>3.7771925882176906E-2</v>
      </c>
      <c r="I8" s="13">
        <f t="shared" si="2"/>
        <v>3.9727826017458459E-2</v>
      </c>
      <c r="J8" s="13">
        <f t="shared" si="2"/>
        <v>4.142889946870669E-2</v>
      </c>
      <c r="K8" s="13">
        <f t="shared" si="2"/>
        <v>4.2911503443550061E-2</v>
      </c>
      <c r="L8" s="13">
        <f t="shared" si="2"/>
        <v>4.4207499357096225E-2</v>
      </c>
      <c r="M8" s="13">
        <f t="shared" si="2"/>
        <v>4.534378239478104E-2</v>
      </c>
      <c r="N8" s="13">
        <f t="shared" si="2"/>
        <v>4.6343539636457307E-2</v>
      </c>
    </row>
    <row r="9" spans="1:14" x14ac:dyDescent="0.3">
      <c r="B9" t="s">
        <v>35</v>
      </c>
      <c r="D9" s="14">
        <f>EXP(-D8*(D4/365))</f>
        <v>0.97387639186392683</v>
      </c>
      <c r="E9" s="14">
        <f t="shared" ref="E9:N9" si="3">EXP(-E8*(E4/365))</f>
        <v>0.94190800509410177</v>
      </c>
      <c r="F9" s="14">
        <f t="shared" si="3"/>
        <v>0.90595770425284206</v>
      </c>
      <c r="G9" s="14">
        <f t="shared" si="3"/>
        <v>0.86755581973031692</v>
      </c>
      <c r="H9" s="14">
        <f t="shared" si="3"/>
        <v>0.82790271173003405</v>
      </c>
      <c r="I9" s="14">
        <f t="shared" si="3"/>
        <v>0.78791350836642127</v>
      </c>
      <c r="J9" s="14">
        <f t="shared" si="3"/>
        <v>0.74826184935716455</v>
      </c>
      <c r="K9" s="14">
        <f t="shared" si="3"/>
        <v>0.70943100790909508</v>
      </c>
      <c r="L9" s="14">
        <f t="shared" si="3"/>
        <v>0.67175103266371006</v>
      </c>
      <c r="M9" s="14">
        <f t="shared" si="3"/>
        <v>0.63543986192490798</v>
      </c>
      <c r="N9" s="14">
        <f t="shared" si="3"/>
        <v>0.60062834144025978</v>
      </c>
    </row>
    <row r="10" spans="1:14" x14ac:dyDescent="0.3">
      <c r="A10" t="s">
        <v>36</v>
      </c>
      <c r="B10" s="15">
        <v>1</v>
      </c>
    </row>
    <row r="11" spans="1:14" x14ac:dyDescent="0.3">
      <c r="B11" t="s">
        <v>37</v>
      </c>
    </row>
    <row r="12" spans="1:14" x14ac:dyDescent="0.3">
      <c r="A12" t="s">
        <v>38</v>
      </c>
      <c r="N12" s="16" t="s">
        <v>39</v>
      </c>
    </row>
    <row r="13" spans="1:14" ht="28.8" x14ac:dyDescent="0.3">
      <c r="A13" s="17" t="s">
        <v>40</v>
      </c>
      <c r="B13" t="s">
        <v>41</v>
      </c>
      <c r="C13" t="s">
        <v>42</v>
      </c>
      <c r="D13" s="18">
        <f>D6*'Balance y flujos'!D$12</f>
        <v>7523.0180380978391</v>
      </c>
      <c r="E13" s="18">
        <f>E6*'Balance y flujos'!E12</f>
        <v>7423.054388418439</v>
      </c>
      <c r="F13" s="18">
        <f>F6*'Balance y flujos'!F12</f>
        <v>7283.9669561384144</v>
      </c>
      <c r="G13" s="18">
        <f>G6*'Balance y flujos'!G12</f>
        <v>7116.1216128235183</v>
      </c>
      <c r="H13" s="18">
        <f>H6*'Balance y flujos'!H12</f>
        <v>-908045.94815923658</v>
      </c>
      <c r="I13" s="18">
        <f>I6*'Balance y flujos'!I12</f>
        <v>22514.655966051632</v>
      </c>
      <c r="J13" s="18">
        <f>J6*'Balance y flujos'!J12</f>
        <v>21813.545569882408</v>
      </c>
      <c r="K13" s="18">
        <f>K6*'Balance y flujos'!K12</f>
        <v>21099.332438215082</v>
      </c>
      <c r="L13" s="18">
        <f>L6*'Balance y flujos'!L12</f>
        <v>20382.280802919544</v>
      </c>
      <c r="M13" s="18">
        <f>M6*'Balance y flujos'!M12</f>
        <v>795798.01914249663</v>
      </c>
      <c r="N13" s="19">
        <f>SUM(D13:M13)</f>
        <v>2908.0467558067758</v>
      </c>
    </row>
    <row r="14" spans="1:14" ht="28.8" x14ac:dyDescent="0.3">
      <c r="A14" s="17" t="s">
        <v>16</v>
      </c>
      <c r="D14" s="18">
        <f>D13</f>
        <v>7523.0180380978391</v>
      </c>
      <c r="E14" s="18">
        <f>SUM($D13:E13)</f>
        <v>14946.072426516279</v>
      </c>
      <c r="F14" s="18">
        <f>SUM($D13:F13)</f>
        <v>22230.039382654693</v>
      </c>
      <c r="G14" s="18">
        <f>SUM($D13:G13)</f>
        <v>29346.160995478211</v>
      </c>
      <c r="H14" s="18">
        <f>SUM($D13:H13)</f>
        <v>-878699.78716375842</v>
      </c>
      <c r="I14" s="18">
        <f>SUM($D13:I13)</f>
        <v>-856185.1311977068</v>
      </c>
      <c r="J14" s="18">
        <f>SUM($D13:J13)</f>
        <v>-834371.58562782442</v>
      </c>
      <c r="K14" s="18">
        <f>SUM($D13:K13)</f>
        <v>-813272.25318960939</v>
      </c>
      <c r="L14" s="18">
        <f>SUM($D13:L13)</f>
        <v>-792889.97238668986</v>
      </c>
      <c r="M14" s="18">
        <f>SUM($D13:M13)</f>
        <v>2908.0467558067758</v>
      </c>
      <c r="N14" s="19"/>
    </row>
    <row r="15" spans="1:14" ht="28.8" x14ac:dyDescent="0.3">
      <c r="A15" s="17" t="s">
        <v>40</v>
      </c>
      <c r="B15" t="s">
        <v>43</v>
      </c>
      <c r="C15" t="s">
        <v>42</v>
      </c>
      <c r="D15" s="18">
        <f>D9*'Balance y flujos'!D$12</f>
        <v>7374.0523002062919</v>
      </c>
      <c r="E15" s="18">
        <f>E9*'Balance y flujos'!E$12</f>
        <v>7131.9922626457437</v>
      </c>
      <c r="F15" s="18">
        <f>F9*'Balance y flujos'!F$12</f>
        <v>6859.7817430907735</v>
      </c>
      <c r="G15" s="18">
        <f>G9*'Balance y flujos'!G$12</f>
        <v>6569.0081836726195</v>
      </c>
      <c r="H15" s="18">
        <f>H9*'Balance y flujos'!H$12</f>
        <v>-821633.95119041845</v>
      </c>
      <c r="I15" s="18">
        <f>I9*'Balance y flujos'!I$12</f>
        <v>19968.708501947069</v>
      </c>
      <c r="J15" s="18">
        <f>J9*'Balance y flujos'!J$12</f>
        <v>18963.78548442441</v>
      </c>
      <c r="K15" s="18">
        <f>K9*'Balance y flujos'!K$12</f>
        <v>17979.665088558293</v>
      </c>
      <c r="L15" s="18">
        <f>L9*'Balance y flujos'!L$12</f>
        <v>17024.711995298519</v>
      </c>
      <c r="M15" s="18">
        <f>M9*'Balance y flujos'!M$12</f>
        <v>651544.31151050259</v>
      </c>
      <c r="N15" s="19">
        <f>SUM(D15:M15)</f>
        <v>-68217.934120072052</v>
      </c>
    </row>
    <row r="16" spans="1:14" ht="28.8" x14ac:dyDescent="0.3">
      <c r="A16" s="17" t="s">
        <v>16</v>
      </c>
      <c r="D16" s="18">
        <f>D15</f>
        <v>7374.0523002062919</v>
      </c>
      <c r="E16" s="18">
        <f>SUM($D15:E15)</f>
        <v>14506.044562852036</v>
      </c>
      <c r="F16" s="18">
        <f>SUM($D15:F15)</f>
        <v>21365.82630594281</v>
      </c>
      <c r="G16" s="18">
        <f>SUM($D15:G15)</f>
        <v>27934.83448961543</v>
      </c>
      <c r="H16" s="18">
        <f>SUM($D15:H15)</f>
        <v>-793699.11670080305</v>
      </c>
      <c r="I16" s="18">
        <f>SUM($D15:I15)</f>
        <v>-773730.40819885593</v>
      </c>
      <c r="J16" s="18">
        <f>SUM($D15:J15)</f>
        <v>-754766.62271443149</v>
      </c>
      <c r="K16" s="18">
        <f>SUM($D15:K15)</f>
        <v>-736786.95762587315</v>
      </c>
      <c r="L16" s="18">
        <f>SUM($D15:L15)</f>
        <v>-719762.24563057465</v>
      </c>
      <c r="M16" s="18">
        <f>SUM($D15:M15)</f>
        <v>-68217.934120072052</v>
      </c>
      <c r="N16" s="16"/>
    </row>
    <row r="17" spans="1:14" x14ac:dyDescent="0.3">
      <c r="A17" s="17"/>
      <c r="N17" s="16" t="s">
        <v>39</v>
      </c>
    </row>
    <row r="18" spans="1:14" x14ac:dyDescent="0.3">
      <c r="A18" t="s">
        <v>13</v>
      </c>
      <c r="B18" t="s">
        <v>15</v>
      </c>
      <c r="C18" t="s">
        <v>44</v>
      </c>
      <c r="D18" s="18">
        <f>'Balance y flujos'!D$15</f>
        <v>7571.8565126041358</v>
      </c>
      <c r="E18" s="18">
        <f>'Balance y flujos'!E$15</f>
        <v>7571.8565126041358</v>
      </c>
      <c r="F18" s="18">
        <f>'Balance y flujos'!F$15</f>
        <v>7571.8565126041358</v>
      </c>
      <c r="G18" s="18">
        <f>'Balance y flujos'!G$15</f>
        <v>7571.8565126041358</v>
      </c>
      <c r="H18" s="18">
        <f>'Balance y flujos'!H$15</f>
        <v>7571.8565126040485</v>
      </c>
      <c r="I18" s="18">
        <f>'Balance y flujos'!I$15</f>
        <v>-7628.1883975673336</v>
      </c>
      <c r="J18" s="18">
        <f>'Balance y flujos'!J$15</f>
        <v>-7628.1883975673336</v>
      </c>
      <c r="K18" s="18">
        <f>'Balance y flujos'!K$15</f>
        <v>-7628.1883975673336</v>
      </c>
      <c r="L18" s="18">
        <f>'Balance y flujos'!L$15</f>
        <v>-7628.1883975673336</v>
      </c>
      <c r="M18" s="18">
        <f>'Balance y flujos'!M$15</f>
        <v>-7628.18839756737</v>
      </c>
      <c r="N18" s="19">
        <f>SUM(D18:M18)</f>
        <v>-281.65942481611273</v>
      </c>
    </row>
    <row r="19" spans="1:14" x14ac:dyDescent="0.3">
      <c r="A19" t="s">
        <v>13</v>
      </c>
      <c r="B19" t="s">
        <v>45</v>
      </c>
      <c r="C19" t="s">
        <v>44</v>
      </c>
      <c r="D19" s="18">
        <f>'Balance y flujos'!D$22</f>
        <v>7571.8565126041358</v>
      </c>
      <c r="E19" s="18">
        <f>'Balance y flujos'!E$22</f>
        <v>7571.8565126041358</v>
      </c>
      <c r="F19" s="18">
        <f>'Balance y flujos'!F$22</f>
        <v>7571.8565126041358</v>
      </c>
      <c r="G19" s="18">
        <f>'Balance y flujos'!G$22</f>
        <v>7571.8565126041358</v>
      </c>
      <c r="H19" s="18">
        <f>'Balance y flujos'!H$22</f>
        <v>7571.8565126040485</v>
      </c>
      <c r="I19" s="18">
        <f>'Balance y flujos'!I$22</f>
        <v>-27954.217605218961</v>
      </c>
      <c r="J19" s="18">
        <f>'Balance y flujos'!J$22</f>
        <v>-27954.217605218961</v>
      </c>
      <c r="K19" s="18">
        <f>'Balance y flujos'!K$22</f>
        <v>-27954.217605218961</v>
      </c>
      <c r="L19" s="18">
        <f>'Balance y flujos'!L$22</f>
        <v>-27954.217605218961</v>
      </c>
      <c r="M19" s="18">
        <f>'Balance y flujos'!M$22</f>
        <v>-27954.21760521899</v>
      </c>
      <c r="N19" s="19">
        <f>SUM(D19:M19)</f>
        <v>-101911.80546307424</v>
      </c>
    </row>
    <row r="22" spans="1:14" x14ac:dyDescent="0.3">
      <c r="A22" t="s">
        <v>46</v>
      </c>
    </row>
    <row r="23" spans="1:14" ht="18" x14ac:dyDescent="0.35">
      <c r="A23" s="20" t="s">
        <v>47</v>
      </c>
      <c r="B23" s="21">
        <f>N13-N15</f>
        <v>71125.980875878828</v>
      </c>
      <c r="C23" s="18"/>
    </row>
    <row r="24" spans="1:14" ht="18" x14ac:dyDescent="0.35">
      <c r="A24" s="20" t="s">
        <v>48</v>
      </c>
      <c r="B24" s="21">
        <f>N18-N19</f>
        <v>101630.14603825813</v>
      </c>
    </row>
    <row r="26" spans="1:14" x14ac:dyDescent="0.3">
      <c r="A26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5"/>
  <sheetViews>
    <sheetView topLeftCell="T1" zoomScale="80" zoomScaleNormal="80" workbookViewId="0">
      <selection activeCell="A7" sqref="A7:B8"/>
    </sheetView>
  </sheetViews>
  <sheetFormatPr baseColWidth="10" defaultRowHeight="14.4" x14ac:dyDescent="0.3"/>
  <cols>
    <col min="3" max="3" width="13.6640625" bestFit="1" customWidth="1"/>
    <col min="26" max="26" width="17.6640625" customWidth="1"/>
    <col min="28" max="57" width="8.88671875" customWidth="1"/>
  </cols>
  <sheetData>
    <row r="1" spans="1:57" x14ac:dyDescent="0.3">
      <c r="C1" t="s">
        <v>35</v>
      </c>
      <c r="M1" t="s">
        <v>43</v>
      </c>
      <c r="Y1" t="s">
        <v>50</v>
      </c>
    </row>
    <row r="2" spans="1:57" x14ac:dyDescent="0.3">
      <c r="C2" t="s">
        <v>51</v>
      </c>
      <c r="M2" t="s">
        <v>51</v>
      </c>
      <c r="Y2" t="s">
        <v>52</v>
      </c>
      <c r="Z2" s="18">
        <f ca="1">COUNT(X6:X1005)</f>
        <v>1000</v>
      </c>
      <c r="AA2" t="s">
        <v>53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  <c r="AZ2">
        <v>25</v>
      </c>
      <c r="BA2">
        <v>26</v>
      </c>
      <c r="BB2">
        <v>27</v>
      </c>
      <c r="BC2">
        <v>28</v>
      </c>
      <c r="BD2">
        <v>29</v>
      </c>
      <c r="BE2">
        <v>30</v>
      </c>
    </row>
    <row r="3" spans="1:57" x14ac:dyDescent="0.3"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6" t="s">
        <v>39</v>
      </c>
      <c r="Y3" t="s">
        <v>54</v>
      </c>
      <c r="Z3" s="18">
        <f ca="1">MIN($X$6:$X$1005)</f>
        <v>-265034.51726483542</v>
      </c>
      <c r="AA3" t="s">
        <v>55</v>
      </c>
      <c r="AB3" s="18">
        <f ca="1">Z3</f>
        <v>-265034.51726483542</v>
      </c>
      <c r="AC3" s="18">
        <f ca="1">AB3+$Z$7</f>
        <v>-250530.01223449904</v>
      </c>
      <c r="AD3" s="18">
        <f t="shared" ref="AD3:BE3" ca="1" si="0">AC3+$Z$7</f>
        <v>-236025.50720416266</v>
      </c>
      <c r="AE3" s="18">
        <f t="shared" ca="1" si="0"/>
        <v>-221521.00217382627</v>
      </c>
      <c r="AF3" s="18">
        <f t="shared" ca="1" si="0"/>
        <v>-207016.49714348989</v>
      </c>
      <c r="AG3" s="18">
        <f t="shared" ca="1" si="0"/>
        <v>-192511.99211315351</v>
      </c>
      <c r="AH3" s="18">
        <f t="shared" ca="1" si="0"/>
        <v>-178007.48708281713</v>
      </c>
      <c r="AI3" s="18">
        <f t="shared" ca="1" si="0"/>
        <v>-163502.98205248074</v>
      </c>
      <c r="AJ3" s="18">
        <f t="shared" ca="1" si="0"/>
        <v>-148998.47702214436</v>
      </c>
      <c r="AK3" s="18">
        <f t="shared" ca="1" si="0"/>
        <v>-134493.97199180798</v>
      </c>
      <c r="AL3" s="18">
        <f t="shared" ca="1" si="0"/>
        <v>-119989.46696147158</v>
      </c>
      <c r="AM3" s="18">
        <f t="shared" ca="1" si="0"/>
        <v>-105484.96193113519</v>
      </c>
      <c r="AN3" s="18">
        <f t="shared" ca="1" si="0"/>
        <v>-90980.456900798788</v>
      </c>
      <c r="AO3" s="18">
        <f t="shared" ca="1" si="0"/>
        <v>-76475.951870462392</v>
      </c>
      <c r="AP3" s="18">
        <f t="shared" ca="1" si="0"/>
        <v>-61971.446840125995</v>
      </c>
      <c r="AQ3" s="18">
        <f t="shared" ca="1" si="0"/>
        <v>-47466.941809789598</v>
      </c>
      <c r="AR3" s="18">
        <f t="shared" ca="1" si="0"/>
        <v>-32962.436779453201</v>
      </c>
      <c r="AS3" s="18">
        <f t="shared" ca="1" si="0"/>
        <v>-18457.931749116808</v>
      </c>
      <c r="AT3" s="18">
        <f t="shared" ca="1" si="0"/>
        <v>-3953.4267187804144</v>
      </c>
      <c r="AU3" s="18">
        <f t="shared" ca="1" si="0"/>
        <v>10551.078311555979</v>
      </c>
      <c r="AV3" s="18">
        <f t="shared" ca="1" si="0"/>
        <v>25055.583341892372</v>
      </c>
      <c r="AW3" s="18">
        <f t="shared" ca="1" si="0"/>
        <v>39560.088372228769</v>
      </c>
      <c r="AX3" s="18">
        <f t="shared" ca="1" si="0"/>
        <v>54064.593402565166</v>
      </c>
      <c r="AY3" s="18">
        <f t="shared" ca="1" si="0"/>
        <v>68569.098432901563</v>
      </c>
      <c r="AZ3" s="18">
        <f t="shared" ca="1" si="0"/>
        <v>83073.60346323796</v>
      </c>
      <c r="BA3" s="18">
        <f t="shared" ca="1" si="0"/>
        <v>97578.108493574357</v>
      </c>
      <c r="BB3" s="18">
        <f t="shared" ca="1" si="0"/>
        <v>112082.61352391075</v>
      </c>
      <c r="BC3" s="18">
        <f t="shared" ca="1" si="0"/>
        <v>126587.11855424715</v>
      </c>
      <c r="BD3" s="18">
        <f t="shared" ca="1" si="0"/>
        <v>141091.62358458355</v>
      </c>
      <c r="BE3" s="18">
        <f t="shared" ca="1" si="0"/>
        <v>155596.12861491993</v>
      </c>
    </row>
    <row r="4" spans="1:57" x14ac:dyDescent="0.3">
      <c r="B4" t="s">
        <v>28</v>
      </c>
      <c r="C4" s="13">
        <f>'Metrics and Escenarios'!D5</f>
        <v>6.4708911303117149E-3</v>
      </c>
      <c r="D4" s="13">
        <f>'Metrics and Escenarios'!E5</f>
        <v>9.9238341552554867E-3</v>
      </c>
      <c r="E4" s="13">
        <f>'Metrics and Escenarios'!F5</f>
        <v>1.2920886025509178E-2</v>
      </c>
      <c r="F4" s="13">
        <f>'Metrics and Escenarios'!G5</f>
        <v>1.5518855930188639E-2</v>
      </c>
      <c r="G4" s="13">
        <f>'Metrics and Escenarios'!H5</f>
        <v>1.7771925882176905E-2</v>
      </c>
      <c r="H4" s="13">
        <f>'Metrics and Escenarios'!I5</f>
        <v>1.9727826017458459E-2</v>
      </c>
      <c r="I4" s="13">
        <f>'Metrics and Escenarios'!J5</f>
        <v>2.1428899468706689E-2</v>
      </c>
      <c r="J4" s="13">
        <f>'Metrics and Escenarios'!K5</f>
        <v>2.2911503443550064E-2</v>
      </c>
      <c r="K4" s="13">
        <f>'Metrics and Escenarios'!L5</f>
        <v>2.4207499357096228E-2</v>
      </c>
      <c r="L4" s="13">
        <f>'Metrics and Escenarios'!M5</f>
        <v>2.534378239478104E-2</v>
      </c>
      <c r="Y4" t="s">
        <v>56</v>
      </c>
      <c r="Z4" s="18">
        <f ca="1">MAX($X$6:$X$1005)</f>
        <v>141091.62358458358</v>
      </c>
      <c r="AA4" t="s">
        <v>57</v>
      </c>
      <c r="AB4">
        <f t="array" aca="1" ref="AB4:AB5" ca="1">FREQUENCY($X$6:$X$1005,AB3)</f>
        <v>1</v>
      </c>
      <c r="AC4">
        <f t="array" aca="1" ref="AC4:AC5" ca="1">FREQUENCY($X$6:$X$1005,AC3)</f>
        <v>3</v>
      </c>
      <c r="AD4">
        <f t="array" aca="1" ref="AD4:AD5" ca="1">FREQUENCY($X$6:$X$1005,AD3)</f>
        <v>6</v>
      </c>
      <c r="AE4">
        <f t="array" aca="1" ref="AE4:AE5" ca="1">FREQUENCY($X$6:$X$1005,AE3)</f>
        <v>7</v>
      </c>
      <c r="AF4">
        <f t="array" aca="1" ref="AF4:AF5" ca="1">FREQUENCY($X$6:$X$1005,AF3)</f>
        <v>11</v>
      </c>
      <c r="AG4">
        <f t="array" aca="1" ref="AG4:AG5" ca="1">FREQUENCY($X$6:$X$1005,AG3)</f>
        <v>19</v>
      </c>
      <c r="AH4">
        <f t="array" aca="1" ref="AH4:AH5" ca="1">FREQUENCY($X$6:$X$1005,AH3)</f>
        <v>28</v>
      </c>
      <c r="AI4">
        <f t="array" aca="1" ref="AI4:AI5" ca="1">FREQUENCY($X$6:$X$1005,AI3)</f>
        <v>37</v>
      </c>
      <c r="AJ4">
        <f t="array" aca="1" ref="AJ4:AJ5" ca="1">FREQUENCY($X$6:$X$1005,AJ3)</f>
        <v>48</v>
      </c>
      <c r="AK4">
        <f t="array" aca="1" ref="AK4:AK5" ca="1">FREQUENCY($X$6:$X$1005,AK3)</f>
        <v>60</v>
      </c>
      <c r="AL4">
        <f t="array" aca="1" ref="AL4:AL5" ca="1">FREQUENCY($X$6:$X$1005,AL3)</f>
        <v>81</v>
      </c>
      <c r="AM4">
        <f t="array" aca="1" ref="AM4:AM5" ca="1">FREQUENCY($X$6:$X$1005,AM3)</f>
        <v>104</v>
      </c>
      <c r="AN4">
        <f t="array" aca="1" ref="AN4:AN5" ca="1">FREQUENCY($X$6:$X$1005,AN3)</f>
        <v>134</v>
      </c>
      <c r="AO4">
        <f t="array" aca="1" ref="AO4:AO5" ca="1">FREQUENCY($X$6:$X$1005,AO3)</f>
        <v>174</v>
      </c>
      <c r="AP4">
        <f t="array" aca="1" ref="AP4:AP5" ca="1">FREQUENCY($X$6:$X$1005,AP3)</f>
        <v>219</v>
      </c>
      <c r="AQ4">
        <f t="array" aca="1" ref="AQ4:AQ5" ca="1">FREQUENCY($X$6:$X$1005,AQ3)</f>
        <v>271</v>
      </c>
      <c r="AR4">
        <f t="array" aca="1" ref="AR4:AR5" ca="1">FREQUENCY($X$6:$X$1005,AR3)</f>
        <v>326</v>
      </c>
      <c r="AS4">
        <f t="array" aca="1" ref="AS4:AS5" ca="1">FREQUENCY($X$6:$X$1005,AS3)</f>
        <v>390</v>
      </c>
      <c r="AT4">
        <f t="array" aca="1" ref="AT4:AT5" ca="1">FREQUENCY($X$6:$X$1005,AT3)</f>
        <v>483</v>
      </c>
      <c r="AU4">
        <f t="array" aca="1" ref="AU4:AU5" ca="1">FREQUENCY($X$6:$X$1005,AU3)</f>
        <v>554</v>
      </c>
      <c r="AV4">
        <f t="array" aca="1" ref="AV4:AV5" ca="1">FREQUENCY($X$6:$X$1005,AV3)</f>
        <v>656</v>
      </c>
      <c r="AW4">
        <f t="array" aca="1" ref="AW4:AW5" ca="1">FREQUENCY($X$6:$X$1005,AW3)</f>
        <v>742</v>
      </c>
      <c r="AX4">
        <f t="array" aca="1" ref="AX4:AX5" ca="1">FREQUENCY($X$6:$X$1005,AX3)</f>
        <v>816</v>
      </c>
      <c r="AY4">
        <f t="array" aca="1" ref="AY4:AY5" ca="1">FREQUENCY($X$6:$X$1005,AY3)</f>
        <v>889</v>
      </c>
      <c r="AZ4">
        <f t="array" aca="1" ref="AZ4:AZ5" ca="1">FREQUENCY($X$6:$X$1005,AZ3)</f>
        <v>936</v>
      </c>
      <c r="BA4">
        <f t="array" aca="1" ref="BA4:BA5" ca="1">FREQUENCY($X$6:$X$1005,BA3)</f>
        <v>972</v>
      </c>
      <c r="BB4">
        <f t="array" aca="1" ref="BB4:BB5" ca="1">FREQUENCY($X$6:$X$1005,BB3)</f>
        <v>988</v>
      </c>
      <c r="BC4">
        <f t="array" aca="1" ref="BC4:BC5" ca="1">FREQUENCY($X$6:$X$1005,BC3)</f>
        <v>997</v>
      </c>
      <c r="BD4">
        <f t="array" aca="1" ref="BD4:BD5" ca="1">FREQUENCY($X$6:$X$1005,BD3)</f>
        <v>999</v>
      </c>
      <c r="BE4">
        <f t="array" aca="1" ref="BE4:BE5" ca="1">FREQUENCY($X$6:$X$1005,BE3)</f>
        <v>1000</v>
      </c>
    </row>
    <row r="5" spans="1:57" x14ac:dyDescent="0.3">
      <c r="A5" t="s">
        <v>58</v>
      </c>
      <c r="B5" t="s">
        <v>32</v>
      </c>
      <c r="X5" s="22" t="s">
        <v>47</v>
      </c>
      <c r="Y5" t="s">
        <v>59</v>
      </c>
      <c r="Z5" s="18">
        <f ca="1">Z4-Z3</f>
        <v>406126.140849419</v>
      </c>
      <c r="AA5" t="s">
        <v>60</v>
      </c>
      <c r="AB5">
        <f ca="1"/>
        <v>999</v>
      </c>
      <c r="AC5">
        <f ca="1"/>
        <v>997</v>
      </c>
      <c r="AD5">
        <f ca="1"/>
        <v>994</v>
      </c>
      <c r="AE5">
        <f ca="1"/>
        <v>993</v>
      </c>
      <c r="AF5">
        <f ca="1"/>
        <v>989</v>
      </c>
      <c r="AG5">
        <f ca="1"/>
        <v>981</v>
      </c>
      <c r="AH5">
        <f ca="1"/>
        <v>972</v>
      </c>
      <c r="AI5">
        <f ca="1"/>
        <v>963</v>
      </c>
      <c r="AJ5">
        <f ca="1"/>
        <v>952</v>
      </c>
      <c r="AK5">
        <f ca="1"/>
        <v>940</v>
      </c>
      <c r="AL5">
        <f ca="1"/>
        <v>919</v>
      </c>
      <c r="AM5">
        <f ca="1"/>
        <v>896</v>
      </c>
      <c r="AN5">
        <f ca="1"/>
        <v>866</v>
      </c>
      <c r="AO5">
        <f ca="1"/>
        <v>826</v>
      </c>
      <c r="AP5">
        <f ca="1"/>
        <v>781</v>
      </c>
      <c r="AQ5">
        <f ca="1"/>
        <v>729</v>
      </c>
      <c r="AR5">
        <f ca="1"/>
        <v>674</v>
      </c>
      <c r="AS5">
        <f ca="1"/>
        <v>610</v>
      </c>
      <c r="AT5">
        <f ca="1"/>
        <v>517</v>
      </c>
      <c r="AU5">
        <f ca="1"/>
        <v>446</v>
      </c>
      <c r="AV5">
        <f ca="1"/>
        <v>344</v>
      </c>
      <c r="AW5">
        <f ca="1"/>
        <v>258</v>
      </c>
      <c r="AX5">
        <f ca="1"/>
        <v>184</v>
      </c>
      <c r="AY5">
        <f ca="1"/>
        <v>111</v>
      </c>
      <c r="AZ5">
        <f ca="1"/>
        <v>64</v>
      </c>
      <c r="BA5">
        <f ca="1"/>
        <v>28</v>
      </c>
      <c r="BB5">
        <f ca="1"/>
        <v>12</v>
      </c>
      <c r="BC5">
        <f ca="1"/>
        <v>3</v>
      </c>
      <c r="BD5">
        <f ca="1"/>
        <v>1</v>
      </c>
      <c r="BE5">
        <f ca="1"/>
        <v>0</v>
      </c>
    </row>
    <row r="6" spans="1:57" x14ac:dyDescent="0.3">
      <c r="A6">
        <v>1</v>
      </c>
      <c r="B6" s="18">
        <f ca="1">_xlfn.NORM.INV(RAND(),0,1.6)*100</f>
        <v>165.25973392065205</v>
      </c>
      <c r="C6" s="23">
        <f ca="1">EXP(-(C$4+($B6/10000))*C$3)</f>
        <v>0.97726554796273069</v>
      </c>
      <c r="D6" s="23">
        <f t="shared" ref="D6:L21" ca="1" si="1">EXP(-(D$4+($B6/10000))*D$3)</f>
        <v>0.9484752202987291</v>
      </c>
      <c r="E6" s="23">
        <f t="shared" ca="1" si="1"/>
        <v>0.91544904158916574</v>
      </c>
      <c r="F6" s="23">
        <f t="shared" ca="1" si="1"/>
        <v>0.87969562036682547</v>
      </c>
      <c r="G6" s="23">
        <f t="shared" ca="1" si="1"/>
        <v>0.84240911632620119</v>
      </c>
      <c r="H6" s="23">
        <f t="shared" ca="1" si="1"/>
        <v>0.80450926474980899</v>
      </c>
      <c r="I6" s="23">
        <f t="shared" ca="1" si="1"/>
        <v>0.76668127618169202</v>
      </c>
      <c r="J6" s="23">
        <f t="shared" ca="1" si="1"/>
        <v>0.72942420621362059</v>
      </c>
      <c r="K6" s="23">
        <f t="shared" ca="1" si="1"/>
        <v>0.69308595468965528</v>
      </c>
      <c r="L6" s="23">
        <f t="shared" ca="1" si="1"/>
        <v>0.65790314281009776</v>
      </c>
      <c r="M6" s="24">
        <f ca="1">C6*'Balance y flujos'!D$12</f>
        <v>7399.7145038852514</v>
      </c>
      <c r="N6" s="24">
        <f ca="1">D6*'Balance y flujos'!E$12</f>
        <v>7181.7182738625743</v>
      </c>
      <c r="O6" s="24">
        <f ca="1">E6*'Balance y flujos'!F$12</f>
        <v>6931.6487875141393</v>
      </c>
      <c r="P6" s="24">
        <f ca="1">F6*'Balance y flujos'!G$12</f>
        <v>6660.9290121838831</v>
      </c>
      <c r="Q6" s="24">
        <f ca="1">G6*'Balance y flujos'!H$12</f>
        <v>-836030.51537246967</v>
      </c>
      <c r="R6" s="24">
        <f ca="1">H6*'Balance y flujos'!I$12</f>
        <v>20389.307740404449</v>
      </c>
      <c r="S6" s="24">
        <f ca="1">I6*'Balance y flujos'!J$12</f>
        <v>19430.603429701827</v>
      </c>
      <c r="T6" s="24">
        <f ca="1">J6*'Balance y flujos'!K$12</f>
        <v>18486.368355763891</v>
      </c>
      <c r="U6" s="24">
        <f ca="1">K6*'Balance y flujos'!L$12</f>
        <v>17565.419616533694</v>
      </c>
      <c r="V6" s="24">
        <f ca="1">L6*'Balance y flujos'!M$12</f>
        <v>674576.89689831936</v>
      </c>
      <c r="W6" s="18">
        <f ca="1">SUM(M6:V6)</f>
        <v>-57407.908754300559</v>
      </c>
      <c r="X6" s="18">
        <f ca="1">'Metrics and Escenarios'!$N$13-W6</f>
        <v>60315.955510107335</v>
      </c>
      <c r="Y6" t="s">
        <v>61</v>
      </c>
      <c r="Z6">
        <v>30</v>
      </c>
      <c r="AA6" t="s">
        <v>62</v>
      </c>
      <c r="AB6" s="12">
        <f ca="1">AB4/$Z$2</f>
        <v>1E-3</v>
      </c>
      <c r="AC6" s="12">
        <f t="shared" ref="AC6:BE6" ca="1" si="2">AC4/$Z$2</f>
        <v>3.0000000000000001E-3</v>
      </c>
      <c r="AD6" s="12">
        <f t="shared" ca="1" si="2"/>
        <v>6.0000000000000001E-3</v>
      </c>
      <c r="AE6" s="12">
        <f t="shared" ca="1" si="2"/>
        <v>7.0000000000000001E-3</v>
      </c>
      <c r="AF6" s="12">
        <f t="shared" ca="1" si="2"/>
        <v>1.0999999999999999E-2</v>
      </c>
      <c r="AG6" s="12">
        <f t="shared" ca="1" si="2"/>
        <v>1.9E-2</v>
      </c>
      <c r="AH6" s="12">
        <f t="shared" ca="1" si="2"/>
        <v>2.8000000000000001E-2</v>
      </c>
      <c r="AI6" s="12">
        <f t="shared" ca="1" si="2"/>
        <v>3.6999999999999998E-2</v>
      </c>
      <c r="AJ6" s="12">
        <f t="shared" ca="1" si="2"/>
        <v>4.8000000000000001E-2</v>
      </c>
      <c r="AK6" s="12">
        <f t="shared" ca="1" si="2"/>
        <v>0.06</v>
      </c>
      <c r="AL6" s="12">
        <f t="shared" ca="1" si="2"/>
        <v>8.1000000000000003E-2</v>
      </c>
      <c r="AM6" s="12">
        <f t="shared" ca="1" si="2"/>
        <v>0.104</v>
      </c>
      <c r="AN6" s="12">
        <f t="shared" ca="1" si="2"/>
        <v>0.13400000000000001</v>
      </c>
      <c r="AO6" s="12">
        <f t="shared" ca="1" si="2"/>
        <v>0.17399999999999999</v>
      </c>
      <c r="AP6" s="12">
        <f t="shared" ca="1" si="2"/>
        <v>0.219</v>
      </c>
      <c r="AQ6" s="12">
        <f t="shared" ca="1" si="2"/>
        <v>0.27100000000000002</v>
      </c>
      <c r="AR6" s="12">
        <f t="shared" ca="1" si="2"/>
        <v>0.32600000000000001</v>
      </c>
      <c r="AS6" s="12">
        <f t="shared" ca="1" si="2"/>
        <v>0.39</v>
      </c>
      <c r="AT6" s="12">
        <f t="shared" ca="1" si="2"/>
        <v>0.48299999999999998</v>
      </c>
      <c r="AU6" s="12">
        <f t="shared" ca="1" si="2"/>
        <v>0.55400000000000005</v>
      </c>
      <c r="AV6" s="12">
        <f t="shared" ca="1" si="2"/>
        <v>0.65600000000000003</v>
      </c>
      <c r="AW6" s="12">
        <f t="shared" ca="1" si="2"/>
        <v>0.74199999999999999</v>
      </c>
      <c r="AX6" s="12">
        <f t="shared" ca="1" si="2"/>
        <v>0.81599999999999995</v>
      </c>
      <c r="AY6" s="12">
        <f t="shared" ca="1" si="2"/>
        <v>0.88900000000000001</v>
      </c>
      <c r="AZ6" s="12">
        <f t="shared" ca="1" si="2"/>
        <v>0.93600000000000005</v>
      </c>
      <c r="BA6" s="12">
        <f t="shared" ca="1" si="2"/>
        <v>0.97199999999999998</v>
      </c>
      <c r="BB6" s="12">
        <f t="shared" ca="1" si="2"/>
        <v>0.98799999999999999</v>
      </c>
      <c r="BC6" s="12">
        <f t="shared" ca="1" si="2"/>
        <v>0.997</v>
      </c>
      <c r="BD6" s="12">
        <f t="shared" ca="1" si="2"/>
        <v>0.999</v>
      </c>
      <c r="BE6" s="12">
        <f t="shared" ca="1" si="2"/>
        <v>1</v>
      </c>
    </row>
    <row r="7" spans="1:57" x14ac:dyDescent="0.3">
      <c r="A7">
        <v>2</v>
      </c>
      <c r="B7" s="18">
        <f t="shared" ref="B7:B70" ca="1" si="3">_xlfn.NORM.INV(RAND(),0,1.6)*100</f>
        <v>-374.50361201665908</v>
      </c>
      <c r="C7" s="23">
        <f t="shared" ref="C7:L45" ca="1" si="4">EXP(-(C$4+($B7/10000))*C$3)</f>
        <v>1.0314643277801014</v>
      </c>
      <c r="D7" s="23">
        <f t="shared" ca="1" si="1"/>
        <v>1.0565966699663025</v>
      </c>
      <c r="E7" s="23">
        <f t="shared" ca="1" si="1"/>
        <v>1.0763637104938586</v>
      </c>
      <c r="F7" s="23">
        <f t="shared" ca="1" si="1"/>
        <v>1.0916889812893227</v>
      </c>
      <c r="G7" s="23">
        <f t="shared" ca="1" si="1"/>
        <v>1.1033954261309771</v>
      </c>
      <c r="H7" s="23">
        <f t="shared" ca="1" si="1"/>
        <v>1.1121946340193283</v>
      </c>
      <c r="I7" s="23">
        <f t="shared" ca="1" si="1"/>
        <v>1.1186809098382096</v>
      </c>
      <c r="J7" s="23">
        <f t="shared" ca="1" si="1"/>
        <v>1.1233450232150717</v>
      </c>
      <c r="K7" s="23">
        <f t="shared" ca="1" si="1"/>
        <v>1.1265791683701762</v>
      </c>
      <c r="L7" s="23">
        <f t="shared" ca="1" si="1"/>
        <v>1.1286991648632205</v>
      </c>
      <c r="M7" s="24">
        <f ca="1">C7*'Balance y flujos'!D$12</f>
        <v>7810.0998878206083</v>
      </c>
      <c r="N7" s="24">
        <f ca="1">D7*'Balance y flujos'!E$12</f>
        <v>8000.3983766801903</v>
      </c>
      <c r="O7" s="24">
        <f ca="1">E7*'Balance y flujos'!F$12</f>
        <v>8150.071571233676</v>
      </c>
      <c r="P7" s="24">
        <f ca="1">F7*'Balance y flujos'!G$12</f>
        <v>8266.1123227137323</v>
      </c>
      <c r="Q7" s="24">
        <f ca="1">G7*'Balance y flujos'!H$12</f>
        <v>-1095040.6742876498</v>
      </c>
      <c r="R7" s="24">
        <f ca="1">H7*'Balance y flujos'!I$12</f>
        <v>28187.218785228994</v>
      </c>
      <c r="S7" s="24">
        <f ca="1">I7*'Balance y flujos'!J$12</f>
        <v>28351.605548135252</v>
      </c>
      <c r="T7" s="24">
        <f ca="1">J7*'Balance y flujos'!K$12</f>
        <v>28469.811822623033</v>
      </c>
      <c r="U7" s="24">
        <f ca="1">K7*'Balance y flujos'!L$12</f>
        <v>28551.777293667135</v>
      </c>
      <c r="V7" s="24">
        <f ca="1">L7*'Balance y flujos'!M$12</f>
        <v>1157304.6708866851</v>
      </c>
      <c r="W7" s="18">
        <f t="shared" ref="W7:W70" ca="1" si="5">SUM(M7:V7)</f>
        <v>208051.09220713796</v>
      </c>
      <c r="X7" s="18">
        <f ca="1">'Metrics and Escenarios'!$N$13-W7</f>
        <v>-205143.04545133119</v>
      </c>
      <c r="Y7" t="s">
        <v>63</v>
      </c>
      <c r="Z7" s="18">
        <f ca="1">Z5/(Z6-2)</f>
        <v>14504.505030336393</v>
      </c>
      <c r="AA7" t="s">
        <v>64</v>
      </c>
      <c r="AB7" s="18">
        <f ca="1">AB4</f>
        <v>1</v>
      </c>
      <c r="AC7">
        <f ca="1">AC4-AB4</f>
        <v>2</v>
      </c>
      <c r="AD7">
        <f t="shared" ref="AD7:BE7" ca="1" si="6">AD4-AC4</f>
        <v>3</v>
      </c>
      <c r="AE7">
        <f t="shared" ca="1" si="6"/>
        <v>1</v>
      </c>
      <c r="AF7">
        <f t="shared" ca="1" si="6"/>
        <v>4</v>
      </c>
      <c r="AG7">
        <f t="shared" ca="1" si="6"/>
        <v>8</v>
      </c>
      <c r="AH7">
        <f t="shared" ca="1" si="6"/>
        <v>9</v>
      </c>
      <c r="AI7">
        <f t="shared" ca="1" si="6"/>
        <v>9</v>
      </c>
      <c r="AJ7">
        <f t="shared" ca="1" si="6"/>
        <v>11</v>
      </c>
      <c r="AK7">
        <f t="shared" ca="1" si="6"/>
        <v>12</v>
      </c>
      <c r="AL7">
        <f t="shared" ca="1" si="6"/>
        <v>21</v>
      </c>
      <c r="AM7">
        <f t="shared" ca="1" si="6"/>
        <v>23</v>
      </c>
      <c r="AN7">
        <f t="shared" ca="1" si="6"/>
        <v>30</v>
      </c>
      <c r="AO7">
        <f t="shared" ca="1" si="6"/>
        <v>40</v>
      </c>
      <c r="AP7">
        <f t="shared" ca="1" si="6"/>
        <v>45</v>
      </c>
      <c r="AQ7">
        <f t="shared" ca="1" si="6"/>
        <v>52</v>
      </c>
      <c r="AR7">
        <f t="shared" ca="1" si="6"/>
        <v>55</v>
      </c>
      <c r="AS7">
        <f t="shared" ca="1" si="6"/>
        <v>64</v>
      </c>
      <c r="AT7">
        <f t="shared" ca="1" si="6"/>
        <v>93</v>
      </c>
      <c r="AU7">
        <f t="shared" ca="1" si="6"/>
        <v>71</v>
      </c>
      <c r="AV7">
        <f t="shared" ca="1" si="6"/>
        <v>102</v>
      </c>
      <c r="AW7">
        <f t="shared" ca="1" si="6"/>
        <v>86</v>
      </c>
      <c r="AX7">
        <f t="shared" ca="1" si="6"/>
        <v>74</v>
      </c>
      <c r="AY7">
        <f t="shared" ca="1" si="6"/>
        <v>73</v>
      </c>
      <c r="AZ7">
        <f t="shared" ca="1" si="6"/>
        <v>47</v>
      </c>
      <c r="BA7">
        <f t="shared" ca="1" si="6"/>
        <v>36</v>
      </c>
      <c r="BB7">
        <f t="shared" ca="1" si="6"/>
        <v>16</v>
      </c>
      <c r="BC7">
        <f t="shared" ca="1" si="6"/>
        <v>9</v>
      </c>
      <c r="BD7">
        <f t="shared" ca="1" si="6"/>
        <v>2</v>
      </c>
      <c r="BE7">
        <f t="shared" ca="1" si="6"/>
        <v>1</v>
      </c>
    </row>
    <row r="8" spans="1:57" x14ac:dyDescent="0.3">
      <c r="A8">
        <v>3</v>
      </c>
      <c r="B8" s="18">
        <f t="shared" ca="1" si="3"/>
        <v>-159.20252655525928</v>
      </c>
      <c r="C8" s="23">
        <f t="shared" ca="1" si="4"/>
        <v>1.00949414769759</v>
      </c>
      <c r="D8" s="23">
        <f t="shared" ca="1" si="1"/>
        <v>1.012065039418784</v>
      </c>
      <c r="E8" s="23">
        <f t="shared" ca="1" si="1"/>
        <v>1.0090387044875642</v>
      </c>
      <c r="F8" s="23">
        <f t="shared" ca="1" si="1"/>
        <v>1.0016068765461179</v>
      </c>
      <c r="G8" s="23">
        <f t="shared" ca="1" si="1"/>
        <v>0.99078436057696051</v>
      </c>
      <c r="H8" s="23">
        <f t="shared" ca="1" si="1"/>
        <v>0.97741354096846189</v>
      </c>
      <c r="I8" s="23">
        <f t="shared" ca="1" si="1"/>
        <v>0.96217346483788635</v>
      </c>
      <c r="J8" s="23">
        <f t="shared" ca="1" si="1"/>
        <v>0.94560531998525499</v>
      </c>
      <c r="K8" s="23">
        <f t="shared" ca="1" si="1"/>
        <v>0.92812837529692227</v>
      </c>
      <c r="L8" s="23">
        <f t="shared" ca="1" si="1"/>
        <v>0.91006860027719139</v>
      </c>
      <c r="M8" s="24">
        <f ca="1">C8*'Balance y flujos'!D$12</f>
        <v>7643.7448366797589</v>
      </c>
      <c r="N8" s="24">
        <f ca="1">D8*'Balance y flujos'!E$12</f>
        <v>7663.2112599020811</v>
      </c>
      <c r="O8" s="24">
        <f ca="1">E8*'Balance y flujos'!F$12</f>
        <v>7640.2962860438029</v>
      </c>
      <c r="P8" s="24">
        <f ca="1">F8*'Balance y flujos'!G$12</f>
        <v>7584.0235512448098</v>
      </c>
      <c r="Q8" s="24">
        <f ca="1">G8*'Balance y flujos'!H$12</f>
        <v>-983282.28356373962</v>
      </c>
      <c r="R8" s="24">
        <f ca="1">H8*'Balance y flujos'!I$12</f>
        <v>24771.3560920171</v>
      </c>
      <c r="S8" s="24">
        <f ca="1">I8*'Balance y flujos'!J$12</f>
        <v>24385.114918883897</v>
      </c>
      <c r="T8" s="24">
        <f ca="1">J8*'Balance y flujos'!K$12</f>
        <v>23965.215461053598</v>
      </c>
      <c r="U8" s="24">
        <f ca="1">K8*'Balance y flujos'!L$12</f>
        <v>23522.28357794687</v>
      </c>
      <c r="V8" s="24">
        <f ca="1">L8*'Balance y flujos'!M$12</f>
        <v>933133.18084693945</v>
      </c>
      <c r="W8" s="18">
        <f t="shared" ca="1" si="5"/>
        <v>77026.143266971805</v>
      </c>
      <c r="X8" s="18">
        <f ca="1">'Metrics and Escenarios'!$N$13-W8</f>
        <v>-74118.096511165029</v>
      </c>
      <c r="AA8" t="s">
        <v>65</v>
      </c>
      <c r="AB8" s="11">
        <f ca="1">AB7/$Z$2</f>
        <v>1E-3</v>
      </c>
      <c r="AC8" s="11">
        <f t="shared" ref="AC8:BE8" ca="1" si="7">AC7/$Z$2</f>
        <v>2E-3</v>
      </c>
      <c r="AD8" s="11">
        <f t="shared" ca="1" si="7"/>
        <v>3.0000000000000001E-3</v>
      </c>
      <c r="AE8" s="11">
        <f t="shared" ca="1" si="7"/>
        <v>1E-3</v>
      </c>
      <c r="AF8" s="11">
        <f t="shared" ca="1" si="7"/>
        <v>4.0000000000000001E-3</v>
      </c>
      <c r="AG8" s="11">
        <f t="shared" ca="1" si="7"/>
        <v>8.0000000000000002E-3</v>
      </c>
      <c r="AH8" s="11">
        <f t="shared" ca="1" si="7"/>
        <v>8.9999999999999993E-3</v>
      </c>
      <c r="AI8" s="11">
        <f t="shared" ca="1" si="7"/>
        <v>8.9999999999999993E-3</v>
      </c>
      <c r="AJ8" s="11">
        <f t="shared" ca="1" si="7"/>
        <v>1.0999999999999999E-2</v>
      </c>
      <c r="AK8" s="11">
        <f t="shared" ca="1" si="7"/>
        <v>1.2E-2</v>
      </c>
      <c r="AL8" s="11">
        <f t="shared" ca="1" si="7"/>
        <v>2.1000000000000001E-2</v>
      </c>
      <c r="AM8" s="11">
        <f t="shared" ca="1" si="7"/>
        <v>2.3E-2</v>
      </c>
      <c r="AN8" s="11">
        <f t="shared" ca="1" si="7"/>
        <v>0.03</v>
      </c>
      <c r="AO8" s="11">
        <f t="shared" ca="1" si="7"/>
        <v>0.04</v>
      </c>
      <c r="AP8" s="11">
        <f t="shared" ca="1" si="7"/>
        <v>4.4999999999999998E-2</v>
      </c>
      <c r="AQ8" s="11">
        <f t="shared" ca="1" si="7"/>
        <v>5.1999999999999998E-2</v>
      </c>
      <c r="AR8" s="11">
        <f t="shared" ca="1" si="7"/>
        <v>5.5E-2</v>
      </c>
      <c r="AS8" s="11">
        <f t="shared" ca="1" si="7"/>
        <v>6.4000000000000001E-2</v>
      </c>
      <c r="AT8" s="11">
        <f t="shared" ca="1" si="7"/>
        <v>9.2999999999999999E-2</v>
      </c>
      <c r="AU8" s="11">
        <f t="shared" ca="1" si="7"/>
        <v>7.0999999999999994E-2</v>
      </c>
      <c r="AV8" s="11">
        <f t="shared" ca="1" si="7"/>
        <v>0.10199999999999999</v>
      </c>
      <c r="AW8" s="11">
        <f t="shared" ca="1" si="7"/>
        <v>8.5999999999999993E-2</v>
      </c>
      <c r="AX8" s="11">
        <f t="shared" ca="1" si="7"/>
        <v>7.3999999999999996E-2</v>
      </c>
      <c r="AY8" s="11">
        <f t="shared" ca="1" si="7"/>
        <v>7.2999999999999995E-2</v>
      </c>
      <c r="AZ8" s="11">
        <f t="shared" ca="1" si="7"/>
        <v>4.7E-2</v>
      </c>
      <c r="BA8" s="11">
        <f t="shared" ca="1" si="7"/>
        <v>3.5999999999999997E-2</v>
      </c>
      <c r="BB8" s="11">
        <f t="shared" ca="1" si="7"/>
        <v>1.6E-2</v>
      </c>
      <c r="BC8" s="11">
        <f t="shared" ca="1" si="7"/>
        <v>8.9999999999999993E-3</v>
      </c>
      <c r="BD8" s="11">
        <f t="shared" ca="1" si="7"/>
        <v>2E-3</v>
      </c>
      <c r="BE8" s="11">
        <f t="shared" ca="1" si="7"/>
        <v>1E-3</v>
      </c>
    </row>
    <row r="9" spans="1:57" x14ac:dyDescent="0.3">
      <c r="A9">
        <v>4</v>
      </c>
      <c r="B9" s="18">
        <f t="shared" ca="1" si="3"/>
        <v>-30.284704214575029</v>
      </c>
      <c r="C9" s="23">
        <f ca="1">EXP(-(C$4+($B9/10000))*C$3)</f>
        <v>0.99656349762823104</v>
      </c>
      <c r="D9" s="23">
        <f t="shared" ca="1" si="1"/>
        <v>0.98630392898772101</v>
      </c>
      <c r="E9" s="23">
        <f t="shared" ca="1" si="1"/>
        <v>0.9707587984890006</v>
      </c>
      <c r="F9" s="23">
        <f t="shared" ca="1" si="1"/>
        <v>0.95126600755215052</v>
      </c>
      <c r="G9" s="23">
        <f t="shared" ca="1" si="1"/>
        <v>0.92893428752549123</v>
      </c>
      <c r="H9" s="23">
        <f t="shared" ca="1" si="1"/>
        <v>0.90465996644013325</v>
      </c>
      <c r="I9" s="23">
        <f t="shared" ca="1" si="1"/>
        <v>0.87914713754575169</v>
      </c>
      <c r="J9" s="23">
        <f t="shared" ca="1" si="1"/>
        <v>0.85294154362171015</v>
      </c>
      <c r="K9" s="23">
        <f t="shared" ca="1" si="1"/>
        <v>0.82645380101594956</v>
      </c>
      <c r="L9" s="23">
        <f t="shared" ca="1" si="1"/>
        <v>0.79999234530140129</v>
      </c>
      <c r="M9" s="24">
        <f ca="1">C9*'Balance y flujos'!D$12</f>
        <v>7545.8358097398777</v>
      </c>
      <c r="N9" s="24">
        <f ca="1">D9*'Balance y flujos'!E$12</f>
        <v>7468.1518281127228</v>
      </c>
      <c r="O9" s="24">
        <f ca="1">E9*'Balance y flujos'!F$12</f>
        <v>7350.4463305067047</v>
      </c>
      <c r="P9" s="24">
        <f ca="1">F9*'Balance y flujos'!G$12</f>
        <v>7202.8497145026859</v>
      </c>
      <c r="Q9" s="24">
        <f ca="1">G9*'Balance y flujos'!H$12</f>
        <v>-921900.5303907101</v>
      </c>
      <c r="R9" s="24">
        <f ca="1">H9*'Balance y flujos'!I$12</f>
        <v>22927.505330728654</v>
      </c>
      <c r="S9" s="24">
        <f ca="1">I9*'Balance y flujos'!J$12</f>
        <v>22280.913746954167</v>
      </c>
      <c r="T9" s="24">
        <f ca="1">J9*'Balance y flujos'!K$12</f>
        <v>21616.76487701726</v>
      </c>
      <c r="U9" s="24">
        <f ca="1">K9*'Balance y flujos'!L$12</f>
        <v>20945.465292287896</v>
      </c>
      <c r="V9" s="24">
        <f ca="1">L9*'Balance y flujos'!M$12</f>
        <v>820267.17721821053</v>
      </c>
      <c r="W9" s="18">
        <f t="shared" ca="1" si="5"/>
        <v>15704.579757350264</v>
      </c>
      <c r="X9" s="18">
        <f ca="1">'Metrics and Escenarios'!$N$13-W9</f>
        <v>-12796.533001543488</v>
      </c>
    </row>
    <row r="10" spans="1:57" x14ac:dyDescent="0.3">
      <c r="A10">
        <v>5</v>
      </c>
      <c r="B10" s="18">
        <f t="shared" ca="1" si="3"/>
        <v>92.46333726128249</v>
      </c>
      <c r="C10" s="23">
        <f t="shared" ca="1" si="4"/>
        <v>0.98440564614949111</v>
      </c>
      <c r="D10" s="23">
        <f t="shared" ca="1" si="1"/>
        <v>0.96238535099657552</v>
      </c>
      <c r="E10" s="23">
        <f t="shared" ca="1" si="1"/>
        <v>0.93566136335432937</v>
      </c>
      <c r="F10" s="23">
        <f t="shared" ca="1" si="1"/>
        <v>0.90568767801355365</v>
      </c>
      <c r="G10" s="23">
        <f t="shared" ca="1" si="1"/>
        <v>0.87363614677769286</v>
      </c>
      <c r="H10" s="23">
        <f t="shared" ca="1" si="1"/>
        <v>0.84042718868222355</v>
      </c>
      <c r="I10" s="23">
        <f t="shared" ca="1" si="1"/>
        <v>0.80676195264340211</v>
      </c>
      <c r="J10" s="23">
        <f t="shared" ca="1" si="1"/>
        <v>0.77316507866207085</v>
      </c>
      <c r="K10" s="23">
        <f t="shared" ca="1" si="1"/>
        <v>0.74001524048276557</v>
      </c>
      <c r="L10" s="23">
        <f t="shared" ca="1" si="1"/>
        <v>0.70758242024127527</v>
      </c>
      <c r="M10" s="24">
        <f ca="1">C10*'Balance y flujos'!D$12</f>
        <v>7453.7783028413069</v>
      </c>
      <c r="N10" s="24">
        <f ca="1">D10*'Balance y flujos'!E$12</f>
        <v>7287.0437875782372</v>
      </c>
      <c r="O10" s="24">
        <f ca="1">E10*'Balance y flujos'!F$12</f>
        <v>7084.6935877065434</v>
      </c>
      <c r="P10" s="24">
        <f ca="1">F10*'Balance y flujos'!G$12</f>
        <v>6857.7371431522442</v>
      </c>
      <c r="Q10" s="24">
        <f ca="1">G10*'Balance y flujos'!H$12</f>
        <v>-867021.09923006792</v>
      </c>
      <c r="R10" s="24">
        <f ca="1">H10*'Balance y flujos'!I$12</f>
        <v>21299.603788619861</v>
      </c>
      <c r="S10" s="24">
        <f ca="1">I10*'Balance y flujos'!J$12</f>
        <v>20446.39937218303</v>
      </c>
      <c r="T10" s="24">
        <f ca="1">J10*'Balance y flujos'!K$12</f>
        <v>19594.927508855289</v>
      </c>
      <c r="U10" s="24">
        <f ca="1">K10*'Balance y flujos'!L$12</f>
        <v>18754.785223616771</v>
      </c>
      <c r="V10" s="24">
        <f ca="1">L10*'Balance y flujos'!M$12</f>
        <v>725515.23512624262</v>
      </c>
      <c r="W10" s="18">
        <f t="shared" ca="1" si="5"/>
        <v>-32726.895389272133</v>
      </c>
      <c r="X10" s="18">
        <f ca="1">'Metrics and Escenarios'!$N$13-W10</f>
        <v>35634.942145078909</v>
      </c>
      <c r="Z10" t="s">
        <v>66</v>
      </c>
      <c r="AA10" s="18">
        <f ca="1">Z4</f>
        <v>141091.62358458358</v>
      </c>
      <c r="AC10" t="s">
        <v>67</v>
      </c>
    </row>
    <row r="11" spans="1:57" x14ac:dyDescent="0.3">
      <c r="A11">
        <v>6</v>
      </c>
      <c r="B11" s="18">
        <f t="shared" ca="1" si="3"/>
        <v>42.794744782819784</v>
      </c>
      <c r="C11" s="23">
        <f t="shared" ca="1" si="4"/>
        <v>0.98930721305648706</v>
      </c>
      <c r="D11" s="23">
        <f t="shared" ca="1" si="1"/>
        <v>0.97199305727628871</v>
      </c>
      <c r="E11" s="23">
        <f t="shared" ca="1" si="1"/>
        <v>0.94970764722588596</v>
      </c>
      <c r="F11" s="23">
        <f t="shared" ca="1" si="1"/>
        <v>0.92386130480319728</v>
      </c>
      <c r="G11" s="23">
        <f t="shared" ca="1" si="1"/>
        <v>0.89560393389155524</v>
      </c>
      <c r="H11" s="23">
        <f t="shared" ca="1" si="1"/>
        <v>0.86584982043098413</v>
      </c>
      <c r="I11" s="23">
        <f t="shared" ca="1" si="1"/>
        <v>0.83530477758832244</v>
      </c>
      <c r="J11" s="23">
        <f t="shared" ca="1" si="1"/>
        <v>0.80450522055826046</v>
      </c>
      <c r="K11" s="23">
        <f t="shared" ca="1" si="1"/>
        <v>0.77384571141641034</v>
      </c>
      <c r="L11" s="23">
        <f t="shared" ca="1" si="1"/>
        <v>0.74361446643569395</v>
      </c>
      <c r="M11" s="24">
        <f ca="1">C11*'Balance y flujos'!D$12</f>
        <v>7490.8922641480085</v>
      </c>
      <c r="N11" s="24">
        <f ca="1">D11*'Balance y flujos'!E$12</f>
        <v>7359.7919609434712</v>
      </c>
      <c r="O11" s="24">
        <f ca="1">E11*'Balance y flujos'!F$12</f>
        <v>7191.0500337172762</v>
      </c>
      <c r="P11" s="24">
        <f ca="1">F11*'Balance y flujos'!G$12</f>
        <v>6995.3452375170436</v>
      </c>
      <c r="Q11" s="24">
        <f ca="1">G11*'Balance y flujos'!H$12</f>
        <v>-888822.54941200465</v>
      </c>
      <c r="R11" s="24">
        <f ca="1">H11*'Balance y flujos'!I$12</f>
        <v>21943.909435563099</v>
      </c>
      <c r="S11" s="24">
        <f ca="1">I11*'Balance y flujos'!J$12</f>
        <v>21169.782516519419</v>
      </c>
      <c r="T11" s="24">
        <f ca="1">J11*'Balance y flujos'!K$12</f>
        <v>20389.205245293877</v>
      </c>
      <c r="U11" s="24">
        <f ca="1">K11*'Balance y flujos'!L$12</f>
        <v>19612.177317272028</v>
      </c>
      <c r="V11" s="24">
        <f ca="1">L11*'Balance y flujos'!M$12</f>
        <v>762460.46965865139</v>
      </c>
      <c r="W11" s="18">
        <f t="shared" ca="1" si="5"/>
        <v>-14209.925742378924</v>
      </c>
      <c r="X11" s="18">
        <f ca="1">'Metrics and Escenarios'!$N$13-W11</f>
        <v>17117.9724981857</v>
      </c>
      <c r="Z11" t="s">
        <v>68</v>
      </c>
      <c r="AA11" s="18">
        <f ca="1">INDEX($B$6:$B$1005,MATCH(AA10,$X$6:$X$1005,0),1)</f>
        <v>493.51719885430236</v>
      </c>
    </row>
    <row r="12" spans="1:57" x14ac:dyDescent="0.3">
      <c r="A12">
        <v>7</v>
      </c>
      <c r="B12" s="18">
        <f t="shared" ca="1" si="3"/>
        <v>28.919815518400455</v>
      </c>
      <c r="C12" s="23">
        <f t="shared" ca="1" si="4"/>
        <v>0.99068082253303169</v>
      </c>
      <c r="D12" s="23">
        <f t="shared" ca="1" si="1"/>
        <v>0.97469407016233267</v>
      </c>
      <c r="E12" s="23">
        <f t="shared" ca="1" si="1"/>
        <v>0.95366902400778086</v>
      </c>
      <c r="F12" s="23">
        <f t="shared" ca="1" si="1"/>
        <v>0.92900296373785829</v>
      </c>
      <c r="G12" s="23">
        <f t="shared" ca="1" si="1"/>
        <v>0.90183875643183564</v>
      </c>
      <c r="H12" s="23">
        <f t="shared" ca="1" si="1"/>
        <v>0.87308807069755856</v>
      </c>
      <c r="I12" s="23">
        <f t="shared" ca="1" si="1"/>
        <v>0.84345715959834844</v>
      </c>
      <c r="J12" s="23">
        <f t="shared" ca="1" si="1"/>
        <v>0.8134849279044235</v>
      </c>
      <c r="K12" s="23">
        <f t="shared" ca="1" si="1"/>
        <v>0.78356964763132353</v>
      </c>
      <c r="L12" s="23">
        <f t="shared" ca="1" si="1"/>
        <v>0.75400397472748593</v>
      </c>
      <c r="M12" s="24">
        <f ca="1">C12*'Balance y flujos'!D$12</f>
        <v>7501.2930380087582</v>
      </c>
      <c r="N12" s="24">
        <f ca="1">D12*'Balance y flujos'!E$12</f>
        <v>7380.2436429552909</v>
      </c>
      <c r="O12" s="24">
        <f ca="1">E12*'Balance y flujos'!F$12</f>
        <v>7221.0450103021458</v>
      </c>
      <c r="P12" s="24">
        <f ca="1">F12*'Balance y flujos'!G$12</f>
        <v>7034.277141207046</v>
      </c>
      <c r="Q12" s="24">
        <f ca="1">G12*'Balance y flujos'!H$12</f>
        <v>-895010.16277062846</v>
      </c>
      <c r="R12" s="24">
        <f ca="1">H12*'Balance y flujos'!I$12</f>
        <v>22127.354075238127</v>
      </c>
      <c r="S12" s="24">
        <f ca="1">I12*'Balance y flujos'!J$12</f>
        <v>21376.394712180645</v>
      </c>
      <c r="T12" s="24">
        <f ca="1">J12*'Balance y flujos'!K$12</f>
        <v>20616.784994243852</v>
      </c>
      <c r="U12" s="24">
        <f ca="1">K12*'Balance y flujos'!L$12</f>
        <v>19858.618640723518</v>
      </c>
      <c r="V12" s="24">
        <f ca="1">L12*'Balance y flujos'!M$12</f>
        <v>773113.28738777933</v>
      </c>
      <c r="W12" s="18">
        <f t="shared" ca="1" si="5"/>
        <v>-8780.864127989742</v>
      </c>
      <c r="X12" s="18">
        <f ca="1">'Metrics and Escenarios'!$N$13-W12</f>
        <v>11688.910883796518</v>
      </c>
      <c r="AA12" t="s">
        <v>69</v>
      </c>
    </row>
    <row r="13" spans="1:57" x14ac:dyDescent="0.3">
      <c r="A13">
        <v>8</v>
      </c>
      <c r="B13" s="18">
        <f t="shared" ca="1" si="3"/>
        <v>41.933561950347631</v>
      </c>
      <c r="C13" s="23">
        <f t="shared" ca="1" si="4"/>
        <v>0.98939241416391344</v>
      </c>
      <c r="D13" s="23">
        <f t="shared" ca="1" si="1"/>
        <v>0.97216048444125647</v>
      </c>
      <c r="E13" s="23">
        <f t="shared" ca="1" si="1"/>
        <v>0.94995304050028972</v>
      </c>
      <c r="F13" s="23">
        <f t="shared" ca="1" si="1"/>
        <v>0.92417960502109908</v>
      </c>
      <c r="G13" s="23">
        <f t="shared" ca="1" si="1"/>
        <v>0.89598965629625471</v>
      </c>
      <c r="H13" s="23">
        <f t="shared" ca="1" si="1"/>
        <v>0.86629732903755885</v>
      </c>
      <c r="I13" s="23">
        <f t="shared" ca="1" si="1"/>
        <v>0.83580847448840057</v>
      </c>
      <c r="J13" s="23">
        <f t="shared" ca="1" si="1"/>
        <v>0.80505967239775522</v>
      </c>
      <c r="K13" s="23">
        <f t="shared" ca="1" si="1"/>
        <v>0.77444572428821501</v>
      </c>
      <c r="L13" s="23">
        <f t="shared" ca="1" si="1"/>
        <v>0.74425513027292034</v>
      </c>
      <c r="M13" s="24">
        <f ca="1">C13*'Balance y flujos'!D$12</f>
        <v>7491.5373947081562</v>
      </c>
      <c r="N13" s="24">
        <f ca="1">D13*'Balance y flujos'!E$12</f>
        <v>7361.0596954129196</v>
      </c>
      <c r="O13" s="24">
        <f ca="1">E13*'Balance y flujos'!F$12</f>
        <v>7192.9081163802193</v>
      </c>
      <c r="P13" s="24">
        <f ca="1">F13*'Balance y flujos'!G$12</f>
        <v>6997.7553610949271</v>
      </c>
      <c r="Q13" s="24">
        <f ca="1">G13*'Balance y flujos'!H$12</f>
        <v>-889205.35118200211</v>
      </c>
      <c r="R13" s="24">
        <f ca="1">H13*'Balance y flujos'!I$12</f>
        <v>21955.250996307921</v>
      </c>
      <c r="S13" s="24">
        <f ca="1">I13*'Balance y flujos'!J$12</f>
        <v>21182.548101147924</v>
      </c>
      <c r="T13" s="24">
        <f ca="1">J13*'Balance y flujos'!K$12</f>
        <v>20403.257152062419</v>
      </c>
      <c r="U13" s="24">
        <f ca="1">K13*'Balance y flujos'!L$12</f>
        <v>19627.383912929115</v>
      </c>
      <c r="V13" s="24">
        <f ca="1">L13*'Balance y flujos'!M$12</f>
        <v>763117.37034075661</v>
      </c>
      <c r="W13" s="18">
        <f t="shared" ca="1" si="5"/>
        <v>-13876.280111202039</v>
      </c>
      <c r="X13" s="18">
        <f ca="1">'Metrics and Escenarios'!$N$13-W13</f>
        <v>16784.326867008815</v>
      </c>
      <c r="Z13" s="25">
        <v>0.95</v>
      </c>
      <c r="AA13" s="18">
        <f ca="1">PERCENTILE(X6:X1005,Z13)</f>
        <v>89031.666497677244</v>
      </c>
    </row>
    <row r="14" spans="1:57" x14ac:dyDescent="0.3">
      <c r="A14">
        <v>9</v>
      </c>
      <c r="B14" s="18">
        <f t="shared" ca="1" si="3"/>
        <v>6.0124924937716013</v>
      </c>
      <c r="C14" s="23">
        <f t="shared" ca="1" si="4"/>
        <v>0.99295280835678545</v>
      </c>
      <c r="D14" s="23">
        <f t="shared" ca="1" si="1"/>
        <v>0.97916984151061892</v>
      </c>
      <c r="E14" s="23">
        <f t="shared" ca="1" si="1"/>
        <v>0.96024539650672291</v>
      </c>
      <c r="F14" s="23">
        <f t="shared" ca="1" si="1"/>
        <v>0.93755447072547193</v>
      </c>
      <c r="G14" s="23">
        <f t="shared" ca="1" si="1"/>
        <v>0.91222749325276864</v>
      </c>
      <c r="H14" s="23">
        <f t="shared" ca="1" si="1"/>
        <v>0.88517098291518748</v>
      </c>
      <c r="I14" s="23">
        <f t="shared" ca="1" si="1"/>
        <v>0.85709112053346159</v>
      </c>
      <c r="J14" s="23">
        <f t="shared" ca="1" si="1"/>
        <v>0.82853017499347814</v>
      </c>
      <c r="K14" s="23">
        <f t="shared" ca="1" si="1"/>
        <v>0.79989185839454746</v>
      </c>
      <c r="L14" s="23">
        <f t="shared" ca="1" si="1"/>
        <v>0.7714755366917162</v>
      </c>
      <c r="M14" s="24">
        <f ca="1">C14*'Balance y flujos'!D$12</f>
        <v>7518.4961886648925</v>
      </c>
      <c r="N14" s="24">
        <f ca="1">D14*'Balance y flujos'!E$12</f>
        <v>7414.1335413877396</v>
      </c>
      <c r="O14" s="24">
        <f ca="1">E14*'Balance y flujos'!F$12</f>
        <v>7270.8403592375707</v>
      </c>
      <c r="P14" s="24">
        <f ca="1">F14*'Balance y flujos'!G$12</f>
        <v>7099.0279250837884</v>
      </c>
      <c r="Q14" s="24">
        <f ca="1">G14*'Balance y flujos'!H$12</f>
        <v>-905320.23756700614</v>
      </c>
      <c r="R14" s="24">
        <f ca="1">H14*'Balance y flujos'!I$12</f>
        <v>22433.580773176956</v>
      </c>
      <c r="S14" s="24">
        <f ca="1">I14*'Balance y flujos'!J$12</f>
        <v>21721.930851299097</v>
      </c>
      <c r="T14" s="24">
        <f ca="1">J14*'Balance y flujos'!K$12</f>
        <v>20998.088462544565</v>
      </c>
      <c r="U14" s="24">
        <f ca="1">K14*'Balance y flujos'!L$12</f>
        <v>20272.28519850842</v>
      </c>
      <c r="V14" s="24">
        <f ca="1">L14*'Balance y flujos'!M$12</f>
        <v>791027.64481652796</v>
      </c>
      <c r="W14" s="18">
        <f t="shared" ca="1" si="5"/>
        <v>435.79054942482617</v>
      </c>
      <c r="X14" s="18">
        <f ca="1">'Metrics and Escenarios'!$N$13-W14</f>
        <v>2472.2562063819496</v>
      </c>
      <c r="Z14" s="25">
        <v>0.99</v>
      </c>
      <c r="AA14" s="18">
        <f ca="1">PERCENTILE(X7:X1006,Z14)</f>
        <v>115004.40502798338</v>
      </c>
    </row>
    <row r="15" spans="1:57" x14ac:dyDescent="0.3">
      <c r="A15">
        <v>10</v>
      </c>
      <c r="B15" s="18">
        <f t="shared" ca="1" si="3"/>
        <v>82.759534083531562</v>
      </c>
      <c r="C15" s="23">
        <f t="shared" ca="1" si="4"/>
        <v>0.98536135764003663</v>
      </c>
      <c r="D15" s="23">
        <f t="shared" ca="1" si="1"/>
        <v>0.96425492421225067</v>
      </c>
      <c r="E15" s="23">
        <f t="shared" ca="1" si="1"/>
        <v>0.93838917406190892</v>
      </c>
      <c r="F15" s="23">
        <f t="shared" ca="1" si="1"/>
        <v>0.90920995547590411</v>
      </c>
      <c r="G15" s="23">
        <f t="shared" ca="1" si="1"/>
        <v>0.87788524314941774</v>
      </c>
      <c r="H15" s="23">
        <f t="shared" ca="1" si="1"/>
        <v>0.84533466518939204</v>
      </c>
      <c r="I15" s="23">
        <f t="shared" ca="1" si="1"/>
        <v>0.81226066839996303</v>
      </c>
      <c r="J15" s="23">
        <f t="shared" ca="1" si="1"/>
        <v>0.7791905497939331</v>
      </c>
      <c r="K15" s="23">
        <f t="shared" ca="1" si="1"/>
        <v>0.74650641030801013</v>
      </c>
      <c r="L15" s="23">
        <f t="shared" ca="1" si="1"/>
        <v>0.71448208312318018</v>
      </c>
      <c r="M15" s="24">
        <f ca="1">C15*'Balance y flujos'!D$12</f>
        <v>7461.0148131151645</v>
      </c>
      <c r="N15" s="24">
        <f ca="1">D15*'Balance y flujos'!E$12</f>
        <v>7301.1999277071372</v>
      </c>
      <c r="O15" s="24">
        <f ca="1">E15*'Balance y flujos'!F$12</f>
        <v>7105.3481789778807</v>
      </c>
      <c r="P15" s="24">
        <f ca="1">F15*'Balance y flujos'!G$12</f>
        <v>6884.4073226947412</v>
      </c>
      <c r="Q15" s="24">
        <f ca="1">G15*'Balance y flujos'!H$12</f>
        <v>-871238.0220537578</v>
      </c>
      <c r="R15" s="24">
        <f ca="1">H15*'Balance y flujos'!I$12</f>
        <v>21423.977805325037</v>
      </c>
      <c r="S15" s="24">
        <f ca="1">I15*'Balance y flujos'!J$12</f>
        <v>20585.757627768064</v>
      </c>
      <c r="T15" s="24">
        <f ca="1">J15*'Balance y flujos'!K$12</f>
        <v>19747.63573804724</v>
      </c>
      <c r="U15" s="24">
        <f ca="1">K15*'Balance y flujos'!L$12</f>
        <v>18919.296019155339</v>
      </c>
      <c r="V15" s="24">
        <f ca="1">L15*'Balance y flujos'!M$12</f>
        <v>732589.7615628239</v>
      </c>
      <c r="W15" s="18">
        <f t="shared" ca="1" si="5"/>
        <v>-29219.623058143305</v>
      </c>
      <c r="X15" s="18">
        <f ca="1">'Metrics and Escenarios'!$N$13-W15</f>
        <v>32127.66981395008</v>
      </c>
    </row>
    <row r="16" spans="1:57" x14ac:dyDescent="0.3">
      <c r="A16">
        <v>11</v>
      </c>
      <c r="B16" s="18">
        <f t="shared" ca="1" si="3"/>
        <v>-134.85283686808654</v>
      </c>
      <c r="C16" s="23">
        <f t="shared" ca="1" si="4"/>
        <v>1.0070390510289837</v>
      </c>
      <c r="D16" s="23">
        <f t="shared" ca="1" si="1"/>
        <v>1.0071483272469133</v>
      </c>
      <c r="E16" s="23">
        <f t="shared" ca="1" si="1"/>
        <v>1.001694627244518</v>
      </c>
      <c r="F16" s="23">
        <f t="shared" ca="1" si="1"/>
        <v>0.99189870483403564</v>
      </c>
      <c r="G16" s="23">
        <f t="shared" ca="1" si="1"/>
        <v>0.97879484803787831</v>
      </c>
      <c r="H16" s="23">
        <f t="shared" ca="1" si="1"/>
        <v>0.96323751779801681</v>
      </c>
      <c r="I16" s="23">
        <f t="shared" ca="1" si="1"/>
        <v>0.94591240394207987</v>
      </c>
      <c r="J16" s="23">
        <f t="shared" ca="1" si="1"/>
        <v>0.92736341383724763</v>
      </c>
      <c r="K16" s="23">
        <f t="shared" ca="1" si="1"/>
        <v>0.90800995114274496</v>
      </c>
      <c r="L16" s="23">
        <f t="shared" ca="1" si="1"/>
        <v>0.88817632893667575</v>
      </c>
      <c r="M16" s="24">
        <f ca="1">C16*'Balance y flujos'!D$12</f>
        <v>7625.1551969804987</v>
      </c>
      <c r="N16" s="24">
        <f ca="1">D16*'Balance y flujos'!E$12</f>
        <v>7625.9826208229015</v>
      </c>
      <c r="O16" s="24">
        <f ca="1">E16*'Balance y flujos'!F$12</f>
        <v>7584.6879869419754</v>
      </c>
      <c r="P16" s="24">
        <f ca="1">F16*'Balance y flujos'!G$12</f>
        <v>7510.5146680411999</v>
      </c>
      <c r="Q16" s="24">
        <f ca="1">G16*'Balance y flujos'!H$12</f>
        <v>-971383.55389325938</v>
      </c>
      <c r="R16" s="24">
        <f ca="1">H16*'Balance y flujos'!I$12</f>
        <v>24412.082045561965</v>
      </c>
      <c r="S16" s="24">
        <f ca="1">I16*'Balance y flujos'!J$12</f>
        <v>23972.998130032294</v>
      </c>
      <c r="T16" s="24">
        <f ca="1">J16*'Balance y flujos'!K$12</f>
        <v>23502.896561172478</v>
      </c>
      <c r="U16" s="24">
        <f ca="1">K16*'Balance y flujos'!L$12</f>
        <v>23012.406614057491</v>
      </c>
      <c r="V16" s="24">
        <f ca="1">L16*'Balance y flujos'!M$12</f>
        <v>910686.07654544234</v>
      </c>
      <c r="W16" s="18">
        <f t="shared" ca="1" si="5"/>
        <v>64549.246475793771</v>
      </c>
      <c r="X16" s="18">
        <f ca="1">'Metrics and Escenarios'!$N$13-W16</f>
        <v>-61641.199719986995</v>
      </c>
    </row>
    <row r="17" spans="1:24" x14ac:dyDescent="0.3">
      <c r="A17">
        <v>12</v>
      </c>
      <c r="B17" s="18">
        <f t="shared" ca="1" si="3"/>
        <v>-147.27902146303177</v>
      </c>
      <c r="C17" s="23">
        <f t="shared" ca="1" si="4"/>
        <v>1.0082911941501829</v>
      </c>
      <c r="D17" s="23">
        <f t="shared" ca="1" si="1"/>
        <v>1.0096544423076235</v>
      </c>
      <c r="E17" s="23">
        <f t="shared" ca="1" si="1"/>
        <v>1.0054357688331625</v>
      </c>
      <c r="F17" s="23">
        <f t="shared" ca="1" si="1"/>
        <v>0.99684118445358239</v>
      </c>
      <c r="G17" s="23">
        <f t="shared" ca="1" si="1"/>
        <v>0.98489512192757256</v>
      </c>
      <c r="H17" s="23">
        <f t="shared" ca="1" si="1"/>
        <v>0.97044597682199341</v>
      </c>
      <c r="I17" s="23">
        <f t="shared" ca="1" si="1"/>
        <v>0.95417614972871667</v>
      </c>
      <c r="J17" s="23">
        <f t="shared" ca="1" si="1"/>
        <v>0.93662825938544814</v>
      </c>
      <c r="K17" s="23">
        <f t="shared" ca="1" si="1"/>
        <v>0.91822173613547275</v>
      </c>
      <c r="L17" s="23">
        <f t="shared" ca="1" si="1"/>
        <v>0.89928182854728655</v>
      </c>
      <c r="M17" s="24">
        <f ca="1">C17*'Balance y flujos'!D$12</f>
        <v>7634.6362450274637</v>
      </c>
      <c r="N17" s="24">
        <f ca="1">D17*'Balance y flujos'!E$12</f>
        <v>7644.9585644666759</v>
      </c>
      <c r="O17" s="24">
        <f ca="1">E17*'Balance y flujos'!F$12</f>
        <v>7613.0153742445282</v>
      </c>
      <c r="P17" s="24">
        <f ca="1">F17*'Balance y flujos'!G$12</f>
        <v>7547.9384145368786</v>
      </c>
      <c r="Q17" s="24">
        <f ca="1">G17*'Balance y flujos'!H$12</f>
        <v>-977437.63738437335</v>
      </c>
      <c r="R17" s="24">
        <f ca="1">H17*'Balance y flujos'!I$12</f>
        <v>24594.771662467327</v>
      </c>
      <c r="S17" s="24">
        <f ca="1">I17*'Balance y flujos'!J$12</f>
        <v>24182.432705014606</v>
      </c>
      <c r="T17" s="24">
        <f ca="1">J17*'Balance y flujos'!K$12</f>
        <v>23737.702790667328</v>
      </c>
      <c r="U17" s="24">
        <f ca="1">K17*'Balance y flujos'!L$12</f>
        <v>23271.211870775474</v>
      </c>
      <c r="V17" s="24">
        <f ca="1">L17*'Balance y flujos'!M$12</f>
        <v>922073.0315215697</v>
      </c>
      <c r="W17" s="18">
        <f t="shared" ca="1" si="5"/>
        <v>70862.061764396494</v>
      </c>
      <c r="X17" s="18">
        <f ca="1">'Metrics and Escenarios'!$N$13-W17</f>
        <v>-67954.015008589718</v>
      </c>
    </row>
    <row r="18" spans="1:24" x14ac:dyDescent="0.3">
      <c r="A18">
        <v>13</v>
      </c>
      <c r="B18" s="18">
        <f t="shared" ca="1" si="3"/>
        <v>18.494804794764612</v>
      </c>
      <c r="C18" s="23">
        <f t="shared" ca="1" si="4"/>
        <v>0.99171414688017689</v>
      </c>
      <c r="D18" s="23">
        <f t="shared" ca="1" si="1"/>
        <v>0.97672842947385152</v>
      </c>
      <c r="E18" s="23">
        <f t="shared" ca="1" si="1"/>
        <v>0.95665629586463241</v>
      </c>
      <c r="F18" s="23">
        <f t="shared" ca="1" si="1"/>
        <v>0.93288499850701101</v>
      </c>
      <c r="G18" s="23">
        <f t="shared" ca="1" si="1"/>
        <v>0.90655186867530158</v>
      </c>
      <c r="H18" s="23">
        <f t="shared" ca="1" si="1"/>
        <v>0.87856635769605607</v>
      </c>
      <c r="I18" s="23">
        <f t="shared" ca="1" si="1"/>
        <v>0.84963480785407475</v>
      </c>
      <c r="J18" s="23">
        <f t="shared" ca="1" si="1"/>
        <v>0.82029776927037079</v>
      </c>
      <c r="K18" s="23">
        <f t="shared" ca="1" si="1"/>
        <v>0.79095609493263264</v>
      </c>
      <c r="L18" s="23">
        <f t="shared" ca="1" si="1"/>
        <v>0.76190558989840551</v>
      </c>
      <c r="M18" s="24">
        <f ca="1">C18*'Balance y flujos'!D$12</f>
        <v>7509.1172216963223</v>
      </c>
      <c r="N18" s="24">
        <f ca="1">D18*'Balance y flujos'!E$12</f>
        <v>7395.6475197571917</v>
      </c>
      <c r="O18" s="24">
        <f ca="1">E18*'Balance y flujos'!F$12</f>
        <v>7243.6642041663663</v>
      </c>
      <c r="P18" s="24">
        <f ca="1">F18*'Balance y flujos'!G$12</f>
        <v>7063.6713514560106</v>
      </c>
      <c r="Q18" s="24">
        <f ca="1">G18*'Balance y flujos'!H$12</f>
        <v>-899687.58800445916</v>
      </c>
      <c r="R18" s="24">
        <f ca="1">H18*'Balance y flujos'!I$12</f>
        <v>22266.194588824208</v>
      </c>
      <c r="S18" s="24">
        <f ca="1">I18*'Balance y flujos'!J$12</f>
        <v>21532.95968528527</v>
      </c>
      <c r="T18" s="24">
        <f ca="1">J18*'Balance y flujos'!K$12</f>
        <v>20789.448163312583</v>
      </c>
      <c r="U18" s="24">
        <f ca="1">K18*'Balance y flujos'!L$12</f>
        <v>20045.819153798417</v>
      </c>
      <c r="V18" s="24">
        <f ca="1">L18*'Balance y flujos'!M$12</f>
        <v>781215.15937415801</v>
      </c>
      <c r="W18" s="18">
        <f t="shared" ca="1" si="5"/>
        <v>-4625.9067420047941</v>
      </c>
      <c r="X18" s="18">
        <f ca="1">'Metrics and Escenarios'!$N$13-W18</f>
        <v>7533.9534978115698</v>
      </c>
    </row>
    <row r="19" spans="1:24" x14ac:dyDescent="0.3">
      <c r="A19">
        <v>14</v>
      </c>
      <c r="B19" s="18">
        <f t="shared" ca="1" si="3"/>
        <v>-66.003877803706246</v>
      </c>
      <c r="C19" s="23">
        <f t="shared" ca="1" si="4"/>
        <v>1.000129505035112</v>
      </c>
      <c r="D19" s="23">
        <f t="shared" ca="1" si="1"/>
        <v>0.99337514897847035</v>
      </c>
      <c r="E19" s="23">
        <f t="shared" ca="1" si="1"/>
        <v>0.98121714354113865</v>
      </c>
      <c r="F19" s="23">
        <f t="shared" ca="1" si="1"/>
        <v>0.96495494041937901</v>
      </c>
      <c r="G19" s="23">
        <f t="shared" ca="1" si="1"/>
        <v>0.9456737046584951</v>
      </c>
      <c r="H19" s="23">
        <f t="shared" ca="1" si="1"/>
        <v>0.92425744185330638</v>
      </c>
      <c r="I19" s="23">
        <f t="shared" ca="1" si="1"/>
        <v>0.90140593745773789</v>
      </c>
      <c r="J19" s="23">
        <f t="shared" ca="1" si="1"/>
        <v>0.87766621278015244</v>
      </c>
      <c r="K19" s="23">
        <f t="shared" ca="1" si="1"/>
        <v>0.85345368399423149</v>
      </c>
      <c r="L19" s="23">
        <f t="shared" ca="1" si="1"/>
        <v>0.82908388055891935</v>
      </c>
      <c r="M19" s="24">
        <f ca="1">C19*'Balance y flujos'!D$12</f>
        <v>7572.8371061476637</v>
      </c>
      <c r="N19" s="24">
        <f ca="1">D19*'Balance y flujos'!E$12</f>
        <v>7521.6940912517339</v>
      </c>
      <c r="O19" s="24">
        <f ca="1">E19*'Balance y flujos'!F$12</f>
        <v>7429.6354186007975</v>
      </c>
      <c r="P19" s="24">
        <f ca="1">F19*'Balance y flujos'!G$12</f>
        <v>7306.5003499840104</v>
      </c>
      <c r="Q19" s="24">
        <f ca="1">G19*'Balance y flujos'!H$12</f>
        <v>-938513.19905907824</v>
      </c>
      <c r="R19" s="24">
        <f ca="1">H19*'Balance y flujos'!I$12</f>
        <v>23424.179483087188</v>
      </c>
      <c r="S19" s="24">
        <f ca="1">I19*'Balance y flujos'!J$12</f>
        <v>22845.035928292516</v>
      </c>
      <c r="T19" s="24">
        <f ca="1">J19*'Balance y flujos'!K$12</f>
        <v>22243.381511951779</v>
      </c>
      <c r="U19" s="24">
        <f ca="1">K19*'Balance y flujos'!L$12</f>
        <v>21629.744451174025</v>
      </c>
      <c r="V19" s="24">
        <f ca="1">L19*'Balance y flujos'!M$12</f>
        <v>850096.00201482524</v>
      </c>
      <c r="W19" s="18">
        <f t="shared" ca="1" si="5"/>
        <v>31555.811296236701</v>
      </c>
      <c r="X19" s="18">
        <f ca="1">'Metrics and Escenarios'!$N$13-W19</f>
        <v>-28647.764540429926</v>
      </c>
    </row>
    <row r="20" spans="1:24" x14ac:dyDescent="0.3">
      <c r="A20">
        <v>15</v>
      </c>
      <c r="B20" s="18">
        <f t="shared" ca="1" si="3"/>
        <v>102.8011782138083</v>
      </c>
      <c r="C20" s="23">
        <f t="shared" ca="1" si="4"/>
        <v>0.98338850908986775</v>
      </c>
      <c r="D20" s="23">
        <f t="shared" ca="1" si="1"/>
        <v>0.960397609261744</v>
      </c>
      <c r="E20" s="23">
        <f t="shared" ca="1" si="1"/>
        <v>0.93276404297428195</v>
      </c>
      <c r="F20" s="23">
        <f t="shared" ca="1" si="1"/>
        <v>0.9019502686207479</v>
      </c>
      <c r="G20" s="23">
        <f t="shared" ca="1" si="1"/>
        <v>0.86913204171853142</v>
      </c>
      <c r="H20" s="23">
        <f t="shared" ca="1" si="1"/>
        <v>0.83523040084834543</v>
      </c>
      <c r="I20" s="23">
        <f t="shared" ca="1" si="1"/>
        <v>0.80094490181251488</v>
      </c>
      <c r="J20" s="23">
        <f t="shared" ca="1" si="1"/>
        <v>0.76679716107486784</v>
      </c>
      <c r="K20" s="23">
        <f t="shared" ca="1" si="1"/>
        <v>0.73316202738976666</v>
      </c>
      <c r="L20" s="23">
        <f t="shared" ca="1" si="1"/>
        <v>0.70030522576947796</v>
      </c>
      <c r="M20" s="24">
        <f ca="1">C20*'Balance y flujos'!D$12</f>
        <v>7446.0766869721865</v>
      </c>
      <c r="N20" s="24">
        <f ca="1">D20*'Balance y flujos'!E$12</f>
        <v>7271.992892377978</v>
      </c>
      <c r="O20" s="24">
        <f ca="1">E20*'Balance y flujos'!F$12</f>
        <v>7062.7554935177805</v>
      </c>
      <c r="P20" s="24">
        <f ca="1">F20*'Balance y flujos'!G$12</f>
        <v>6829.4380155010595</v>
      </c>
      <c r="Q20" s="24">
        <f ca="1">G20*'Balance y flujos'!H$12</f>
        <v>-862551.0986081321</v>
      </c>
      <c r="R20" s="24">
        <f ca="1">H20*'Balance y flujos'!I$12</f>
        <v>21167.897528606209</v>
      </c>
      <c r="S20" s="24">
        <f ca="1">I20*'Balance y flujos'!J$12</f>
        <v>20298.973301745642</v>
      </c>
      <c r="T20" s="24">
        <f ca="1">J20*'Balance y flujos'!K$12</f>
        <v>19433.540391217317</v>
      </c>
      <c r="U20" s="24">
        <f ca="1">K20*'Balance y flujos'!L$12</f>
        <v>18581.098882282742</v>
      </c>
      <c r="V20" s="24">
        <f ca="1">L20*'Balance y flujos'!M$12</f>
        <v>718053.60902130755</v>
      </c>
      <c r="W20" s="18">
        <f t="shared" ca="1" si="5"/>
        <v>-36405.716394603602</v>
      </c>
      <c r="X20" s="18">
        <f ca="1">'Metrics and Escenarios'!$N$13-W20</f>
        <v>39313.763150410377</v>
      </c>
    </row>
    <row r="21" spans="1:24" x14ac:dyDescent="0.3">
      <c r="A21">
        <v>16</v>
      </c>
      <c r="B21" s="18">
        <f t="shared" ca="1" si="3"/>
        <v>19.370771551611213</v>
      </c>
      <c r="C21" s="23">
        <f t="shared" ca="1" si="4"/>
        <v>0.99162727982236909</v>
      </c>
      <c r="D21" s="23">
        <f t="shared" ca="1" si="1"/>
        <v>0.97655732813526042</v>
      </c>
      <c r="E21" s="23">
        <f t="shared" ca="1" si="1"/>
        <v>0.95640492916053887</v>
      </c>
      <c r="F21" s="23">
        <f t="shared" ca="1" si="1"/>
        <v>0.93255818526720013</v>
      </c>
      <c r="G21" s="23">
        <f t="shared" ca="1" si="1"/>
        <v>0.90615490096411866</v>
      </c>
      <c r="H21" s="23">
        <f t="shared" ca="1" si="1"/>
        <v>0.87810472206610712</v>
      </c>
      <c r="I21" s="23">
        <f t="shared" ca="1" si="1"/>
        <v>0.84911399125370501</v>
      </c>
      <c r="J21" s="23">
        <f t="shared" ca="1" si="1"/>
        <v>0.81972312777934753</v>
      </c>
      <c r="K21" s="23">
        <f t="shared" ca="1" si="1"/>
        <v>0.79033277454773054</v>
      </c>
      <c r="L21" s="23">
        <f t="shared" ca="1" si="1"/>
        <v>0.76123847815631074</v>
      </c>
      <c r="M21" s="24">
        <f ca="1">C21*'Balance y flujos'!D$12</f>
        <v>7508.4594767989292</v>
      </c>
      <c r="N21" s="24">
        <f ca="1">D21*'Balance y flujos'!E$12</f>
        <v>7394.3519649722657</v>
      </c>
      <c r="O21" s="24">
        <f ca="1">E21*'Balance y flujos'!F$12</f>
        <v>7241.7608915509236</v>
      </c>
      <c r="P21" s="24">
        <f ca="1">F21*'Balance y flujos'!G$12</f>
        <v>7061.1967684977435</v>
      </c>
      <c r="Q21" s="24">
        <f ca="1">G21*'Balance y flujos'!H$12</f>
        <v>-899293.62607582542</v>
      </c>
      <c r="R21" s="24">
        <f ca="1">H21*'Balance y flujos'!I$12</f>
        <v>22254.494995873105</v>
      </c>
      <c r="S21" s="24">
        <f ca="1">I21*'Balance y flujos'!J$12</f>
        <v>21519.760222697911</v>
      </c>
      <c r="T21" s="24">
        <f ca="1">J21*'Balance y flujos'!K$12</f>
        <v>20774.884574409076</v>
      </c>
      <c r="U21" s="24">
        <f ca="1">K21*'Balance y flujos'!L$12</f>
        <v>20030.021857601227</v>
      </c>
      <c r="V21" s="24">
        <f ca="1">L21*'Balance y flujos'!M$12</f>
        <v>780531.14049723849</v>
      </c>
      <c r="W21" s="18">
        <f t="shared" ca="1" si="5"/>
        <v>-4977.5548261858057</v>
      </c>
      <c r="X21" s="18">
        <f ca="1">'Metrics and Escenarios'!$N$13-W21</f>
        <v>7885.6015819925815</v>
      </c>
    </row>
    <row r="22" spans="1:24" x14ac:dyDescent="0.3">
      <c r="A22">
        <v>17</v>
      </c>
      <c r="B22" s="18">
        <f t="shared" ca="1" si="3"/>
        <v>92.325136965350495</v>
      </c>
      <c r="C22" s="23">
        <f ca="1">EXP(-(C$4+($B22/10000))*C$3)</f>
        <v>0.98441925075866044</v>
      </c>
      <c r="D22" s="23">
        <f t="shared" ca="1" si="4"/>
        <v>0.9624119517522588</v>
      </c>
      <c r="E22" s="23">
        <f t="shared" ca="1" si="4"/>
        <v>0.93570015676170526</v>
      </c>
      <c r="F22" s="23">
        <f t="shared" ca="1" si="4"/>
        <v>0.90573774591947021</v>
      </c>
      <c r="G22" s="23">
        <f t="shared" ca="1" si="4"/>
        <v>0.87369651725048392</v>
      </c>
      <c r="H22" s="23">
        <f t="shared" ca="1" si="4"/>
        <v>0.84049687994330058</v>
      </c>
      <c r="I22" s="23">
        <f t="shared" ca="1" si="4"/>
        <v>0.8068400027370537</v>
      </c>
      <c r="J22" s="23">
        <f t="shared" ca="1" si="4"/>
        <v>0.77325056470180253</v>
      </c>
      <c r="K22" s="23">
        <f t="shared" ca="1" si="4"/>
        <v>0.74010728949989357</v>
      </c>
      <c r="L22" s="23">
        <f t="shared" ca="1" si="4"/>
        <v>0.70768021509863244</v>
      </c>
      <c r="M22" s="24">
        <f ca="1">C22*'Balance y flujos'!D$12</f>
        <v>7453.8813149898469</v>
      </c>
      <c r="N22" s="24">
        <f ca="1">D22*'Balance y flujos'!E$12</f>
        <v>7287.2452046833978</v>
      </c>
      <c r="O22" s="24">
        <f ca="1">E22*'Balance y flujos'!F$12</f>
        <v>7084.987325820829</v>
      </c>
      <c r="P22" s="24">
        <f ca="1">F22*'Balance y flujos'!G$12</f>
        <v>6858.1162501517301</v>
      </c>
      <c r="Q22" s="24">
        <f ca="1">G22*'Balance y flujos'!H$12</f>
        <v>-867081.01258630131</v>
      </c>
      <c r="R22" s="24">
        <f ca="1">H22*'Balance y flujos'!I$12</f>
        <v>21301.370028775415</v>
      </c>
      <c r="S22" s="24">
        <f ca="1">I22*'Balance y flujos'!J$12</f>
        <v>20448.377456772429</v>
      </c>
      <c r="T22" s="24">
        <f ca="1">J22*'Balance y flujos'!K$12</f>
        <v>19597.09404844404</v>
      </c>
      <c r="U22" s="24">
        <f ca="1">K22*'Balance y flujos'!L$12</f>
        <v>18757.118093876517</v>
      </c>
      <c r="V22" s="24">
        <f ca="1">L22*'Balance y flujos'!M$12</f>
        <v>725615.50847518397</v>
      </c>
      <c r="W22" s="18">
        <f t="shared" ca="1" si="5"/>
        <v>-32677.314387603197</v>
      </c>
      <c r="X22" s="18">
        <f ca="1">'Metrics and Escenarios'!$N$13-W22</f>
        <v>35585.361143409973</v>
      </c>
    </row>
    <row r="23" spans="1:24" x14ac:dyDescent="0.3">
      <c r="A23">
        <v>18</v>
      </c>
      <c r="B23" s="18">
        <f t="shared" ca="1" si="3"/>
        <v>231.14023190029792</v>
      </c>
      <c r="C23" s="23">
        <f t="shared" ca="1" si="4"/>
        <v>0.970848435205942</v>
      </c>
      <c r="D23" s="23">
        <f t="shared" ca="1" si="4"/>
        <v>0.93605998811611313</v>
      </c>
      <c r="E23" s="23">
        <f t="shared" ca="1" si="4"/>
        <v>0.8975335949270864</v>
      </c>
      <c r="F23" s="23">
        <f t="shared" ca="1" si="4"/>
        <v>0.85681648787610687</v>
      </c>
      <c r="G23" s="23">
        <f t="shared" ca="1" si="4"/>
        <v>0.81511200530562589</v>
      </c>
      <c r="H23" s="23">
        <f t="shared" ca="1" si="4"/>
        <v>0.77332869933665438</v>
      </c>
      <c r="I23" s="23">
        <f t="shared" ca="1" si="4"/>
        <v>0.73212760341260186</v>
      </c>
      <c r="J23" s="23">
        <f t="shared" ca="1" si="4"/>
        <v>0.69197585674589135</v>
      </c>
      <c r="K23" s="23">
        <f t="shared" ca="1" si="4"/>
        <v>0.65318577016797708</v>
      </c>
      <c r="L23" s="23">
        <f t="shared" ca="1" si="4"/>
        <v>0.61595704141190544</v>
      </c>
      <c r="M23" s="24">
        <f ca="1">C23*'Balance y flujos'!D$12</f>
        <v>7351.1250468656463</v>
      </c>
      <c r="N23" s="24">
        <f ca="1">D23*'Balance y flujos'!E$12</f>
        <v>7087.7119172051407</v>
      </c>
      <c r="O23" s="24">
        <f ca="1">E23*'Balance y flujos'!F$12</f>
        <v>6795.9955960296611</v>
      </c>
      <c r="P23" s="24">
        <f ca="1">F23*'Balance y flujos'!G$12</f>
        <v>6487.6915038313027</v>
      </c>
      <c r="Q23" s="24">
        <f ca="1">G23*'Balance y flujos'!H$12</f>
        <v>-808940.09415975073</v>
      </c>
      <c r="R23" s="24">
        <f ca="1">H23*'Balance y flujos'!I$12</f>
        <v>19599.074275627219</v>
      </c>
      <c r="S23" s="24">
        <f ca="1">I23*'Balance y flujos'!J$12</f>
        <v>18554.882666101534</v>
      </c>
      <c r="T23" s="24">
        <f ca="1">J23*'Balance y flujos'!K$12</f>
        <v>17537.285535810046</v>
      </c>
      <c r="U23" s="24">
        <f ca="1">K23*'Balance y flujos'!L$12</f>
        <v>16554.198022504672</v>
      </c>
      <c r="V23" s="24">
        <f ca="1">L23*'Balance y flujos'!M$12</f>
        <v>631567.72263398184</v>
      </c>
      <c r="W23" s="18">
        <f t="shared" ca="1" si="5"/>
        <v>-77404.406961793546</v>
      </c>
      <c r="X23" s="18">
        <f ca="1">'Metrics and Escenarios'!$N$13-W23</f>
        <v>80312.453717600321</v>
      </c>
    </row>
    <row r="24" spans="1:24" x14ac:dyDescent="0.3">
      <c r="A24">
        <v>19</v>
      </c>
      <c r="B24" s="18">
        <f t="shared" ca="1" si="3"/>
        <v>32.430110999896669</v>
      </c>
      <c r="C24" s="23">
        <f t="shared" ca="1" si="4"/>
        <v>0.99033312532110529</v>
      </c>
      <c r="D24" s="23">
        <f t="shared" ca="1" si="4"/>
        <v>0.97401001747506866</v>
      </c>
      <c r="E24" s="23">
        <f t="shared" ca="1" si="4"/>
        <v>0.95266525460987761</v>
      </c>
      <c r="F24" s="23">
        <f t="shared" ca="1" si="4"/>
        <v>0.92769944913394264</v>
      </c>
      <c r="G24" s="23">
        <f t="shared" ca="1" si="4"/>
        <v>0.90025728444044439</v>
      </c>
      <c r="H24" s="23">
        <f t="shared" ca="1" si="4"/>
        <v>0.8712511275748448</v>
      </c>
      <c r="I24" s="23">
        <f t="shared" ca="1" si="4"/>
        <v>0.8413871551550961</v>
      </c>
      <c r="J24" s="23">
        <f t="shared" ca="1" si="4"/>
        <v>0.81120367457956821</v>
      </c>
      <c r="K24" s="23">
        <f t="shared" ca="1" si="4"/>
        <v>0.78109804901156155</v>
      </c>
      <c r="L24" s="23">
        <f t="shared" ca="1" si="4"/>
        <v>0.75136183803528767</v>
      </c>
      <c r="M24" s="24">
        <f ca="1">C24*'Balance y flujos'!D$12</f>
        <v>7498.6603246102186</v>
      </c>
      <c r="N24" s="24">
        <f ca="1">D24*'Balance y flujos'!E$12</f>
        <v>7375.0640941602669</v>
      </c>
      <c r="O24" s="24">
        <f ca="1">E24*'Balance y flujos'!F$12</f>
        <v>7213.4446124494789</v>
      </c>
      <c r="P24" s="24">
        <f ca="1">F24*'Balance y flujos'!G$12</f>
        <v>7024.407115664113</v>
      </c>
      <c r="Q24" s="24">
        <f ca="1">G24*'Balance y flujos'!H$12</f>
        <v>-893440.66545823473</v>
      </c>
      <c r="R24" s="24">
        <f ca="1">H24*'Balance y flujos'!I$12</f>
        <v>22080.798988464481</v>
      </c>
      <c r="S24" s="24">
        <f ca="1">I24*'Balance y flujos'!J$12</f>
        <v>21323.932970014626</v>
      </c>
      <c r="T24" s="24">
        <f ca="1">J24*'Balance y flujos'!K$12</f>
        <v>20558.969406391348</v>
      </c>
      <c r="U24" s="24">
        <f ca="1">K24*'Balance y flujos'!L$12</f>
        <v>19795.978983137033</v>
      </c>
      <c r="V24" s="24">
        <f ca="1">L24*'Balance y flujos'!M$12</f>
        <v>770404.18895819667</v>
      </c>
      <c r="W24" s="18">
        <f t="shared" ca="1" si="5"/>
        <v>-10165.220005146344</v>
      </c>
      <c r="X24" s="18">
        <f ca="1">'Metrics and Escenarios'!$N$13-W24</f>
        <v>13073.26676095312</v>
      </c>
    </row>
    <row r="25" spans="1:24" x14ac:dyDescent="0.3">
      <c r="A25">
        <v>20</v>
      </c>
      <c r="B25" s="18">
        <f t="shared" ca="1" si="3"/>
        <v>116.59156179717334</v>
      </c>
      <c r="C25" s="23">
        <f t="shared" ca="1" si="4"/>
        <v>0.98203331326296961</v>
      </c>
      <c r="D25" s="23">
        <f t="shared" ca="1" si="4"/>
        <v>0.95775240848705834</v>
      </c>
      <c r="E25" s="23">
        <f t="shared" ca="1" si="4"/>
        <v>0.92891306225854364</v>
      </c>
      <c r="F25" s="23">
        <f t="shared" ca="1" si="4"/>
        <v>0.8969886696014544</v>
      </c>
      <c r="G25" s="23">
        <f t="shared" ca="1" si="4"/>
        <v>0.86315982305687977</v>
      </c>
      <c r="H25" s="23">
        <f t="shared" ca="1" si="4"/>
        <v>0.8283480247309859</v>
      </c>
      <c r="I25" s="23">
        <f t="shared" ca="1" si="4"/>
        <v>0.79325036408586058</v>
      </c>
      <c r="J25" s="23">
        <f t="shared" ca="1" si="4"/>
        <v>0.75838411248666682</v>
      </c>
      <c r="K25" s="23">
        <f t="shared" ca="1" si="4"/>
        <v>0.72411873615324418</v>
      </c>
      <c r="L25" s="23">
        <f t="shared" ca="1" si="4"/>
        <v>0.69071403319269231</v>
      </c>
      <c r="M25" s="24">
        <f ca="1">C25*'Balance y flujos'!D$12</f>
        <v>7435.8153386244339</v>
      </c>
      <c r="N25" s="24">
        <f ca="1">D25*'Balance y flujos'!E$12</f>
        <v>7251.9638116650294</v>
      </c>
      <c r="O25" s="24">
        <f ca="1">E25*'Balance y flujos'!F$12</f>
        <v>7033.5964201054048</v>
      </c>
      <c r="P25" s="24">
        <f ca="1">F25*'Balance y flujos'!G$12</f>
        <v>6791.8694996538916</v>
      </c>
      <c r="Q25" s="24">
        <f ca="1">G25*'Balance y flujos'!H$12</f>
        <v>-856624.10072924837</v>
      </c>
      <c r="R25" s="24">
        <f ca="1">H25*'Balance y flujos'!I$12</f>
        <v>20993.47208592881</v>
      </c>
      <c r="S25" s="24">
        <f ca="1">I25*'Balance y flujos'!J$12</f>
        <v>20103.964611972882</v>
      </c>
      <c r="T25" s="24">
        <f ca="1">J25*'Balance y flujos'!K$12</f>
        <v>19220.321918521229</v>
      </c>
      <c r="U25" s="24">
        <f ca="1">K25*'Balance y flujos'!L$12</f>
        <v>18351.907677051688</v>
      </c>
      <c r="V25" s="24">
        <f ca="1">L25*'Balance y flujos'!M$12</f>
        <v>708219.33934694948</v>
      </c>
      <c r="W25" s="18">
        <f t="shared" ca="1" si="5"/>
        <v>-41221.850018775556</v>
      </c>
      <c r="X25" s="18">
        <f ca="1">'Metrics and Escenarios'!$N$13-W25</f>
        <v>44129.896774582332</v>
      </c>
    </row>
    <row r="26" spans="1:24" x14ac:dyDescent="0.3">
      <c r="A26">
        <v>21</v>
      </c>
      <c r="B26" s="18">
        <f t="shared" ca="1" si="3"/>
        <v>348.86125098912402</v>
      </c>
      <c r="C26" s="23">
        <f t="shared" ca="1" si="4"/>
        <v>0.95948651653403916</v>
      </c>
      <c r="D26" s="23">
        <f t="shared" ca="1" si="4"/>
        <v>0.91427861962190504</v>
      </c>
      <c r="E26" s="23">
        <f t="shared" ca="1" si="4"/>
        <v>0.86638921331964769</v>
      </c>
      <c r="F26" s="23">
        <f t="shared" ca="1" si="4"/>
        <v>0.81740554504425145</v>
      </c>
      <c r="G26" s="23">
        <f t="shared" ca="1" si="4"/>
        <v>0.76851879858375971</v>
      </c>
      <c r="H26" s="23">
        <f t="shared" ca="1" si="4"/>
        <v>0.72059090174016116</v>
      </c>
      <c r="I26" s="23">
        <f t="shared" ca="1" si="4"/>
        <v>0.67421571188067775</v>
      </c>
      <c r="J26" s="23">
        <f t="shared" ca="1" si="4"/>
        <v>0.62978232930408173</v>
      </c>
      <c r="K26" s="23">
        <f t="shared" ca="1" si="4"/>
        <v>0.58752139294458716</v>
      </c>
      <c r="L26" s="23">
        <f t="shared" ca="1" si="4"/>
        <v>0.54755132634480297</v>
      </c>
      <c r="M26" s="24">
        <f ca="1">C26*'Balance y flujos'!D$12</f>
        <v>7265.0942289741206</v>
      </c>
      <c r="N26" s="24">
        <f ca="1">D26*'Balance y flujos'!E$12</f>
        <v>6922.7865203188412</v>
      </c>
      <c r="O26" s="24">
        <f ca="1">E26*'Balance y flujos'!F$12</f>
        <v>6560.174807324348</v>
      </c>
      <c r="P26" s="24">
        <f ca="1">F26*'Balance y flujos'!G$12</f>
        <v>6189.277499682049</v>
      </c>
      <c r="Q26" s="24">
        <f ca="1">G26*'Balance y flujos'!H$12</f>
        <v>-762699.68451364466</v>
      </c>
      <c r="R26" s="24">
        <f ca="1">H26*'Balance y flujos'!I$12</f>
        <v>18262.499009361691</v>
      </c>
      <c r="S26" s="24">
        <f ca="1">I26*'Balance y flujos'!J$12</f>
        <v>17087.176289046285</v>
      </c>
      <c r="T26" s="24">
        <f ca="1">J26*'Balance y flujos'!K$12</f>
        <v>15961.066309960981</v>
      </c>
      <c r="U26" s="24">
        <f ca="1">K26*'Balance y flujos'!L$12</f>
        <v>14890.014335066262</v>
      </c>
      <c r="V26" s="24">
        <f ca="1">L26*'Balance y flujos'!M$12</f>
        <v>561428.34800965933</v>
      </c>
      <c r="W26" s="18">
        <f t="shared" ca="1" si="5"/>
        <v>-108133.24750425061</v>
      </c>
      <c r="X26" s="18">
        <f ca="1">'Metrics and Escenarios'!$N$13-W26</f>
        <v>111041.29426005739</v>
      </c>
    </row>
    <row r="27" spans="1:24" x14ac:dyDescent="0.3">
      <c r="A27">
        <v>22</v>
      </c>
      <c r="B27" s="18">
        <f t="shared" ca="1" si="3"/>
        <v>83.618135961344805</v>
      </c>
      <c r="C27" s="23">
        <f t="shared" ca="1" si="4"/>
        <v>0.98527675796076142</v>
      </c>
      <c r="D27" s="23">
        <f t="shared" ca="1" si="4"/>
        <v>0.96408935621063341</v>
      </c>
      <c r="E27" s="23">
        <f t="shared" ca="1" si="4"/>
        <v>0.93814749437714906</v>
      </c>
      <c r="F27" s="23">
        <f t="shared" ca="1" si="4"/>
        <v>0.90889774934108836</v>
      </c>
      <c r="G27" s="23">
        <f t="shared" ca="1" si="4"/>
        <v>0.87750844707552256</v>
      </c>
      <c r="H27" s="23">
        <f t="shared" ca="1" si="4"/>
        <v>0.84489929378368533</v>
      </c>
      <c r="I27" s="23">
        <f t="shared" ca="1" si="4"/>
        <v>0.81177262910105108</v>
      </c>
      <c r="J27" s="23">
        <f t="shared" ca="1" si="4"/>
        <v>0.77865552198993782</v>
      </c>
      <c r="K27" s="23">
        <f t="shared" ca="1" si="4"/>
        <v>0.74592977650607217</v>
      </c>
      <c r="L27" s="23">
        <f t="shared" ca="1" si="4"/>
        <v>0.71386889074668003</v>
      </c>
      <c r="M27" s="24">
        <f ca="1">C27*'Balance y flujos'!D$12</f>
        <v>7460.3742364826803</v>
      </c>
      <c r="N27" s="24">
        <f ca="1">D27*'Balance y flujos'!E$12</f>
        <v>7299.9462705558135</v>
      </c>
      <c r="O27" s="24">
        <f ca="1">E27*'Balance y flujos'!F$12</f>
        <v>7103.5182150828678</v>
      </c>
      <c r="P27" s="24">
        <f ca="1">F27*'Balance y flujos'!G$12</f>
        <v>6882.0433426395612</v>
      </c>
      <c r="Q27" s="24">
        <f ca="1">G27*'Balance y flujos'!H$12</f>
        <v>-870864.07902566867</v>
      </c>
      <c r="R27" s="24">
        <f ca="1">H27*'Balance y flujos'!I$12</f>
        <v>21412.943847157898</v>
      </c>
      <c r="S27" s="24">
        <f ca="1">I27*'Balance y flujos'!J$12</f>
        <v>20573.388865976336</v>
      </c>
      <c r="T27" s="24">
        <f ca="1">J27*'Balance y flujos'!K$12</f>
        <v>19734.076109807625</v>
      </c>
      <c r="U27" s="24">
        <f ca="1">K27*'Balance y flujos'!L$12</f>
        <v>18904.681937557547</v>
      </c>
      <c r="V27" s="24">
        <f ca="1">L27*'Balance y flujos'!M$12</f>
        <v>731961.02857216762</v>
      </c>
      <c r="W27" s="18">
        <f t="shared" ca="1" si="5"/>
        <v>-29532.077628240804</v>
      </c>
      <c r="X27" s="18">
        <f ca="1">'Metrics and Escenarios'!$N$13-W27</f>
        <v>32440.12438404758</v>
      </c>
    </row>
    <row r="28" spans="1:24" x14ac:dyDescent="0.3">
      <c r="A28">
        <v>23</v>
      </c>
      <c r="B28" s="18">
        <f t="shared" ca="1" si="3"/>
        <v>175.8236306006327</v>
      </c>
      <c r="C28" s="23">
        <f t="shared" ca="1" si="4"/>
        <v>0.9762337198372143</v>
      </c>
      <c r="D28" s="23">
        <f t="shared" ca="1" si="4"/>
        <v>0.94647341688166819</v>
      </c>
      <c r="E28" s="23">
        <f t="shared" ca="1" si="4"/>
        <v>0.91255242122594304</v>
      </c>
      <c r="F28" s="23">
        <f t="shared" ca="1" si="4"/>
        <v>0.87598625749402637</v>
      </c>
      <c r="G28" s="23">
        <f t="shared" ca="1" si="4"/>
        <v>0.83797128540703192</v>
      </c>
      <c r="H28" s="23">
        <f t="shared" ca="1" si="4"/>
        <v>0.79942613940023677</v>
      </c>
      <c r="I28" s="23">
        <f t="shared" ca="1" si="4"/>
        <v>0.76103278718819278</v>
      </c>
      <c r="J28" s="23">
        <f t="shared" ca="1" si="4"/>
        <v>0.72328573167251542</v>
      </c>
      <c r="K28" s="23">
        <f t="shared" ca="1" si="4"/>
        <v>0.68652766102876306</v>
      </c>
      <c r="L28" s="23">
        <f t="shared" ca="1" si="4"/>
        <v>0.65098970270999645</v>
      </c>
      <c r="M28" s="24">
        <f ca="1">C28*'Balance y flujos'!D$12</f>
        <v>7391.9016493731724</v>
      </c>
      <c r="N28" s="24">
        <f ca="1">D28*'Balance y flujos'!E$12</f>
        <v>7166.5609056221483</v>
      </c>
      <c r="O28" s="24">
        <f ca="1">E28*'Balance y flujos'!F$12</f>
        <v>6909.7159937523293</v>
      </c>
      <c r="P28" s="24">
        <f ca="1">F28*'Balance y flujos'!G$12</f>
        <v>6632.8422487578673</v>
      </c>
      <c r="Q28" s="24">
        <f ca="1">G28*'Balance y flujos'!H$12</f>
        <v>-831626.28707224748</v>
      </c>
      <c r="R28" s="24">
        <f ca="1">H28*'Balance y flujos'!I$12</f>
        <v>20260.482117659492</v>
      </c>
      <c r="S28" s="24">
        <f ca="1">I28*'Balance y flujos'!J$12</f>
        <v>19287.449353791264</v>
      </c>
      <c r="T28" s="24">
        <f ca="1">J28*'Balance y flujos'!K$12</f>
        <v>18330.796192758218</v>
      </c>
      <c r="U28" s="24">
        <f ca="1">K28*'Balance y flujos'!L$12</f>
        <v>17399.207649110969</v>
      </c>
      <c r="V28" s="24">
        <f ca="1">L28*'Balance y flujos'!M$12</f>
        <v>667488.24407672184</v>
      </c>
      <c r="W28" s="18">
        <f t="shared" ca="1" si="5"/>
        <v>-60759.086884700111</v>
      </c>
      <c r="X28" s="18">
        <f ca="1">'Metrics and Escenarios'!$N$13-W28</f>
        <v>63667.133640506887</v>
      </c>
    </row>
    <row r="29" spans="1:24" x14ac:dyDescent="0.3">
      <c r="A29">
        <v>24</v>
      </c>
      <c r="B29" s="18">
        <f t="shared" ca="1" si="3"/>
        <v>19.765276465749139</v>
      </c>
      <c r="C29" s="23">
        <f t="shared" ca="1" si="4"/>
        <v>0.99158816041052578</v>
      </c>
      <c r="D29" s="23">
        <f t="shared" ca="1" si="4"/>
        <v>0.97648027984191599</v>
      </c>
      <c r="E29" s="23">
        <f t="shared" ca="1" si="4"/>
        <v>0.95629174392515282</v>
      </c>
      <c r="F29" s="23">
        <f t="shared" ca="1" si="4"/>
        <v>0.93241103736289677</v>
      </c>
      <c r="G29" s="23">
        <f t="shared" ca="1" si="4"/>
        <v>0.90597617731083779</v>
      </c>
      <c r="H29" s="23">
        <f t="shared" ca="1" si="4"/>
        <v>0.87789689668672777</v>
      </c>
      <c r="I29" s="23">
        <f t="shared" ca="1" si="4"/>
        <v>0.84887953787819914</v>
      </c>
      <c r="J29" s="23">
        <f t="shared" ca="1" si="4"/>
        <v>0.81946446075794588</v>
      </c>
      <c r="K29" s="23">
        <f t="shared" ca="1" si="4"/>
        <v>0.79005221321092267</v>
      </c>
      <c r="L29" s="23">
        <f t="shared" ca="1" si="4"/>
        <v>0.76093822506540121</v>
      </c>
      <c r="M29" s="24">
        <f ca="1">C29*'Balance y flujos'!D$12</f>
        <v>7508.1632702255938</v>
      </c>
      <c r="N29" s="24">
        <f ca="1">D29*'Balance y flujos'!E$12</f>
        <v>7393.7685663505208</v>
      </c>
      <c r="O29" s="24">
        <f ca="1">E29*'Balance y flujos'!F$12</f>
        <v>7240.9038691892347</v>
      </c>
      <c r="P29" s="24">
        <f ca="1">F29*'Balance y flujos'!G$12</f>
        <v>7060.0825856802285</v>
      </c>
      <c r="Q29" s="24">
        <f ca="1">G29*'Balance y flujos'!H$12</f>
        <v>-899116.2556924026</v>
      </c>
      <c r="R29" s="24">
        <f ca="1">H29*'Balance y flujos'!I$12</f>
        <v>22249.227914682</v>
      </c>
      <c r="S29" s="24">
        <f ca="1">I29*'Balance y flujos'!J$12</f>
        <v>21513.818287367369</v>
      </c>
      <c r="T29" s="24">
        <f ca="1">J29*'Balance y flujos'!K$12</f>
        <v>20768.328973705968</v>
      </c>
      <c r="U29" s="24">
        <f ca="1">K29*'Balance y flujos'!L$12</f>
        <v>20022.911372132778</v>
      </c>
      <c r="V29" s="24">
        <f ca="1">L29*'Balance y flujos'!M$12</f>
        <v>780223.27785732958</v>
      </c>
      <c r="W29" s="18">
        <f t="shared" ca="1" si="5"/>
        <v>-5135.7729957392439</v>
      </c>
      <c r="X29" s="18">
        <f ca="1">'Metrics and Escenarios'!$N$13-W29</f>
        <v>8043.8197515460197</v>
      </c>
    </row>
    <row r="30" spans="1:24" x14ac:dyDescent="0.3">
      <c r="A30">
        <v>25</v>
      </c>
      <c r="B30" s="18">
        <f t="shared" ca="1" si="3"/>
        <v>-215.72578507005426</v>
      </c>
      <c r="C30" s="23">
        <f t="shared" ca="1" si="4"/>
        <v>1.0152162940487834</v>
      </c>
      <c r="D30" s="23">
        <f t="shared" ca="1" si="4"/>
        <v>1.0235709950671958</v>
      </c>
      <c r="E30" s="23">
        <f t="shared" ca="1" si="4"/>
        <v>1.0262948436507919</v>
      </c>
      <c r="F30" s="23">
        <f t="shared" ca="1" si="4"/>
        <v>1.0245104516032173</v>
      </c>
      <c r="G30" s="23">
        <f t="shared" ca="1" si="4"/>
        <v>1.0191849743390775</v>
      </c>
      <c r="H30" s="23">
        <f t="shared" ca="1" si="4"/>
        <v>1.0111299975798695</v>
      </c>
      <c r="I30" s="23">
        <f t="shared" ca="1" si="4"/>
        <v>1.0010062592075117</v>
      </c>
      <c r="J30" s="23">
        <f t="shared" ca="1" si="4"/>
        <v>0.98934576326741586</v>
      </c>
      <c r="K30" s="23">
        <f t="shared" ca="1" si="4"/>
        <v>0.9765646864931693</v>
      </c>
      <c r="L30" s="23">
        <f t="shared" ca="1" si="4"/>
        <v>0.9629902047087413</v>
      </c>
      <c r="M30" s="24">
        <f ca="1">C30*'Balance y flujos'!D$12</f>
        <v>7687.0721077951166</v>
      </c>
      <c r="N30" s="24">
        <f ca="1">D30*'Balance y flujos'!E$12</f>
        <v>7750.3327051122424</v>
      </c>
      <c r="O30" s="24">
        <f ca="1">E30*'Balance y flujos'!F$12</f>
        <v>7770.9572957492919</v>
      </c>
      <c r="P30" s="24">
        <f ca="1">F30*'Balance y flujos'!G$12</f>
        <v>7757.4461352028247</v>
      </c>
      <c r="Q30" s="24">
        <f ca="1">G30*'Balance y flujos'!H$12</f>
        <v>-1011467.8519535799</v>
      </c>
      <c r="R30" s="24">
        <f ca="1">H30*'Balance y flujos'!I$12</f>
        <v>25625.858631499694</v>
      </c>
      <c r="S30" s="24">
        <f ca="1">I30*'Balance y flujos'!J$12</f>
        <v>25369.284809168963</v>
      </c>
      <c r="T30" s="24">
        <f ca="1">J30*'Balance y flujos'!K$12</f>
        <v>25073.763737447945</v>
      </c>
      <c r="U30" s="24">
        <f ca="1">K30*'Balance y flujos'!L$12</f>
        <v>24749.84290891045</v>
      </c>
      <c r="V30" s="24">
        <f ca="1">L30*'Balance y flujos'!M$12</f>
        <v>987396.01890518528</v>
      </c>
      <c r="W30" s="18">
        <f t="shared" ca="1" si="5"/>
        <v>107712.72528249188</v>
      </c>
      <c r="X30" s="18">
        <f ca="1">'Metrics and Escenarios'!$N$13-W30</f>
        <v>-104804.67852668511</v>
      </c>
    </row>
    <row r="31" spans="1:24" x14ac:dyDescent="0.3">
      <c r="A31">
        <v>26</v>
      </c>
      <c r="B31" s="18">
        <f t="shared" ca="1" si="3"/>
        <v>-103.50525834415888</v>
      </c>
      <c r="C31" s="23">
        <f t="shared" ca="1" si="4"/>
        <v>1.0038871702286989</v>
      </c>
      <c r="D31" s="23">
        <f t="shared" ca="1" si="4"/>
        <v>1.0008537475935022</v>
      </c>
      <c r="E31" s="23">
        <f t="shared" ca="1" si="4"/>
        <v>0.99231857353782316</v>
      </c>
      <c r="F31" s="23">
        <f t="shared" ca="1" si="4"/>
        <v>0.9795389077022798</v>
      </c>
      <c r="G31" s="23">
        <f t="shared" ca="1" si="4"/>
        <v>0.96357302728883221</v>
      </c>
      <c r="H31" s="23">
        <f t="shared" ca="1" si="4"/>
        <v>0.94528973452552822</v>
      </c>
      <c r="I31" s="23">
        <f t="shared" ca="1" si="4"/>
        <v>0.92538203544821263</v>
      </c>
      <c r="J31" s="23">
        <f t="shared" ca="1" si="4"/>
        <v>0.90439612710091954</v>
      </c>
      <c r="K31" s="23">
        <f t="shared" ca="1" si="4"/>
        <v>0.88275042590006991</v>
      </c>
      <c r="L31" s="23">
        <f t="shared" ca="1" si="4"/>
        <v>0.86076601970491518</v>
      </c>
      <c r="M31" s="24">
        <f ca="1">C31*'Balance y flujos'!D$12</f>
        <v>7601.2896078159101</v>
      </c>
      <c r="N31" s="24">
        <f ca="1">D31*'Balance y flujos'!E$12</f>
        <v>7578.3209668801155</v>
      </c>
      <c r="O31" s="24">
        <f ca="1">E31*'Balance y flujos'!F$12</f>
        <v>7513.6938536204125</v>
      </c>
      <c r="P31" s="24">
        <f ca="1">F31*'Balance y flujos'!G$12</f>
        <v>7416.9280576346491</v>
      </c>
      <c r="Q31" s="24">
        <f ca="1">G31*'Balance y flujos'!H$12</f>
        <v>-956276.99058678572</v>
      </c>
      <c r="R31" s="24">
        <f ca="1">H31*'Balance y flujos'!I$12</f>
        <v>23957.217331835323</v>
      </c>
      <c r="S31" s="24">
        <f ca="1">I31*'Balance y flujos'!J$12</f>
        <v>23452.680938439054</v>
      </c>
      <c r="T31" s="24">
        <f ca="1">J31*'Balance y flujos'!K$12</f>
        <v>22920.81864392844</v>
      </c>
      <c r="U31" s="24">
        <f ca="1">K31*'Balance y flujos'!L$12</f>
        <v>22372.234702911657</v>
      </c>
      <c r="V31" s="24">
        <f ca="1">L31*'Balance y flujos'!M$12</f>
        <v>882581.08640113834</v>
      </c>
      <c r="W31" s="18">
        <f t="shared" ca="1" si="5"/>
        <v>49117.279917418142</v>
      </c>
      <c r="X31" s="18">
        <f ca="1">'Metrics and Escenarios'!$N$13-W31</f>
        <v>-46209.233161611366</v>
      </c>
    </row>
    <row r="32" spans="1:24" x14ac:dyDescent="0.3">
      <c r="A32">
        <v>27</v>
      </c>
      <c r="B32" s="18">
        <f t="shared" ca="1" si="3"/>
        <v>-22.189326046301151</v>
      </c>
      <c r="C32" s="23">
        <f t="shared" ca="1" si="4"/>
        <v>0.99575706825161092</v>
      </c>
      <c r="D32" s="23">
        <f t="shared" ca="1" si="4"/>
        <v>0.98470832038298683</v>
      </c>
      <c r="E32" s="23">
        <f t="shared" ca="1" si="4"/>
        <v>0.9684040611445951</v>
      </c>
      <c r="F32" s="23">
        <f t="shared" ca="1" si="4"/>
        <v>0.94819064625404581</v>
      </c>
      <c r="G32" s="23">
        <f t="shared" ca="1" si="4"/>
        <v>0.92518184982381602</v>
      </c>
      <c r="H32" s="23">
        <f t="shared" ca="1" si="4"/>
        <v>0.90027648212205502</v>
      </c>
      <c r="I32" s="23">
        <f t="shared" ca="1" si="4"/>
        <v>0.87417930662345755</v>
      </c>
      <c r="J32" s="23">
        <f t="shared" ca="1" si="4"/>
        <v>0.84743548483690945</v>
      </c>
      <c r="K32" s="23">
        <f t="shared" ca="1" si="4"/>
        <v>0.82045427290552342</v>
      </c>
      <c r="L32" s="23">
        <f t="shared" ca="1" si="4"/>
        <v>0.79354224794874306</v>
      </c>
      <c r="M32" s="24">
        <f ca="1">C32*'Balance y flujos'!D$12</f>
        <v>7539.729642212561</v>
      </c>
      <c r="N32" s="24">
        <f ca="1">D32*'Balance y flujos'!E$12</f>
        <v>7456.0701087073985</v>
      </c>
      <c r="O32" s="24">
        <f ca="1">E32*'Balance y flujos'!F$12</f>
        <v>7332.6165972099961</v>
      </c>
      <c r="P32" s="24">
        <f ca="1">F32*'Balance y flujos'!G$12</f>
        <v>7179.5635200290208</v>
      </c>
      <c r="Q32" s="24">
        <f ca="1">G32*'Balance y flujos'!H$12</f>
        <v>-918176.5056088845</v>
      </c>
      <c r="R32" s="24">
        <f ca="1">H32*'Balance y flujos'!I$12</f>
        <v>22816.411258040345</v>
      </c>
      <c r="S32" s="24">
        <f ca="1">I32*'Balance y flujos'!J$12</f>
        <v>22155.010121085481</v>
      </c>
      <c r="T32" s="24">
        <f ca="1">J32*'Balance y flujos'!K$12</f>
        <v>21477.220521322401</v>
      </c>
      <c r="U32" s="24">
        <f ca="1">K32*'Balance y flujos'!L$12</f>
        <v>20793.414557385884</v>
      </c>
      <c r="V32" s="24">
        <f ca="1">L32*'Balance y flujos'!M$12</f>
        <v>813653.61000182142</v>
      </c>
      <c r="W32" s="18">
        <f t="shared" ca="1" si="5"/>
        <v>12227.140718929935</v>
      </c>
      <c r="X32" s="18">
        <f ca="1">'Metrics and Escenarios'!$N$13-W32</f>
        <v>-9319.0939631231595</v>
      </c>
    </row>
    <row r="33" spans="1:24" x14ac:dyDescent="0.3">
      <c r="A33">
        <v>28</v>
      </c>
      <c r="B33" s="18">
        <f t="shared" ca="1" si="3"/>
        <v>-16.028500161686772</v>
      </c>
      <c r="C33" s="23">
        <f t="shared" ca="1" si="4"/>
        <v>0.99514378859438102</v>
      </c>
      <c r="D33" s="23">
        <f t="shared" ca="1" si="4"/>
        <v>0.98349574428162212</v>
      </c>
      <c r="E33" s="23">
        <f t="shared" ca="1" si="4"/>
        <v>0.96661586352776341</v>
      </c>
      <c r="F33" s="23">
        <f t="shared" ca="1" si="4"/>
        <v>0.94585686804456104</v>
      </c>
      <c r="G33" s="23">
        <f t="shared" ca="1" si="4"/>
        <v>0.92233629267527584</v>
      </c>
      <c r="H33" s="23">
        <f t="shared" ca="1" si="4"/>
        <v>0.89695475728230545</v>
      </c>
      <c r="I33" s="23">
        <f t="shared" ca="1" si="4"/>
        <v>0.87041745753779765</v>
      </c>
      <c r="J33" s="23">
        <f t="shared" ca="1" si="4"/>
        <v>0.84326903879410797</v>
      </c>
      <c r="K33" s="23">
        <f t="shared" ca="1" si="4"/>
        <v>0.81591765339422229</v>
      </c>
      <c r="L33" s="23">
        <f t="shared" ca="1" si="4"/>
        <v>0.78866840120351456</v>
      </c>
      <c r="M33" s="24">
        <f ca="1">C33*'Balance y flujos'!D$12</f>
        <v>7535.0859766459171</v>
      </c>
      <c r="N33" s="24">
        <f ca="1">D33*'Balance y flujos'!E$12</f>
        <v>7446.8886564572522</v>
      </c>
      <c r="O33" s="24">
        <f ca="1">E33*'Balance y flujos'!F$12</f>
        <v>7319.076621439166</v>
      </c>
      <c r="P33" s="24">
        <f ca="1">F33*'Balance y flujos'!G$12</f>
        <v>7161.8924862945605</v>
      </c>
      <c r="Q33" s="24">
        <f ca="1">G33*'Balance y flujos'!H$12</f>
        <v>-915352.49461077142</v>
      </c>
      <c r="R33" s="24">
        <f ca="1">H33*'Balance y flujos'!I$12</f>
        <v>22732.226186526394</v>
      </c>
      <c r="S33" s="24">
        <f ca="1">I33*'Balance y flujos'!J$12</f>
        <v>22059.670636456507</v>
      </c>
      <c r="T33" s="24">
        <f ca="1">J33*'Balance y flujos'!K$12</f>
        <v>21371.627019454041</v>
      </c>
      <c r="U33" s="24">
        <f ca="1">K33*'Balance y flujos'!L$12</f>
        <v>20678.439459683548</v>
      </c>
      <c r="V33" s="24">
        <f ca="1">L33*'Balance y flujos'!M$12</f>
        <v>808656.24154525623</v>
      </c>
      <c r="W33" s="18">
        <f t="shared" ca="1" si="5"/>
        <v>9608.6539774420671</v>
      </c>
      <c r="X33" s="18">
        <f ca="1">'Metrics and Escenarios'!$N$13-W33</f>
        <v>-6700.6072216352914</v>
      </c>
    </row>
    <row r="34" spans="1:24" x14ac:dyDescent="0.3">
      <c r="A34">
        <v>29</v>
      </c>
      <c r="B34" s="18">
        <f t="shared" ca="1" si="3"/>
        <v>37.802928498432834</v>
      </c>
      <c r="C34" s="23">
        <f t="shared" ca="1" si="4"/>
        <v>0.98980118032156128</v>
      </c>
      <c r="D34" s="23">
        <f t="shared" ca="1" si="4"/>
        <v>0.97296394399878583</v>
      </c>
      <c r="E34" s="23">
        <f t="shared" ca="1" si="4"/>
        <v>0.95113094251382901</v>
      </c>
      <c r="F34" s="23">
        <f t="shared" ca="1" si="4"/>
        <v>0.92570784607098344</v>
      </c>
      <c r="G34" s="23">
        <f t="shared" ca="1" si="4"/>
        <v>0.89784207097273427</v>
      </c>
      <c r="H34" s="23">
        <f t="shared" ca="1" si="4"/>
        <v>0.86844700583125545</v>
      </c>
      <c r="I34" s="23">
        <f t="shared" ca="1" si="4"/>
        <v>0.83822866463455836</v>
      </c>
      <c r="J34" s="23">
        <f t="shared" ca="1" si="4"/>
        <v>0.80772439790551165</v>
      </c>
      <c r="K34" s="23">
        <f t="shared" ca="1" si="4"/>
        <v>0.7773301387466296</v>
      </c>
      <c r="L34" s="23">
        <f t="shared" ca="1" si="4"/>
        <v>0.74733573345191939</v>
      </c>
      <c r="M34" s="24">
        <f ca="1">C34*'Balance y flujos'!D$12</f>
        <v>7494.632513401074</v>
      </c>
      <c r="N34" s="24">
        <f ca="1">D34*'Balance y flujos'!E$12</f>
        <v>7367.1433758962121</v>
      </c>
      <c r="O34" s="24">
        <f ca="1">E34*'Balance y flujos'!F$12</f>
        <v>7201.827021412646</v>
      </c>
      <c r="P34" s="24">
        <f ca="1">F34*'Balance y flujos'!G$12</f>
        <v>7009.3269830413228</v>
      </c>
      <c r="Q34" s="24">
        <f ca="1">G34*'Balance y flujos'!H$12</f>
        <v>-891043.73964034952</v>
      </c>
      <c r="R34" s="24">
        <f ca="1">H34*'Balance y flujos'!I$12</f>
        <v>22009.73193718648</v>
      </c>
      <c r="S34" s="24">
        <f ca="1">I34*'Balance y flujos'!J$12</f>
        <v>21243.884873566141</v>
      </c>
      <c r="T34" s="24">
        <f ca="1">J34*'Balance y flujos'!K$12</f>
        <v>20470.791375472822</v>
      </c>
      <c r="U34" s="24">
        <f ca="1">K34*'Balance y flujos'!L$12</f>
        <v>19700.485885299535</v>
      </c>
      <c r="V34" s="24">
        <f ca="1">L34*'Balance y flujos'!M$12</f>
        <v>766276.04765636893</v>
      </c>
      <c r="W34" s="18">
        <f t="shared" ca="1" si="5"/>
        <v>-12269.868018704467</v>
      </c>
      <c r="X34" s="18">
        <f ca="1">'Metrics and Escenarios'!$N$13-W34</f>
        <v>15177.914774511242</v>
      </c>
    </row>
    <row r="35" spans="1:24" x14ac:dyDescent="0.3">
      <c r="A35">
        <v>30</v>
      </c>
      <c r="B35" s="18">
        <f t="shared" ca="1" si="3"/>
        <v>-18.064335299204259</v>
      </c>
      <c r="C35" s="23">
        <f t="shared" ca="1" si="4"/>
        <v>0.99534640408743846</v>
      </c>
      <c r="D35" s="23">
        <f t="shared" ca="1" si="4"/>
        <v>0.98389627285586467</v>
      </c>
      <c r="E35" s="23">
        <f t="shared" ca="1" si="4"/>
        <v>0.96720640500800636</v>
      </c>
      <c r="F35" s="23">
        <f t="shared" ca="1" si="4"/>
        <v>0.94662742520625887</v>
      </c>
      <c r="G35" s="23">
        <f t="shared" ca="1" si="4"/>
        <v>0.92327563299629312</v>
      </c>
      <c r="H35" s="23">
        <f t="shared" ca="1" si="4"/>
        <v>0.89805105791918338</v>
      </c>
      <c r="I35" s="23">
        <f t="shared" ca="1" si="4"/>
        <v>0.87165876031951262</v>
      </c>
      <c r="J35" s="23">
        <f t="shared" ca="1" si="4"/>
        <v>0.8446435632039565</v>
      </c>
      <c r="K35" s="23">
        <f t="shared" ca="1" si="4"/>
        <v>0.81741399025371486</v>
      </c>
      <c r="L35" s="23">
        <f t="shared" ca="1" si="4"/>
        <v>0.79027563552347069</v>
      </c>
      <c r="M35" s="24">
        <f ca="1">C35*'Balance y flujos'!D$12</f>
        <v>7536.6201520865789</v>
      </c>
      <c r="N35" s="24">
        <f ca="1">D35*'Balance y flujos'!E$12</f>
        <v>7449.9214013506144</v>
      </c>
      <c r="O35" s="24">
        <f ca="1">E35*'Balance y flujos'!F$12</f>
        <v>7323.5481167923062</v>
      </c>
      <c r="P35" s="24">
        <f ca="1">F35*'Balance y flujos'!G$12</f>
        <v>7167.7270345576953</v>
      </c>
      <c r="Q35" s="24">
        <f ca="1">G35*'Balance y flujos'!H$12</f>
        <v>-916284.72238166153</v>
      </c>
      <c r="R35" s="24">
        <f ca="1">H35*'Balance y flujos'!I$12</f>
        <v>22760.010591306687</v>
      </c>
      <c r="S35" s="24">
        <f ca="1">I35*'Balance y flujos'!J$12</f>
        <v>22091.129944042328</v>
      </c>
      <c r="T35" s="24">
        <f ca="1">J35*'Balance y flujos'!K$12</f>
        <v>21406.462666993561</v>
      </c>
      <c r="U35" s="24">
        <f ca="1">K35*'Balance y flujos'!L$12</f>
        <v>20716.36229543982</v>
      </c>
      <c r="V35" s="24">
        <f ca="1">L35*'Balance y flujos'!M$12</f>
        <v>810304.20926207479</v>
      </c>
      <c r="W35" s="18">
        <f t="shared" ca="1" si="5"/>
        <v>10471.269082982908</v>
      </c>
      <c r="X35" s="18">
        <f ca="1">'Metrics and Escenarios'!$N$13-W35</f>
        <v>-7563.2223271761322</v>
      </c>
    </row>
    <row r="36" spans="1:24" x14ac:dyDescent="0.3">
      <c r="A36">
        <v>31</v>
      </c>
      <c r="B36" s="18">
        <f t="shared" ca="1" si="3"/>
        <v>118.91078279848186</v>
      </c>
      <c r="C36" s="23">
        <f t="shared" ca="1" si="4"/>
        <v>0.98180558444325294</v>
      </c>
      <c r="D36" s="23">
        <f t="shared" ca="1" si="4"/>
        <v>0.95730826360207266</v>
      </c>
      <c r="E36" s="23">
        <f t="shared" ca="1" si="4"/>
        <v>0.92826698064080171</v>
      </c>
      <c r="F36" s="23">
        <f t="shared" ca="1" si="4"/>
        <v>0.89615692947474812</v>
      </c>
      <c r="G36" s="23">
        <f t="shared" ca="1" si="4"/>
        <v>0.86215947398206305</v>
      </c>
      <c r="H36" s="23">
        <f t="shared" ca="1" si="4"/>
        <v>0.82719615306913163</v>
      </c>
      <c r="I36" s="23">
        <f t="shared" ca="1" si="4"/>
        <v>0.79196360283519907</v>
      </c>
      <c r="J36" s="23">
        <f t="shared" ca="1" si="4"/>
        <v>0.75697832873063586</v>
      </c>
      <c r="K36" s="23">
        <f t="shared" ca="1" si="4"/>
        <v>0.72260886024030402</v>
      </c>
      <c r="L36" s="23">
        <f t="shared" ca="1" si="4"/>
        <v>0.68911397086728687</v>
      </c>
      <c r="M36" s="24">
        <f ca="1">C36*'Balance y flujos'!D$12</f>
        <v>7434.0910086777549</v>
      </c>
      <c r="N36" s="24">
        <f ca="1">D36*'Balance y flujos'!E$12</f>
        <v>7248.6008103251106</v>
      </c>
      <c r="O36" s="24">
        <f ca="1">E36*'Balance y flujos'!F$12</f>
        <v>7028.7043828004316</v>
      </c>
      <c r="P36" s="24">
        <f ca="1">F36*'Balance y flujos'!G$12</f>
        <v>6785.5716827586966</v>
      </c>
      <c r="Q36" s="24">
        <f ca="1">G36*'Balance y flujos'!H$12</f>
        <v>-855631.32615408872</v>
      </c>
      <c r="R36" s="24">
        <f ca="1">H36*'Balance y flujos'!I$12</f>
        <v>20964.279301184059</v>
      </c>
      <c r="S36" s="24">
        <f ca="1">I36*'Balance y flujos'!J$12</f>
        <v>20071.353214842082</v>
      </c>
      <c r="T36" s="24">
        <f ca="1">J36*'Balance y flujos'!K$12</f>
        <v>19184.694040914263</v>
      </c>
      <c r="U36" s="24">
        <f ca="1">K36*'Balance y flujos'!L$12</f>
        <v>18313.641710471009</v>
      </c>
      <c r="V36" s="24">
        <f ca="1">L36*'Balance y flujos'!M$12</f>
        <v>706578.72539015091</v>
      </c>
      <c r="W36" s="18">
        <f t="shared" ca="1" si="5"/>
        <v>-42021.66461196437</v>
      </c>
      <c r="X36" s="18">
        <f ca="1">'Metrics and Escenarios'!$N$13-W36</f>
        <v>44929.711367771146</v>
      </c>
    </row>
    <row r="37" spans="1:24" x14ac:dyDescent="0.3">
      <c r="A37">
        <v>32</v>
      </c>
      <c r="B37" s="18">
        <f t="shared" ca="1" si="3"/>
        <v>291.44425669113161</v>
      </c>
      <c r="C37" s="23">
        <f t="shared" ca="1" si="4"/>
        <v>0.96501144578207398</v>
      </c>
      <c r="D37" s="23">
        <f t="shared" ca="1" si="4"/>
        <v>0.92483815934410607</v>
      </c>
      <c r="E37" s="23">
        <f t="shared" ca="1" si="4"/>
        <v>0.8814421244262105</v>
      </c>
      <c r="F37" s="23">
        <f t="shared" ca="1" si="4"/>
        <v>0.836395972769165</v>
      </c>
      <c r="G37" s="23">
        <f t="shared" ca="1" si="4"/>
        <v>0.79090156891013541</v>
      </c>
      <c r="H37" s="23">
        <f t="shared" ca="1" si="4"/>
        <v>0.74584795731563258</v>
      </c>
      <c r="I37" s="23">
        <f t="shared" ca="1" si="4"/>
        <v>0.70186564934992912</v>
      </c>
      <c r="J37" s="23">
        <f t="shared" ca="1" si="4"/>
        <v>0.65938517384992679</v>
      </c>
      <c r="K37" s="23">
        <f t="shared" ca="1" si="4"/>
        <v>0.61867986239092898</v>
      </c>
      <c r="L37" s="23">
        <f t="shared" ca="1" si="4"/>
        <v>0.57991016194395395</v>
      </c>
      <c r="M37" s="24">
        <f ca="1">C37*'Balance y flujos'!D$12</f>
        <v>7306.92820048253</v>
      </c>
      <c r="N37" s="24">
        <f ca="1">D37*'Balance y flujos'!E$12</f>
        <v>7002.7418399344906</v>
      </c>
      <c r="O37" s="24">
        <f ca="1">E37*'Balance y flujos'!F$12</f>
        <v>6674.1532903202269</v>
      </c>
      <c r="P37" s="24">
        <f ca="1">F37*'Balance y flujos'!G$12</f>
        <v>6333.0702935280733</v>
      </c>
      <c r="Q37" s="24">
        <f ca="1">G37*'Balance y flujos'!H$12</f>
        <v>-784912.97571475443</v>
      </c>
      <c r="R37" s="24">
        <f ca="1">H37*'Balance y flujos'!I$12</f>
        <v>18902.608329799328</v>
      </c>
      <c r="S37" s="24">
        <f ca="1">I37*'Balance y flujos'!J$12</f>
        <v>17787.930287496296</v>
      </c>
      <c r="T37" s="24">
        <f ca="1">J37*'Balance y flujos'!K$12</f>
        <v>16711.314360397409</v>
      </c>
      <c r="U37" s="24">
        <f ca="1">K37*'Balance y flujos'!L$12</f>
        <v>15679.687804468782</v>
      </c>
      <c r="V37" s="24">
        <f ca="1">L37*'Balance y flujos'!M$12</f>
        <v>594607.27889678371</v>
      </c>
      <c r="W37" s="18">
        <f t="shared" ca="1" si="5"/>
        <v>-93907.262411543517</v>
      </c>
      <c r="X37" s="18">
        <f ca="1">'Metrics and Escenarios'!$N$13-W37</f>
        <v>96815.309167350293</v>
      </c>
    </row>
    <row r="38" spans="1:24" x14ac:dyDescent="0.3">
      <c r="A38">
        <v>33</v>
      </c>
      <c r="B38" s="18">
        <f t="shared" ca="1" si="3"/>
        <v>94.99814355330814</v>
      </c>
      <c r="C38" s="23">
        <f t="shared" ca="1" si="4"/>
        <v>0.98415615000946977</v>
      </c>
      <c r="D38" s="23">
        <f t="shared" ca="1" si="4"/>
        <v>0.96189758255826108</v>
      </c>
      <c r="E38" s="23">
        <f t="shared" ca="1" si="4"/>
        <v>0.9349501177257773</v>
      </c>
      <c r="F38" s="23">
        <f t="shared" ca="1" si="4"/>
        <v>0.90476984626738577</v>
      </c>
      <c r="G38" s="23">
        <f t="shared" ca="1" si="4"/>
        <v>0.87252959894601945</v>
      </c>
      <c r="H38" s="23">
        <f t="shared" ca="1" si="4"/>
        <v>0.83914996810492715</v>
      </c>
      <c r="I38" s="23">
        <f t="shared" ca="1" si="4"/>
        <v>0.80533173219316012</v>
      </c>
      <c r="J38" s="23">
        <f t="shared" ca="1" si="4"/>
        <v>0.77159880831064276</v>
      </c>
      <c r="K38" s="23">
        <f t="shared" ca="1" si="4"/>
        <v>0.73832894894520307</v>
      </c>
      <c r="L38" s="23">
        <f t="shared" ca="1" si="4"/>
        <v>0.70579110714530935</v>
      </c>
      <c r="M38" s="24">
        <f ca="1">C38*'Balance y flujos'!D$12</f>
        <v>7451.8891538686166</v>
      </c>
      <c r="N38" s="24">
        <f ca="1">D38*'Balance y flujos'!E$12</f>
        <v>7283.3504749519434</v>
      </c>
      <c r="O38" s="24">
        <f ca="1">E38*'Balance y flujos'!F$12</f>
        <v>7079.3081378619299</v>
      </c>
      <c r="P38" s="24">
        <f ca="1">F38*'Balance y flujos'!G$12</f>
        <v>6850.7874528675475</v>
      </c>
      <c r="Q38" s="24">
        <f ca="1">G38*'Balance y flujos'!H$12</f>
        <v>-865922.9300198002</v>
      </c>
      <c r="R38" s="24">
        <f ca="1">H38*'Balance y flujos'!I$12</f>
        <v>21267.234188238723</v>
      </c>
      <c r="S38" s="24">
        <f ca="1">I38*'Balance y flujos'!J$12</f>
        <v>20410.152176315529</v>
      </c>
      <c r="T38" s="24">
        <f ca="1">J38*'Balance y flujos'!K$12</f>
        <v>19555.232293897297</v>
      </c>
      <c r="U38" s="24">
        <f ca="1">K38*'Balance y flujos'!L$12</f>
        <v>18712.048217834625</v>
      </c>
      <c r="V38" s="24">
        <f ca="1">L38*'Balance y flujos'!M$12</f>
        <v>723678.52338097163</v>
      </c>
      <c r="W38" s="18">
        <f t="shared" ca="1" si="5"/>
        <v>-33634.404542992241</v>
      </c>
      <c r="X38" s="18">
        <f ca="1">'Metrics and Escenarios'!$N$13-W38</f>
        <v>36542.451298799017</v>
      </c>
    </row>
    <row r="39" spans="1:24" x14ac:dyDescent="0.3">
      <c r="A39">
        <v>34</v>
      </c>
      <c r="B39" s="18">
        <f t="shared" ca="1" si="3"/>
        <v>233.29275977082574</v>
      </c>
      <c r="C39" s="23">
        <f t="shared" ca="1" si="4"/>
        <v>0.97063947986437471</v>
      </c>
      <c r="D39" s="23">
        <f t="shared" ca="1" si="4"/>
        <v>0.93565709580344769</v>
      </c>
      <c r="E39" s="23">
        <f t="shared" ca="1" si="4"/>
        <v>0.89695419220095352</v>
      </c>
      <c r="F39" s="23">
        <f t="shared" ca="1" si="4"/>
        <v>0.85607907683319484</v>
      </c>
      <c r="G39" s="23">
        <f t="shared" ca="1" si="4"/>
        <v>0.81423520157187002</v>
      </c>
      <c r="H39" s="23">
        <f t="shared" ca="1" si="4"/>
        <v>0.77233057707415043</v>
      </c>
      <c r="I39" s="23">
        <f t="shared" ca="1" si="4"/>
        <v>0.73102528654009269</v>
      </c>
      <c r="J39" s="23">
        <f t="shared" ca="1" si="4"/>
        <v>0.6907852842823593</v>
      </c>
      <c r="K39" s="23">
        <f t="shared" ca="1" si="4"/>
        <v>0.65192159457386456</v>
      </c>
      <c r="L39" s="23">
        <f t="shared" ca="1" si="4"/>
        <v>0.61463260267025577</v>
      </c>
      <c r="M39" s="24">
        <f ca="1">C39*'Balance y flujos'!D$12</f>
        <v>7349.5428670017563</v>
      </c>
      <c r="N39" s="24">
        <f ca="1">D39*'Balance y flujos'!E$12</f>
        <v>7084.6612744236072</v>
      </c>
      <c r="O39" s="24">
        <f ca="1">E39*'Balance y flujos'!F$12</f>
        <v>6791.6084417243719</v>
      </c>
      <c r="P39" s="24">
        <f ca="1">F39*'Balance y flujos'!G$12</f>
        <v>6482.1079332235631</v>
      </c>
      <c r="Q39" s="24">
        <f ca="1">G39*'Balance y flujos'!H$12</f>
        <v>-808069.92945805658</v>
      </c>
      <c r="R39" s="24">
        <f ca="1">H39*'Balance y flujos'!I$12</f>
        <v>19573.778082202934</v>
      </c>
      <c r="S39" s="24">
        <f ca="1">I39*'Balance y flujos'!J$12</f>
        <v>18526.945787154567</v>
      </c>
      <c r="T39" s="24">
        <f ca="1">J39*'Balance y flujos'!K$12</f>
        <v>17507.111926369074</v>
      </c>
      <c r="U39" s="24">
        <f ca="1">K39*'Balance y flujos'!L$12</f>
        <v>16522.159031338691</v>
      </c>
      <c r="V39" s="24">
        <f ca="1">L39*'Balance y flujos'!M$12</f>
        <v>630209.71760506858</v>
      </c>
      <c r="W39" s="18">
        <f t="shared" ca="1" si="5"/>
        <v>-78022.296509549487</v>
      </c>
      <c r="X39" s="18">
        <f ca="1">'Metrics and Escenarios'!$N$13-W39</f>
        <v>80930.343265356263</v>
      </c>
    </row>
    <row r="40" spans="1:24" x14ac:dyDescent="0.3">
      <c r="A40">
        <v>35</v>
      </c>
      <c r="B40" s="18">
        <f t="shared" ca="1" si="3"/>
        <v>132.51036537413131</v>
      </c>
      <c r="C40" s="23">
        <f t="shared" ca="1" si="4"/>
        <v>0.98047127733799755</v>
      </c>
      <c r="D40" s="23">
        <f t="shared" ca="1" si="4"/>
        <v>0.95470800289490043</v>
      </c>
      <c r="E40" s="23">
        <f t="shared" ca="1" si="4"/>
        <v>0.92448748278573201</v>
      </c>
      <c r="F40" s="23">
        <f t="shared" ca="1" si="4"/>
        <v>0.89129522083998247</v>
      </c>
      <c r="G40" s="23">
        <f t="shared" ca="1" si="4"/>
        <v>0.85631685630470866</v>
      </c>
      <c r="H40" s="23">
        <f t="shared" ca="1" si="4"/>
        <v>0.82047390287226241</v>
      </c>
      <c r="I40" s="23">
        <f t="shared" ca="1" si="4"/>
        <v>0.78446011292813489</v>
      </c>
      <c r="J40" s="23">
        <f t="shared" ca="1" si="4"/>
        <v>0.74878729594529059</v>
      </c>
      <c r="K40" s="23">
        <f t="shared" ca="1" si="4"/>
        <v>0.71381830554684755</v>
      </c>
      <c r="L40" s="23">
        <f t="shared" ca="1" si="4"/>
        <v>0.67980574596456611</v>
      </c>
      <c r="M40" s="24">
        <f ca="1">C40*'Balance y flujos'!D$12</f>
        <v>7423.9878267330123</v>
      </c>
      <c r="N40" s="24">
        <f ca="1">D40*'Balance y flujos'!E$12</f>
        <v>7228.91200935504</v>
      </c>
      <c r="O40" s="24">
        <f ca="1">E40*'Balance y flujos'!F$12</f>
        <v>7000.0865673521484</v>
      </c>
      <c r="P40" s="24">
        <f ca="1">F40*'Balance y flujos'!G$12</f>
        <v>6748.7595225701625</v>
      </c>
      <c r="Q40" s="24">
        <f ca="1">G40*'Balance y flujos'!H$12</f>
        <v>-849832.94793944526</v>
      </c>
      <c r="R40" s="24">
        <f ca="1">H40*'Balance y flujos'!I$12</f>
        <v>20793.912054991331</v>
      </c>
      <c r="S40" s="24">
        <f ca="1">I40*'Balance y flujos'!J$12</f>
        <v>19881.18639943601</v>
      </c>
      <c r="T40" s="24">
        <f ca="1">J40*'Balance y flujos'!K$12</f>
        <v>18977.102288413957</v>
      </c>
      <c r="U40" s="24">
        <f ca="1">K40*'Balance y flujos'!L$12</f>
        <v>18090.855805190629</v>
      </c>
      <c r="V40" s="24">
        <f ca="1">L40*'Balance y flujos'!M$12</f>
        <v>697034.59486101381</v>
      </c>
      <c r="W40" s="18">
        <f t="shared" ca="1" si="5"/>
        <v>-46653.550604389166</v>
      </c>
      <c r="X40" s="18">
        <f ca="1">'Metrics and Escenarios'!$N$13-W40</f>
        <v>49561.597360195941</v>
      </c>
    </row>
    <row r="41" spans="1:24" x14ac:dyDescent="0.3">
      <c r="A41">
        <v>36</v>
      </c>
      <c r="B41" s="18">
        <f t="shared" ca="1" si="3"/>
        <v>-36.846175360867306</v>
      </c>
      <c r="C41" s="23">
        <f t="shared" ca="1" si="4"/>
        <v>0.99721760446343322</v>
      </c>
      <c r="D41" s="23">
        <f t="shared" ca="1" si="4"/>
        <v>0.98759909957860315</v>
      </c>
      <c r="E41" s="23">
        <f t="shared" ca="1" si="4"/>
        <v>0.97267156220685547</v>
      </c>
      <c r="F41" s="23">
        <f t="shared" ca="1" si="4"/>
        <v>0.95376596858591511</v>
      </c>
      <c r="G41" s="23">
        <f t="shared" ca="1" si="4"/>
        <v>0.93198687992394924</v>
      </c>
      <c r="H41" s="23">
        <f t="shared" ca="1" si="4"/>
        <v>0.90822852649237484</v>
      </c>
      <c r="I41" s="23">
        <f t="shared" ca="1" si="4"/>
        <v>0.88319437397294875</v>
      </c>
      <c r="J41" s="23">
        <f t="shared" ca="1" si="4"/>
        <v>0.85743055618717468</v>
      </c>
      <c r="K41" s="23">
        <f t="shared" ca="1" si="4"/>
        <v>0.83134871731661397</v>
      </c>
      <c r="L41" s="23">
        <f t="shared" ca="1" si="4"/>
        <v>0.80525873071590393</v>
      </c>
      <c r="M41" s="24">
        <f ca="1">C41*'Balance y flujos'!D$12</f>
        <v>7550.7886128399423</v>
      </c>
      <c r="N41" s="24">
        <f ca="1">D41*'Balance y flujos'!E$12</f>
        <v>7477.958673986227</v>
      </c>
      <c r="O41" s="24">
        <f ca="1">E41*'Balance y flujos'!F$12</f>
        <v>7364.929502920817</v>
      </c>
      <c r="P41" s="24">
        <f ca="1">F41*'Balance y flujos'!G$12</f>
        <v>7221.7790607374527</v>
      </c>
      <c r="Q41" s="24">
        <f ca="1">G41*'Balance y flujos'!H$12</f>
        <v>-924930.00899753557</v>
      </c>
      <c r="R41" s="24">
        <f ca="1">H41*'Balance y flujos'!I$12</f>
        <v>23017.946140155374</v>
      </c>
      <c r="S41" s="24">
        <f ca="1">I41*'Balance y flujos'!J$12</f>
        <v>22383.48602626528</v>
      </c>
      <c r="T41" s="24">
        <f ca="1">J41*'Balance y flujos'!K$12</f>
        <v>21730.533434643832</v>
      </c>
      <c r="U41" s="24">
        <f ca="1">K41*'Balance y flujos'!L$12</f>
        <v>21069.5209858526</v>
      </c>
      <c r="V41" s="24">
        <f ca="1">L41*'Balance y flujos'!M$12</f>
        <v>825667.03275866539</v>
      </c>
      <c r="W41" s="18">
        <f t="shared" ca="1" si="5"/>
        <v>18553.966198531445</v>
      </c>
      <c r="X41" s="18">
        <f ca="1">'Metrics and Escenarios'!$N$13-W41</f>
        <v>-15645.919442724669</v>
      </c>
    </row>
    <row r="42" spans="1:24" x14ac:dyDescent="0.3">
      <c r="A42">
        <v>37</v>
      </c>
      <c r="B42" s="18">
        <f t="shared" ca="1" si="3"/>
        <v>-272.06730987867456</v>
      </c>
      <c r="C42" s="23">
        <f t="shared" ca="1" si="4"/>
        <v>1.0209523211024976</v>
      </c>
      <c r="D42" s="23">
        <f t="shared" ca="1" si="4"/>
        <v>1.0351701337728691</v>
      </c>
      <c r="E42" s="23">
        <f t="shared" ca="1" si="4"/>
        <v>1.0437891807140756</v>
      </c>
      <c r="F42" s="23">
        <f t="shared" ca="1" si="4"/>
        <v>1.0478615833614227</v>
      </c>
      <c r="G42" s="23">
        <f t="shared" ca="1" si="4"/>
        <v>1.0483044249382165</v>
      </c>
      <c r="H42" s="23">
        <f t="shared" ca="1" si="4"/>
        <v>1.045895472355105</v>
      </c>
      <c r="I42" s="23">
        <f t="shared" ca="1" si="4"/>
        <v>1.0412738512864568</v>
      </c>
      <c r="J42" s="23">
        <f t="shared" ca="1" si="4"/>
        <v>1.0349590082262818</v>
      </c>
      <c r="K42" s="23">
        <f t="shared" ca="1" si="4"/>
        <v>1.0273606982077981</v>
      </c>
      <c r="L42" s="23">
        <f t="shared" ca="1" si="4"/>
        <v>1.0188040974259236</v>
      </c>
      <c r="M42" s="24">
        <f ca="1">C42*'Balance y flujos'!D$12</f>
        <v>7730.5044815982546</v>
      </c>
      <c r="N42" s="24">
        <f ca="1">D42*'Balance y flujos'!E$12</f>
        <v>7838.1597190613938</v>
      </c>
      <c r="O42" s="24">
        <f ca="1">E42*'Balance y flujos'!F$12</f>
        <v>7903.4219057756081</v>
      </c>
      <c r="P42" s="24">
        <f ca="1">F42*'Balance y flujos'!G$12</f>
        <v>7934.2575542828699</v>
      </c>
      <c r="Q42" s="24">
        <f ca="1">G42*'Balance y flujos'!H$12</f>
        <v>-1040366.8142510564</v>
      </c>
      <c r="R42" s="24">
        <f ca="1">H42*'Balance y flujos'!I$12</f>
        <v>26506.947259054512</v>
      </c>
      <c r="S42" s="24">
        <f ca="1">I42*'Balance y flujos'!J$12</f>
        <v>26389.817900379552</v>
      </c>
      <c r="T42" s="24">
        <f ca="1">J42*'Balance y flujos'!K$12</f>
        <v>26229.775892005287</v>
      </c>
      <c r="U42" s="24">
        <f ca="1">K42*'Balance y flujos'!L$12</f>
        <v>26037.205976328751</v>
      </c>
      <c r="V42" s="24">
        <f ca="1">L42*'Balance y flujos'!M$12</f>
        <v>1044624.4467739975</v>
      </c>
      <c r="W42" s="18">
        <f t="shared" ca="1" si="5"/>
        <v>140827.72321142734</v>
      </c>
      <c r="X42" s="18">
        <f ca="1">'Metrics and Escenarios'!$N$13-W42</f>
        <v>-137919.67645562056</v>
      </c>
    </row>
    <row r="43" spans="1:24" x14ac:dyDescent="0.3">
      <c r="A43">
        <v>38</v>
      </c>
      <c r="B43" s="18">
        <f t="shared" ca="1" si="3"/>
        <v>74.016596545246301</v>
      </c>
      <c r="C43" s="23">
        <f t="shared" ca="1" si="4"/>
        <v>0.98622322963003362</v>
      </c>
      <c r="D43" s="23">
        <f t="shared" ca="1" si="4"/>
        <v>0.96594248331932742</v>
      </c>
      <c r="E43" s="23">
        <f t="shared" ca="1" si="4"/>
        <v>0.94085368809348646</v>
      </c>
      <c r="F43" s="23">
        <f t="shared" ca="1" si="4"/>
        <v>0.91239518822772381</v>
      </c>
      <c r="G43" s="23">
        <f t="shared" ca="1" si="4"/>
        <v>0.88173129138786976</v>
      </c>
      <c r="H43" s="23">
        <f t="shared" ca="1" si="4"/>
        <v>0.84978074142987103</v>
      </c>
      <c r="I43" s="23">
        <f t="shared" ca="1" si="4"/>
        <v>0.81724699212933061</v>
      </c>
      <c r="J43" s="23">
        <f t="shared" ca="1" si="4"/>
        <v>0.78465958511760059</v>
      </c>
      <c r="K43" s="23">
        <f t="shared" ca="1" si="4"/>
        <v>0.75240357424757676</v>
      </c>
      <c r="L43" s="23">
        <f t="shared" ca="1" si="4"/>
        <v>0.72075614223645934</v>
      </c>
      <c r="M43" s="24">
        <f ca="1">C43*'Balance y flujos'!D$12</f>
        <v>7467.5407841556544</v>
      </c>
      <c r="N43" s="24">
        <f ca="1">D43*'Balance y flujos'!E$12</f>
        <v>7313.9778831224612</v>
      </c>
      <c r="O43" s="24">
        <f ca="1">E43*'Balance y flujos'!F$12</f>
        <v>7124.0091255982861</v>
      </c>
      <c r="P43" s="24">
        <f ca="1">F43*'Balance y flujos'!G$12</f>
        <v>6908.5254480507665</v>
      </c>
      <c r="Q43" s="24">
        <f ca="1">G43*'Balance y flujos'!H$12</f>
        <v>-875054.94856680778</v>
      </c>
      <c r="R43" s="24">
        <f ca="1">H43*'Balance y flujos'!I$12</f>
        <v>21536.658194074345</v>
      </c>
      <c r="S43" s="24">
        <f ca="1">I43*'Balance y flujos'!J$12</f>
        <v>20712.129931315088</v>
      </c>
      <c r="T43" s="24">
        <f ca="1">J43*'Balance y flujos'!K$12</f>
        <v>19886.241779199641</v>
      </c>
      <c r="U43" s="24">
        <f ca="1">K43*'Balance y flujos'!L$12</f>
        <v>19068.752458786064</v>
      </c>
      <c r="V43" s="24">
        <f ca="1">L43*'Balance y flujos'!M$12</f>
        <v>739022.82906500204</v>
      </c>
      <c r="W43" s="18">
        <f t="shared" ca="1" si="5"/>
        <v>-26014.283897503512</v>
      </c>
      <c r="X43" s="18">
        <f ca="1">'Metrics and Escenarios'!$N$13-W43</f>
        <v>28922.330653310288</v>
      </c>
    </row>
    <row r="44" spans="1:24" x14ac:dyDescent="0.3">
      <c r="A44">
        <v>39</v>
      </c>
      <c r="B44" s="18">
        <f t="shared" ca="1" si="3"/>
        <v>-53.737976259332257</v>
      </c>
      <c r="C44" s="23">
        <f t="shared" ca="1" si="4"/>
        <v>0.99890350808268102</v>
      </c>
      <c r="D44" s="23">
        <f t="shared" ca="1" si="4"/>
        <v>0.990941207293219</v>
      </c>
      <c r="E44" s="23">
        <f t="shared" ca="1" si="4"/>
        <v>0.97761312472598005</v>
      </c>
      <c r="F44" s="23">
        <f t="shared" ca="1" si="4"/>
        <v>0.96023211890865845</v>
      </c>
      <c r="G44" s="23">
        <f t="shared" ca="1" si="4"/>
        <v>0.93989168293187431</v>
      </c>
      <c r="H44" s="23">
        <f t="shared" ca="1" si="4"/>
        <v>0.91748030029764871</v>
      </c>
      <c r="I44" s="23">
        <f t="shared" ca="1" si="4"/>
        <v>0.89369947959450946</v>
      </c>
      <c r="J44" s="23">
        <f t="shared" ca="1" si="4"/>
        <v>0.86909603604201735</v>
      </c>
      <c r="K44" s="23">
        <f t="shared" ca="1" si="4"/>
        <v>0.84408395584744644</v>
      </c>
      <c r="L44" s="23">
        <f t="shared" ca="1" si="4"/>
        <v>0.81897653389002645</v>
      </c>
      <c r="M44" s="24">
        <f ca="1">C44*'Balance y flujos'!D$12</f>
        <v>7563.5540331389666</v>
      </c>
      <c r="N44" s="24">
        <f ca="1">D44*'Balance y flujos'!E$12</f>
        <v>7503.2646340509655</v>
      </c>
      <c r="O44" s="24">
        <f ca="1">E44*'Balance y flujos'!F$12</f>
        <v>7402.3463052636916</v>
      </c>
      <c r="P44" s="24">
        <f ca="1">F44*'Balance y flujos'!G$12</f>
        <v>7270.7398231701945</v>
      </c>
      <c r="Q44" s="24">
        <f ca="1">G44*'Balance y flujos'!H$12</f>
        <v>-932774.95797132421</v>
      </c>
      <c r="R44" s="24">
        <f ca="1">H44*'Balance y flujos'!I$12</f>
        <v>23252.42108224197</v>
      </c>
      <c r="S44" s="24">
        <f ca="1">I44*'Balance y flujos'!J$12</f>
        <v>22649.725137172307</v>
      </c>
      <c r="T44" s="24">
        <f ca="1">J44*'Balance y flujos'!K$12</f>
        <v>22026.180817615666</v>
      </c>
      <c r="U44" s="24">
        <f ca="1">K44*'Balance y flujos'!L$12</f>
        <v>21392.28009992365</v>
      </c>
      <c r="V44" s="24">
        <f ca="1">L44*'Balance y flujos'!M$12</f>
        <v>839732.49695136724</v>
      </c>
      <c r="W44" s="18">
        <f t="shared" ca="1" si="5"/>
        <v>26018.050912620383</v>
      </c>
      <c r="X44" s="18">
        <f ca="1">'Metrics and Escenarios'!$N$13-W44</f>
        <v>-23110.004156813608</v>
      </c>
    </row>
    <row r="45" spans="1:24" x14ac:dyDescent="0.3">
      <c r="A45">
        <v>40</v>
      </c>
      <c r="B45" s="18">
        <f t="shared" ca="1" si="3"/>
        <v>247.62920528059115</v>
      </c>
      <c r="C45" s="23">
        <f t="shared" ca="1" si="4"/>
        <v>0.9692489248820626</v>
      </c>
      <c r="D45" s="23">
        <f t="shared" ca="1" si="4"/>
        <v>0.93297813891681414</v>
      </c>
      <c r="E45" s="23">
        <f t="shared" ca="1" si="4"/>
        <v>0.89310473579283067</v>
      </c>
      <c r="F45" s="23">
        <f t="shared" ca="1" si="4"/>
        <v>0.85118387379573479</v>
      </c>
      <c r="G45" s="23">
        <f t="shared" ca="1" si="4"/>
        <v>0.80841945147097927</v>
      </c>
      <c r="H45" s="23">
        <f t="shared" ca="1" si="4"/>
        <v>0.76571558337100032</v>
      </c>
      <c r="I45" s="23">
        <f t="shared" ca="1" si="4"/>
        <v>0.72372576210345674</v>
      </c>
      <c r="J45" s="23">
        <f t="shared" ca="1" si="4"/>
        <v>0.68290782009808693</v>
      </c>
      <c r="K45" s="23">
        <f t="shared" ca="1" si="4"/>
        <v>0.64356401404612651</v>
      </c>
      <c r="L45" s="23">
        <f t="shared" ca="1" si="4"/>
        <v>0.60588381893118015</v>
      </c>
      <c r="M45" s="24">
        <f ca="1">C45*'Balance y flujos'!D$12</f>
        <v>7339.0137842028025</v>
      </c>
      <c r="N45" s="24">
        <f ca="1">D45*'Balance y flujos'!E$12</f>
        <v>7064.376597274565</v>
      </c>
      <c r="O45" s="24">
        <f ca="1">E45*'Balance y flujos'!F$12</f>
        <v>6762.4609101505412</v>
      </c>
      <c r="P45" s="24">
        <f ca="1">F45*'Balance y flujos'!G$12</f>
        <v>6445.0421582238514</v>
      </c>
      <c r="Q45" s="24">
        <f ca="1">G45*'Balance y flujos'!H$12</f>
        <v>-802298.21538244293</v>
      </c>
      <c r="R45" s="24">
        <f ca="1">H45*'Balance y flujos'!I$12</f>
        <v>19406.12912124745</v>
      </c>
      <c r="S45" s="24">
        <f ca="1">I45*'Balance y flujos'!J$12</f>
        <v>18341.948228247078</v>
      </c>
      <c r="T45" s="24">
        <f ca="1">J45*'Balance y flujos'!K$12</f>
        <v>17307.467188260194</v>
      </c>
      <c r="U45" s="24">
        <f ca="1">K45*'Balance y flujos'!L$12</f>
        <v>16310.346329096839</v>
      </c>
      <c r="V45" s="24">
        <f ca="1">L45*'Balance y flujos'!M$12</f>
        <v>621239.20659469091</v>
      </c>
      <c r="W45" s="18">
        <f t="shared" ca="1" si="5"/>
        <v>-82082.224471048685</v>
      </c>
      <c r="X45" s="18">
        <f ca="1">'Metrics and Escenarios'!$N$13-W45</f>
        <v>84990.271226855461</v>
      </c>
    </row>
    <row r="46" spans="1:24" x14ac:dyDescent="0.3">
      <c r="A46">
        <v>41</v>
      </c>
      <c r="B46" s="18">
        <f t="shared" ca="1" si="3"/>
        <v>204.84405937916441</v>
      </c>
      <c r="C46" s="23">
        <f t="shared" ref="C46:L71" ca="1" si="8">EXP(-(C$4+($B46/10000))*C$3)</f>
        <v>0.97340475459807974</v>
      </c>
      <c r="D46" s="23">
        <f t="shared" ca="1" si="8"/>
        <v>0.94099591532586457</v>
      </c>
      <c r="E46" s="23">
        <f t="shared" ca="1" si="8"/>
        <v>0.90464210653506583</v>
      </c>
      <c r="F46" s="23">
        <f t="shared" ca="1" si="8"/>
        <v>0.86587645048639561</v>
      </c>
      <c r="G46" s="23">
        <f t="shared" ca="1" si="8"/>
        <v>0.82589993315578536</v>
      </c>
      <c r="H46" s="23">
        <f t="shared" ca="1" si="8"/>
        <v>0.78562681315025318</v>
      </c>
      <c r="I46" s="23">
        <f t="shared" ca="1" si="8"/>
        <v>0.74572890880354381</v>
      </c>
      <c r="J46" s="23">
        <f t="shared" ca="1" si="8"/>
        <v>0.70668710724788908</v>
      </c>
      <c r="K46" s="23">
        <f t="shared" ca="1" si="8"/>
        <v>0.66882880553972446</v>
      </c>
      <c r="L46" s="23">
        <f t="shared" ca="1" si="8"/>
        <v>0.63236919674848457</v>
      </c>
      <c r="M46" s="24">
        <f ca="1">C46*'Balance y flujos'!D$12</f>
        <v>7370.4811305033008</v>
      </c>
      <c r="N46" s="24">
        <f ca="1">D46*'Balance y flujos'!E$12</f>
        <v>7125.0860497940375</v>
      </c>
      <c r="O46" s="24">
        <f ca="1">E46*'Balance y flujos'!F$12</f>
        <v>6849.8202259434629</v>
      </c>
      <c r="P46" s="24">
        <f ca="1">F46*'Balance y flujos'!G$12</f>
        <v>6556.2922407259675</v>
      </c>
      <c r="Q46" s="24">
        <f ca="1">G46*'Balance y flujos'!H$12</f>
        <v>-819646.33736816049</v>
      </c>
      <c r="R46" s="24">
        <f ca="1">H46*'Balance y flujos'!I$12</f>
        <v>19910.75499598532</v>
      </c>
      <c r="S46" s="24">
        <f ca="1">I46*'Balance y flujos'!J$12</f>
        <v>18899.591190214527</v>
      </c>
      <c r="T46" s="24">
        <f ca="1">J46*'Balance y flujos'!K$12</f>
        <v>17910.124267287792</v>
      </c>
      <c r="U46" s="24">
        <f ca="1">K46*'Balance y flujos'!L$12</f>
        <v>16950.6517069601</v>
      </c>
      <c r="V46" s="24">
        <f ca="1">L46*'Balance y flujos'!M$12</f>
        <v>648395.82406404067</v>
      </c>
      <c r="W46" s="18">
        <f t="shared" ca="1" si="5"/>
        <v>-69677.711496705422</v>
      </c>
      <c r="X46" s="18">
        <f ca="1">'Metrics and Escenarios'!$N$13-W46</f>
        <v>72585.758252512198</v>
      </c>
    </row>
    <row r="47" spans="1:24" x14ac:dyDescent="0.3">
      <c r="A47">
        <v>42</v>
      </c>
      <c r="B47" s="18">
        <f t="shared" ca="1" si="3"/>
        <v>34.143729073603325</v>
      </c>
      <c r="C47" s="23">
        <f t="shared" ca="1" si="8"/>
        <v>0.99016343458652201</v>
      </c>
      <c r="D47" s="23">
        <f t="shared" ca="1" si="8"/>
        <v>0.97367625843790406</v>
      </c>
      <c r="E47" s="23">
        <f t="shared" ca="1" si="8"/>
        <v>0.95217562915576748</v>
      </c>
      <c r="F47" s="23">
        <f t="shared" ca="1" si="8"/>
        <v>0.92706377800113815</v>
      </c>
      <c r="G47" s="23">
        <f t="shared" ca="1" si="8"/>
        <v>0.89948626621850125</v>
      </c>
      <c r="H47" s="23">
        <f t="shared" ca="1" si="8"/>
        <v>0.87035579292484067</v>
      </c>
      <c r="I47" s="23">
        <f t="shared" ca="1" si="8"/>
        <v>0.84037848887486966</v>
      </c>
      <c r="J47" s="23">
        <f t="shared" ca="1" si="8"/>
        <v>0.81009236187725331</v>
      </c>
      <c r="K47" s="23">
        <f t="shared" ca="1" si="8"/>
        <v>0.77989432411557624</v>
      </c>
      <c r="L47" s="23">
        <f t="shared" ca="1" si="8"/>
        <v>0.75007539336196083</v>
      </c>
      <c r="M47" s="24">
        <f ca="1">C47*'Balance y flujos'!D$12</f>
        <v>7497.3754507164358</v>
      </c>
      <c r="N47" s="24">
        <f ca="1">D47*'Balance y flujos'!E$12</f>
        <v>7372.5369186210719</v>
      </c>
      <c r="O47" s="24">
        <f ca="1">E47*'Balance y flujos'!F$12</f>
        <v>7209.737238766038</v>
      </c>
      <c r="P47" s="24">
        <f ca="1">F47*'Balance y flujos'!G$12</f>
        <v>7019.5939050573124</v>
      </c>
      <c r="Q47" s="24">
        <f ca="1">G47*'Balance y flujos'!H$12</f>
        <v>-892675.48527563678</v>
      </c>
      <c r="R47" s="24">
        <f ca="1">H47*'Balance y flujos'!I$12</f>
        <v>22058.10782192427</v>
      </c>
      <c r="S47" s="24">
        <f ca="1">I47*'Balance y flujos'!J$12</f>
        <v>21298.369551299616</v>
      </c>
      <c r="T47" s="24">
        <f ca="1">J47*'Balance y flujos'!K$12</f>
        <v>20530.804539091325</v>
      </c>
      <c r="U47" s="24">
        <f ca="1">K47*'Balance y flujos'!L$12</f>
        <v>19765.47204131</v>
      </c>
      <c r="V47" s="24">
        <f ca="1">L47*'Balance y flujos'!M$12</f>
        <v>769085.14091100614</v>
      </c>
      <c r="W47" s="18">
        <f t="shared" ca="1" si="5"/>
        <v>-10838.346897844574</v>
      </c>
      <c r="X47" s="18">
        <f ca="1">'Metrics and Escenarios'!$N$13-W47</f>
        <v>13746.39365365135</v>
      </c>
    </row>
    <row r="48" spans="1:24" x14ac:dyDescent="0.3">
      <c r="A48">
        <v>43</v>
      </c>
      <c r="B48" s="18">
        <f t="shared" ca="1" si="3"/>
        <v>-150.00921158071884</v>
      </c>
      <c r="C48" s="23">
        <f t="shared" ca="1" si="8"/>
        <v>1.0085665143977056</v>
      </c>
      <c r="D48" s="23">
        <f t="shared" ca="1" si="8"/>
        <v>1.0102059025691907</v>
      </c>
      <c r="E48" s="23">
        <f t="shared" ca="1" si="8"/>
        <v>1.0062596154157868</v>
      </c>
      <c r="F48" s="23">
        <f t="shared" ca="1" si="8"/>
        <v>0.99793040548170608</v>
      </c>
      <c r="G48" s="23">
        <f t="shared" ca="1" si="8"/>
        <v>0.98624051547811242</v>
      </c>
      <c r="H48" s="23">
        <f t="shared" ca="1" si="8"/>
        <v>0.97203698079861744</v>
      </c>
      <c r="I48" s="23">
        <f t="shared" ca="1" si="8"/>
        <v>0.95600145097611644</v>
      </c>
      <c r="J48" s="23">
        <f t="shared" ca="1" si="8"/>
        <v>0.93867623368914821</v>
      </c>
      <c r="K48" s="23">
        <f t="shared" ca="1" si="8"/>
        <v>0.92048073829515242</v>
      </c>
      <c r="L48" s="23">
        <f t="shared" ca="1" si="8"/>
        <v>0.90174039355638202</v>
      </c>
      <c r="M48" s="24">
        <f ca="1">C48*'Balance y flujos'!D$12</f>
        <v>7636.7209304367198</v>
      </c>
      <c r="N48" s="24">
        <f ca="1">D48*'Balance y flujos'!E$12</f>
        <v>7649.134142439666</v>
      </c>
      <c r="O48" s="24">
        <f ca="1">E48*'Balance y flujos'!F$12</f>
        <v>7619.2534223565581</v>
      </c>
      <c r="P48" s="24">
        <f ca="1">F48*'Balance y flujos'!G$12</f>
        <v>7556.1858398723425</v>
      </c>
      <c r="Q48" s="24">
        <f ca="1">G48*'Balance y flujos'!H$12</f>
        <v>-978772.84380799555</v>
      </c>
      <c r="R48" s="24">
        <f ca="1">H48*'Balance y flujos'!I$12</f>
        <v>24635.093721040117</v>
      </c>
      <c r="S48" s="24">
        <f ca="1">I48*'Balance y flujos'!J$12</f>
        <v>24228.69274263363</v>
      </c>
      <c r="T48" s="24">
        <f ca="1">J48*'Balance y flujos'!K$12</f>
        <v>23789.606205770408</v>
      </c>
      <c r="U48" s="24">
        <f ca="1">K48*'Balance y flujos'!L$12</f>
        <v>23328.463529939738</v>
      </c>
      <c r="V48" s="24">
        <f ca="1">L48*'Balance y flujos'!M$12</f>
        <v>924593.90586725913</v>
      </c>
      <c r="W48" s="18">
        <f t="shared" ca="1" si="5"/>
        <v>72264.212593752891</v>
      </c>
      <c r="X48" s="18">
        <f ca="1">'Metrics and Escenarios'!$N$13-W48</f>
        <v>-69356.165837946115</v>
      </c>
    </row>
    <row r="49" spans="1:24" x14ac:dyDescent="0.3">
      <c r="A49">
        <v>44</v>
      </c>
      <c r="B49" s="18">
        <f t="shared" ca="1" si="3"/>
        <v>41.04886519982081</v>
      </c>
      <c r="C49" s="23">
        <f t="shared" ca="1" si="8"/>
        <v>0.98947994926133787</v>
      </c>
      <c r="D49" s="23">
        <f t="shared" ca="1" si="8"/>
        <v>0.9723325131044428</v>
      </c>
      <c r="E49" s="23">
        <f t="shared" ca="1" si="8"/>
        <v>0.95020520007194775</v>
      </c>
      <c r="F49" s="23">
        <f t="shared" ca="1" si="8"/>
        <v>0.92450671037288001</v>
      </c>
      <c r="G49" s="23">
        <f t="shared" ca="1" si="8"/>
        <v>0.89638608353797922</v>
      </c>
      <c r="H49" s="23">
        <f t="shared" ca="1" si="8"/>
        <v>0.86675729736569784</v>
      </c>
      <c r="I49" s="23">
        <f t="shared" ca="1" si="8"/>
        <v>0.83632624072399986</v>
      </c>
      <c r="J49" s="23">
        <f t="shared" ca="1" si="8"/>
        <v>0.80562966102171574</v>
      </c>
      <c r="K49" s="23">
        <f t="shared" ca="1" si="8"/>
        <v>0.77506260449815056</v>
      </c>
      <c r="L49" s="23">
        <f t="shared" ca="1" si="8"/>
        <v>0.74491386171405327</v>
      </c>
      <c r="M49" s="24">
        <f ca="1">C49*'Balance y flujos'!D$12</f>
        <v>7492.2001979056713</v>
      </c>
      <c r="N49" s="24">
        <f ca="1">D49*'Balance y flujos'!E$12</f>
        <v>7362.3622717666212</v>
      </c>
      <c r="O49" s="24">
        <f ca="1">E49*'Balance y flujos'!F$12</f>
        <v>7194.8174324750935</v>
      </c>
      <c r="P49" s="24">
        <f ca="1">F49*'Balance y flujos'!G$12</f>
        <v>7000.2321558831172</v>
      </c>
      <c r="Q49" s="24">
        <f ca="1">G49*'Balance y flujos'!H$12</f>
        <v>-889598.77673353453</v>
      </c>
      <c r="R49" s="24">
        <f ca="1">H49*'Balance y flujos'!I$12</f>
        <v>21966.908333524767</v>
      </c>
      <c r="S49" s="24">
        <f ca="1">I49*'Balance y flujos'!J$12</f>
        <v>21195.670255954316</v>
      </c>
      <c r="T49" s="24">
        <f ca="1">J49*'Balance y flujos'!K$12</f>
        <v>20417.702819715574</v>
      </c>
      <c r="U49" s="24">
        <f ca="1">K49*'Balance y flujos'!L$12</f>
        <v>19643.01799073337</v>
      </c>
      <c r="V49" s="24">
        <f ca="1">L49*'Balance y flujos'!M$12</f>
        <v>763792.79652819026</v>
      </c>
      <c r="W49" s="18">
        <f t="shared" ca="1" si="5"/>
        <v>-13533.068747385754</v>
      </c>
      <c r="X49" s="18">
        <f ca="1">'Metrics and Escenarios'!$N$13-W49</f>
        <v>16441.11550319253</v>
      </c>
    </row>
    <row r="50" spans="1:24" x14ac:dyDescent="0.3">
      <c r="A50">
        <v>45</v>
      </c>
      <c r="B50" s="18">
        <f t="shared" ca="1" si="3"/>
        <v>115.76543295675489</v>
      </c>
      <c r="C50" s="23">
        <f t="shared" ca="1" si="8"/>
        <v>0.98211444521842961</v>
      </c>
      <c r="D50" s="23">
        <f t="shared" ca="1" si="8"/>
        <v>0.9579106669382117</v>
      </c>
      <c r="E50" s="23">
        <f t="shared" ca="1" si="8"/>
        <v>0.92914331135096939</v>
      </c>
      <c r="F50" s="23">
        <f t="shared" ca="1" si="8"/>
        <v>0.89728512986542597</v>
      </c>
      <c r="G50" s="23">
        <f t="shared" ca="1" si="8"/>
        <v>0.86351643731599925</v>
      </c>
      <c r="H50" s="23">
        <f t="shared" ca="1" si="8"/>
        <v>0.82875871982457583</v>
      </c>
      <c r="I50" s="23">
        <f t="shared" ca="1" si="8"/>
        <v>0.79370922565305457</v>
      </c>
      <c r="J50" s="23">
        <f t="shared" ca="1" si="8"/>
        <v>0.75888549654150017</v>
      </c>
      <c r="K50" s="23">
        <f t="shared" ca="1" si="8"/>
        <v>0.72465733018970346</v>
      </c>
      <c r="L50" s="23">
        <f t="shared" ca="1" si="8"/>
        <v>0.6912848877432316</v>
      </c>
      <c r="M50" s="24">
        <f ca="1">C50*'Balance y flujos'!D$12</f>
        <v>7436.4296581497638</v>
      </c>
      <c r="N50" s="24">
        <f ca="1">D50*'Balance y flujos'!E$12</f>
        <v>7253.1621219490698</v>
      </c>
      <c r="O50" s="24">
        <f ca="1">E50*'Balance y flujos'!F$12</f>
        <v>7035.3398331954095</v>
      </c>
      <c r="P50" s="24">
        <f ca="1">F50*'Balance y flujos'!G$12</f>
        <v>6794.1142542343732</v>
      </c>
      <c r="Q50" s="24">
        <f ca="1">G50*'Balance y flujos'!H$12</f>
        <v>-856978.01475636743</v>
      </c>
      <c r="R50" s="24">
        <f ca="1">H50*'Balance y flujos'!I$12</f>
        <v>21003.880653011358</v>
      </c>
      <c r="S50" s="24">
        <f ca="1">I50*'Balance y flujos'!J$12</f>
        <v>20115.593899681175</v>
      </c>
      <c r="T50" s="24">
        <f ca="1">J50*'Balance y flujos'!K$12</f>
        <v>19233.028886903139</v>
      </c>
      <c r="U50" s="24">
        <f ca="1">K50*'Balance y flujos'!L$12</f>
        <v>18365.557687110839</v>
      </c>
      <c r="V50" s="24">
        <f ca="1">L50*'Balance y flujos'!M$12</f>
        <v>708804.66151099664</v>
      </c>
      <c r="W50" s="18">
        <f t="shared" ca="1" si="5"/>
        <v>-40936.246251135482</v>
      </c>
      <c r="X50" s="18">
        <f ca="1">'Metrics and Escenarios'!$N$13-W50</f>
        <v>43844.293006942258</v>
      </c>
    </row>
    <row r="51" spans="1:24" x14ac:dyDescent="0.3">
      <c r="A51">
        <v>46</v>
      </c>
      <c r="B51" s="18">
        <f t="shared" ca="1" si="3"/>
        <v>-245.8148830303418</v>
      </c>
      <c r="C51" s="23">
        <f t="shared" ca="1" si="8"/>
        <v>1.0182755885635324</v>
      </c>
      <c r="D51" s="23">
        <f t="shared" ca="1" si="8"/>
        <v>1.0297492317671457</v>
      </c>
      <c r="E51" s="23">
        <f t="shared" ca="1" si="8"/>
        <v>1.035600867768262</v>
      </c>
      <c r="F51" s="23">
        <f t="shared" ca="1" si="8"/>
        <v>1.036915591888466</v>
      </c>
      <c r="G51" s="23">
        <f t="shared" ca="1" si="8"/>
        <v>1.0346340735777755</v>
      </c>
      <c r="H51" s="23">
        <f t="shared" ca="1" si="8"/>
        <v>1.0295501648736285</v>
      </c>
      <c r="I51" s="23">
        <f t="shared" ca="1" si="8"/>
        <v>1.0223134239702223</v>
      </c>
      <c r="J51" s="23">
        <f t="shared" ca="1" si="8"/>
        <v>1.0134495208146406</v>
      </c>
      <c r="K51" s="23">
        <f t="shared" ca="1" si="8"/>
        <v>1.003371571517468</v>
      </c>
      <c r="L51" s="23">
        <f t="shared" ca="1" si="8"/>
        <v>0.99240604000992561</v>
      </c>
      <c r="M51" s="24">
        <f ca="1">C51*'Balance y flujos'!D$12</f>
        <v>7710.2366468905921</v>
      </c>
      <c r="N51" s="24">
        <f ca="1">D51*'Balance y flujos'!E$12</f>
        <v>7797.1134269051681</v>
      </c>
      <c r="O51" s="24">
        <f ca="1">E51*'Balance y flujos'!F$12</f>
        <v>7841.4211750696086</v>
      </c>
      <c r="P51" s="24">
        <f ca="1">F51*'Balance y flujos'!G$12</f>
        <v>7851.3760774614539</v>
      </c>
      <c r="Q51" s="24">
        <f ca="1">G51*'Balance y flujos'!H$12</f>
        <v>-1026799.9728295936</v>
      </c>
      <c r="R51" s="24">
        <f ca="1">H51*'Balance y flujos'!I$12</f>
        <v>26092.695343068182</v>
      </c>
      <c r="S51" s="24">
        <f ca="1">I51*'Balance y flujos'!J$12</f>
        <v>25909.288956364846</v>
      </c>
      <c r="T51" s="24">
        <f ca="1">J51*'Balance y flujos'!K$12</f>
        <v>25684.644123621369</v>
      </c>
      <c r="U51" s="24">
        <f ca="1">K51*'Balance y flujos'!L$12</f>
        <v>25429.230769648191</v>
      </c>
      <c r="V51" s="24">
        <f ca="1">L51*'Balance y flujos'!M$12</f>
        <v>1017557.3627352035</v>
      </c>
      <c r="W51" s="18">
        <f t="shared" ca="1" si="5"/>
        <v>125073.39642463939</v>
      </c>
      <c r="X51" s="18">
        <f ca="1">'Metrics and Escenarios'!$N$13-W51</f>
        <v>-122165.34966883261</v>
      </c>
    </row>
    <row r="52" spans="1:24" x14ac:dyDescent="0.3">
      <c r="A52">
        <v>47</v>
      </c>
      <c r="B52" s="18">
        <f t="shared" ca="1" si="3"/>
        <v>60.267685432730524</v>
      </c>
      <c r="C52" s="23">
        <f t="shared" ca="1" si="8"/>
        <v>0.98758011175099958</v>
      </c>
      <c r="D52" s="23">
        <f t="shared" ca="1" si="8"/>
        <v>0.9686022700290704</v>
      </c>
      <c r="E52" s="23">
        <f t="shared" ca="1" si="8"/>
        <v>0.94474241656582592</v>
      </c>
      <c r="F52" s="23">
        <f t="shared" ca="1" si="8"/>
        <v>0.91742678748507656</v>
      </c>
      <c r="G52" s="23">
        <f t="shared" ca="1" si="8"/>
        <v>0.88781359627721623</v>
      </c>
      <c r="H52" s="23">
        <f t="shared" ca="1" si="8"/>
        <v>0.85681987155090467</v>
      </c>
      <c r="I52" s="23">
        <f t="shared" ca="1" si="8"/>
        <v>0.82515034236198659</v>
      </c>
      <c r="J52" s="23">
        <f t="shared" ca="1" si="8"/>
        <v>0.79333779591739673</v>
      </c>
      <c r="K52" s="23">
        <f t="shared" ca="1" si="8"/>
        <v>0.76177167210568342</v>
      </c>
      <c r="L52" s="23">
        <f t="shared" ca="1" si="8"/>
        <v>0.73073419084069491</v>
      </c>
      <c r="M52" s="24">
        <f ca="1">C52*'Balance y flujos'!D$12</f>
        <v>7477.8149008801265</v>
      </c>
      <c r="N52" s="24">
        <f ca="1">D52*'Balance y flujos'!E$12</f>
        <v>7334.1174064427669</v>
      </c>
      <c r="O52" s="24">
        <f ca="1">E52*'Balance y flujos'!F$12</f>
        <v>7153.4540196073185</v>
      </c>
      <c r="P52" s="24">
        <f ca="1">F52*'Balance y flujos'!G$12</f>
        <v>6946.6239956563677</v>
      </c>
      <c r="Q52" s="24">
        <f ca="1">G52*'Balance y flujos'!H$12</f>
        <v>-881091.19911626622</v>
      </c>
      <c r="R52" s="24">
        <f ca="1">H52*'Balance y flujos'!I$12</f>
        <v>21715.056376110369</v>
      </c>
      <c r="S52" s="24">
        <f ca="1">I52*'Balance y flujos'!J$12</f>
        <v>20912.430719801261</v>
      </c>
      <c r="T52" s="24">
        <f ca="1">J52*'Balance y flujos'!K$12</f>
        <v>20106.180465285714</v>
      </c>
      <c r="U52" s="24">
        <f ca="1">K52*'Balance y flujos'!L$12</f>
        <v>19306.175492354934</v>
      </c>
      <c r="V52" s="24">
        <f ca="1">L52*'Balance y flujos'!M$12</f>
        <v>749253.75916178781</v>
      </c>
      <c r="W52" s="18">
        <f t="shared" ca="1" si="5"/>
        <v>-20885.586578339571</v>
      </c>
      <c r="X52" s="18">
        <f ca="1">'Metrics and Escenarios'!$N$13-W52</f>
        <v>23793.633334146347</v>
      </c>
    </row>
    <row r="53" spans="1:24" x14ac:dyDescent="0.3">
      <c r="A53">
        <v>48</v>
      </c>
      <c r="B53" s="18">
        <f t="shared" ca="1" si="3"/>
        <v>189.05757441596748</v>
      </c>
      <c r="C53" s="23">
        <f t="shared" ca="1" si="8"/>
        <v>0.97494263211486842</v>
      </c>
      <c r="D53" s="23">
        <f t="shared" ca="1" si="8"/>
        <v>0.9439716140097183</v>
      </c>
      <c r="E53" s="23">
        <f t="shared" ca="1" si="8"/>
        <v>0.90893660346347682</v>
      </c>
      <c r="F53" s="23">
        <f t="shared" ca="1" si="8"/>
        <v>0.87136140812726348</v>
      </c>
      <c r="G53" s="23">
        <f t="shared" ca="1" si="8"/>
        <v>0.83244475755641822</v>
      </c>
      <c r="H53" s="23">
        <f t="shared" ca="1" si="8"/>
        <v>0.79310353813686163</v>
      </c>
      <c r="I53" s="23">
        <f t="shared" ca="1" si="8"/>
        <v>0.75401531585750281</v>
      </c>
      <c r="J53" s="23">
        <f t="shared" ca="1" si="8"/>
        <v>0.71566858658126031</v>
      </c>
      <c r="K53" s="23">
        <f t="shared" ca="1" si="8"/>
        <v>0.67839924244213778</v>
      </c>
      <c r="L53" s="23">
        <f t="shared" ca="1" si="8"/>
        <v>0.64243129719644454</v>
      </c>
      <c r="M53" s="24">
        <f ca="1">C53*'Balance y flujos'!D$12</f>
        <v>7382.1257183943844</v>
      </c>
      <c r="N53" s="24">
        <f ca="1">D53*'Balance y flujos'!E$12</f>
        <v>7147.6176132529226</v>
      </c>
      <c r="O53" s="24">
        <f ca="1">E53*'Balance y flujos'!F$12</f>
        <v>6882.3375404792096</v>
      </c>
      <c r="P53" s="24">
        <f ca="1">F53*'Balance y flujos'!G$12</f>
        <v>6597.8235529603307</v>
      </c>
      <c r="Q53" s="24">
        <f ca="1">G53*'Balance y flujos'!H$12</f>
        <v>-826141.60529753158</v>
      </c>
      <c r="R53" s="24">
        <f ca="1">H53*'Balance y flujos'!I$12</f>
        <v>20100.243487071548</v>
      </c>
      <c r="S53" s="24">
        <f ca="1">I53*'Balance y flujos'!J$12</f>
        <v>19109.600087424646</v>
      </c>
      <c r="T53" s="24">
        <f ca="1">J53*'Balance y flujos'!K$12</f>
        <v>18137.748925095973</v>
      </c>
      <c r="U53" s="24">
        <f ca="1">K53*'Balance y flujos'!L$12</f>
        <v>17193.202777237846</v>
      </c>
      <c r="V53" s="24">
        <f ca="1">L53*'Balance y flujos'!M$12</f>
        <v>658712.93619618809</v>
      </c>
      <c r="W53" s="18">
        <f t="shared" ca="1" si="5"/>
        <v>-64877.969399426598</v>
      </c>
      <c r="X53" s="18">
        <f ca="1">'Metrics and Escenarios'!$N$13-W53</f>
        <v>67786.016155233374</v>
      </c>
    </row>
    <row r="54" spans="1:24" x14ac:dyDescent="0.3">
      <c r="A54">
        <v>49</v>
      </c>
      <c r="B54" s="18">
        <f t="shared" ca="1" si="3"/>
        <v>-84.458817661684066</v>
      </c>
      <c r="C54" s="23">
        <f t="shared" ca="1" si="8"/>
        <v>1.0019769422144342</v>
      </c>
      <c r="D54" s="23">
        <f t="shared" ca="1" si="8"/>
        <v>0.9970484596070599</v>
      </c>
      <c r="E54" s="23">
        <f t="shared" ca="1" si="8"/>
        <v>0.98666470078868862</v>
      </c>
      <c r="F54" s="23">
        <f t="shared" ca="1" si="8"/>
        <v>0.97210457131005812</v>
      </c>
      <c r="G54" s="23">
        <f t="shared" ca="1" si="8"/>
        <v>0.95444026471231991</v>
      </c>
      <c r="H54" s="23">
        <f t="shared" ca="1" si="8"/>
        <v>0.93454858272068297</v>
      </c>
      <c r="I54" s="23">
        <f t="shared" ca="1" si="8"/>
        <v>0.91312625331916697</v>
      </c>
      <c r="J54" s="23">
        <f t="shared" ca="1" si="8"/>
        <v>0.89072016133424536</v>
      </c>
      <c r="K54" s="23">
        <f t="shared" ca="1" si="8"/>
        <v>0.86774745395745612</v>
      </c>
      <c r="L54" s="23">
        <f t="shared" ca="1" si="8"/>
        <v>0.84452663295041985</v>
      </c>
      <c r="M54" s="24">
        <f ca="1">C54*'Balance y flujos'!D$12</f>
        <v>7586.8256353855413</v>
      </c>
      <c r="N54" s="24">
        <f ca="1">D54*'Balance y flujos'!E$12</f>
        <v>7549.5078722576382</v>
      </c>
      <c r="O54" s="24">
        <f ca="1">E54*'Balance y flujos'!F$12</f>
        <v>7470.8835404234433</v>
      </c>
      <c r="P54" s="24">
        <f ca="1">F54*'Balance y flujos'!G$12</f>
        <v>7360.6363292063152</v>
      </c>
      <c r="Q54" s="24">
        <f ca="1">G54*'Balance y flujos'!H$12</f>
        <v>-947213.37997806643</v>
      </c>
      <c r="R54" s="24">
        <f ca="1">H54*'Balance y flujos'!I$12</f>
        <v>23684.995917824017</v>
      </c>
      <c r="S54" s="24">
        <f ca="1">I54*'Balance y flujos'!J$12</f>
        <v>23142.073063082677</v>
      </c>
      <c r="T54" s="24">
        <f ca="1">J54*'Balance y flujos'!K$12</f>
        <v>22574.217943499374</v>
      </c>
      <c r="U54" s="24">
        <f ca="1">K54*'Balance y flujos'!L$12</f>
        <v>21992.002646723045</v>
      </c>
      <c r="V54" s="24">
        <f ca="1">L54*'Balance y flujos'!M$12</f>
        <v>865930.1321625124</v>
      </c>
      <c r="W54" s="18">
        <f t="shared" ca="1" si="5"/>
        <v>40077.895132847945</v>
      </c>
      <c r="X54" s="18">
        <f ca="1">'Metrics and Escenarios'!$N$13-W54</f>
        <v>-37169.848377041169</v>
      </c>
    </row>
    <row r="55" spans="1:24" x14ac:dyDescent="0.3">
      <c r="A55">
        <v>50</v>
      </c>
      <c r="B55" s="18">
        <f t="shared" ca="1" si="3"/>
        <v>-12.256010377105945</v>
      </c>
      <c r="C55" s="23">
        <f t="shared" ca="1" si="8"/>
        <v>0.99476844242064666</v>
      </c>
      <c r="D55" s="23">
        <f t="shared" ca="1" si="8"/>
        <v>0.98275397861745362</v>
      </c>
      <c r="E55" s="23">
        <f t="shared" ca="1" si="8"/>
        <v>0.9655225177985719</v>
      </c>
      <c r="F55" s="23">
        <f t="shared" ca="1" si="8"/>
        <v>0.94443065024466077</v>
      </c>
      <c r="G55" s="23">
        <f t="shared" ca="1" si="8"/>
        <v>0.92059818032235574</v>
      </c>
      <c r="H55" s="23">
        <f t="shared" ca="1" si="8"/>
        <v>0.89492680168522665</v>
      </c>
      <c r="I55" s="23">
        <f t="shared" ca="1" si="8"/>
        <v>0.86812194112923691</v>
      </c>
      <c r="J55" s="23">
        <f t="shared" ca="1" si="8"/>
        <v>0.84072789622903699</v>
      </c>
      <c r="K55" s="23">
        <f t="shared" ca="1" si="8"/>
        <v>0.81315211397580722</v>
      </c>
      <c r="L55" s="23">
        <f t="shared" ca="1" si="8"/>
        <v>0.78569876270391548</v>
      </c>
      <c r="M55" s="24">
        <f ca="1">C55*'Balance y flujos'!D$12</f>
        <v>7532.2439092758459</v>
      </c>
      <c r="N55" s="24">
        <f ca="1">D55*'Balance y flujos'!E$12</f>
        <v>7441.2721132821916</v>
      </c>
      <c r="O55" s="24">
        <f ca="1">E55*'Balance y flujos'!F$12</f>
        <v>7310.7979644590596</v>
      </c>
      <c r="P55" s="24">
        <f ca="1">F55*'Balance y flujos'!G$12</f>
        <v>7151.0933697579931</v>
      </c>
      <c r="Q55" s="24">
        <f ca="1">G55*'Balance y flujos'!H$12</f>
        <v>-913627.54299519048</v>
      </c>
      <c r="R55" s="24">
        <f ca="1">H55*'Balance y flujos'!I$12</f>
        <v>22680.83012116775</v>
      </c>
      <c r="S55" s="24">
        <f ca="1">I55*'Balance y flujos'!J$12</f>
        <v>22001.493568114296</v>
      </c>
      <c r="T55" s="24">
        <f ca="1">J55*'Balance y flujos'!K$12</f>
        <v>21307.22485525077</v>
      </c>
      <c r="U55" s="24">
        <f ca="1">K55*'Balance y flujos'!L$12</f>
        <v>20608.350230459047</v>
      </c>
      <c r="V55" s="24">
        <f ca="1">L55*'Balance y flujos'!M$12</f>
        <v>805611.34117373219</v>
      </c>
      <c r="W55" s="18">
        <f t="shared" ca="1" si="5"/>
        <v>8017.1043103085831</v>
      </c>
      <c r="X55" s="18">
        <f ca="1">'Metrics and Escenarios'!$N$13-W55</f>
        <v>-5109.0575545018073</v>
      </c>
    </row>
    <row r="56" spans="1:24" x14ac:dyDescent="0.3">
      <c r="A56">
        <v>51</v>
      </c>
      <c r="B56" s="18">
        <f t="shared" ca="1" si="3"/>
        <v>-115.39511163080654</v>
      </c>
      <c r="C56" s="23">
        <f t="shared" ca="1" si="8"/>
        <v>1.0050814872177254</v>
      </c>
      <c r="D56" s="23">
        <f t="shared" ca="1" si="8"/>
        <v>1.0032365804680272</v>
      </c>
      <c r="E56" s="23">
        <f t="shared" ca="1" si="8"/>
        <v>0.99586445044758476</v>
      </c>
      <c r="F56" s="23">
        <f t="shared" ca="1" si="8"/>
        <v>0.98420863293027616</v>
      </c>
      <c r="G56" s="23">
        <f t="shared" ca="1" si="8"/>
        <v>0.96931845941649808</v>
      </c>
      <c r="H56" s="23">
        <f t="shared" ca="1" si="8"/>
        <v>0.95205745975538481</v>
      </c>
      <c r="I56" s="23">
        <f t="shared" ca="1" si="8"/>
        <v>0.93311603509063057</v>
      </c>
      <c r="J56" s="23">
        <f t="shared" ca="1" si="8"/>
        <v>0.91303967997317881</v>
      </c>
      <c r="K56" s="23">
        <f t="shared" ca="1" si="8"/>
        <v>0.89224734365589919</v>
      </c>
      <c r="L56" s="23">
        <f t="shared" ca="1" si="8"/>
        <v>0.87106148589691457</v>
      </c>
      <c r="M56" s="24">
        <f ca="1">C56*'Balance y flujos'!D$12</f>
        <v>7610.3328046873849</v>
      </c>
      <c r="N56" s="24">
        <f ca="1">D56*'Balance y flujos'!E$12</f>
        <v>7596.3634354995347</v>
      </c>
      <c r="O56" s="24">
        <f ca="1">E56*'Balance y flujos'!F$12</f>
        <v>7540.5427247924836</v>
      </c>
      <c r="P56" s="24">
        <f ca="1">F56*'Balance y flujos'!G$12</f>
        <v>7452.2865470143252</v>
      </c>
      <c r="Q56" s="24">
        <f ca="1">G56*'Balance y flujos'!H$12</f>
        <v>-961978.91912677791</v>
      </c>
      <c r="R56" s="24">
        <f ca="1">H56*'Balance y flujos'!I$12</f>
        <v>24128.737087368478</v>
      </c>
      <c r="S56" s="24">
        <f ca="1">I56*'Balance y flujos'!J$12</f>
        <v>23648.68974241781</v>
      </c>
      <c r="T56" s="24">
        <f ca="1">J56*'Balance y flujos'!K$12</f>
        <v>23139.878967040764</v>
      </c>
      <c r="U56" s="24">
        <f ca="1">K56*'Balance y flujos'!L$12</f>
        <v>22612.922519936525</v>
      </c>
      <c r="V56" s="24">
        <f ca="1">L56*'Balance y flujos'!M$12</f>
        <v>893137.47864796058</v>
      </c>
      <c r="W56" s="18">
        <f t="shared" ca="1" si="5"/>
        <v>54888.313349939999</v>
      </c>
      <c r="X56" s="18">
        <f ca="1">'Metrics and Escenarios'!$N$13-W56</f>
        <v>-51980.266594133223</v>
      </c>
    </row>
    <row r="57" spans="1:24" x14ac:dyDescent="0.3">
      <c r="A57">
        <v>52</v>
      </c>
      <c r="B57" s="18">
        <f t="shared" ca="1" si="3"/>
        <v>10.075697184212336</v>
      </c>
      <c r="C57" s="23">
        <f t="shared" ca="1" si="8"/>
        <v>0.99254943326128386</v>
      </c>
      <c r="D57" s="23">
        <f t="shared" ca="1" si="8"/>
        <v>0.97837445123918632</v>
      </c>
      <c r="E57" s="23">
        <f t="shared" ca="1" si="8"/>
        <v>0.95907560753565579</v>
      </c>
      <c r="F57" s="23">
        <f t="shared" ca="1" si="8"/>
        <v>0.93603191806005714</v>
      </c>
      <c r="G57" s="23">
        <f t="shared" ca="1" si="8"/>
        <v>0.91037609103144024</v>
      </c>
      <c r="H57" s="23">
        <f t="shared" ca="1" si="8"/>
        <v>0.88301563273762007</v>
      </c>
      <c r="I57" s="23">
        <f t="shared" ca="1" si="8"/>
        <v>0.85465680839974389</v>
      </c>
      <c r="J57" s="23">
        <f t="shared" ca="1" si="8"/>
        <v>0.82584135729313124</v>
      </c>
      <c r="K57" s="23">
        <f t="shared" ca="1" si="8"/>
        <v>0.79697208836303146</v>
      </c>
      <c r="L57" s="23">
        <f t="shared" ca="1" si="8"/>
        <v>0.76834723344461042</v>
      </c>
      <c r="M57" s="24">
        <f ca="1">C57*'Balance y flujos'!D$12</f>
        <v>7515.4418903209962</v>
      </c>
      <c r="N57" s="24">
        <f ca="1">D57*'Balance y flujos'!E$12</f>
        <v>7408.11096038093</v>
      </c>
      <c r="O57" s="24">
        <f ca="1">E57*'Balance y flujos'!F$12</f>
        <v>7261.9828849986234</v>
      </c>
      <c r="P57" s="24">
        <f ca="1">F57*'Balance y flujos'!G$12</f>
        <v>7087.4993747683848</v>
      </c>
      <c r="Q57" s="24">
        <f ca="1">G57*'Balance y flujos'!H$12</f>
        <v>-903482.85389764479</v>
      </c>
      <c r="R57" s="24">
        <f ca="1">H57*'Balance y flujos'!I$12</f>
        <v>22378.956047292137</v>
      </c>
      <c r="S57" s="24">
        <f ca="1">I57*'Balance y flujos'!J$12</f>
        <v>21660.236174301182</v>
      </c>
      <c r="T57" s="24">
        <f ca="1">J57*'Balance y flujos'!K$12</f>
        <v>20929.943651847738</v>
      </c>
      <c r="U57" s="24">
        <f ca="1">K57*'Balance y flujos'!L$12</f>
        <v>20198.287182186876</v>
      </c>
      <c r="V57" s="24">
        <f ca="1">L57*'Balance y flujos'!M$12</f>
        <v>787820.05853266269</v>
      </c>
      <c r="W57" s="18">
        <f t="shared" ca="1" si="5"/>
        <v>-1222.3371988852741</v>
      </c>
      <c r="X57" s="18">
        <f ca="1">'Metrics and Escenarios'!$N$13-W57</f>
        <v>4130.3839546920499</v>
      </c>
    </row>
    <row r="58" spans="1:24" x14ac:dyDescent="0.3">
      <c r="A58">
        <v>53</v>
      </c>
      <c r="B58" s="18">
        <f t="shared" ca="1" si="3"/>
        <v>-60.088966389119491</v>
      </c>
      <c r="C58" s="23">
        <f t="shared" ca="1" si="8"/>
        <v>0.99953811221162259</v>
      </c>
      <c r="D58" s="23">
        <f t="shared" ca="1" si="8"/>
        <v>0.99220069859090387</v>
      </c>
      <c r="E58" s="23">
        <f t="shared" ca="1" si="8"/>
        <v>0.97947754368970008</v>
      </c>
      <c r="F58" s="23">
        <f t="shared" ca="1" si="8"/>
        <v>0.9626745899007253</v>
      </c>
      <c r="G58" s="23">
        <f t="shared" ca="1" si="8"/>
        <v>0.94288104817784657</v>
      </c>
      <c r="H58" s="23">
        <f t="shared" ca="1" si="8"/>
        <v>0.92098311496034435</v>
      </c>
      <c r="I58" s="23">
        <f t="shared" ca="1" si="8"/>
        <v>0.89768143792020305</v>
      </c>
      <c r="J58" s="23">
        <f t="shared" ca="1" si="8"/>
        <v>0.8735229689590821</v>
      </c>
      <c r="K58" s="23">
        <f t="shared" ca="1" si="8"/>
        <v>0.84892246284871187</v>
      </c>
      <c r="L58" s="23">
        <f t="shared" ca="1" si="8"/>
        <v>0.82419439753497792</v>
      </c>
      <c r="M58" s="24">
        <f ca="1">C58*'Balance y flujos'!D$12</f>
        <v>7568.3591645456181</v>
      </c>
      <c r="N58" s="24">
        <f ca="1">D58*'Balance y flujos'!E$12</f>
        <v>7512.8013214359089</v>
      </c>
      <c r="O58" s="24">
        <f ca="1">E58*'Balance y flujos'!F$12</f>
        <v>7416.4634181363572</v>
      </c>
      <c r="P58" s="24">
        <f ca="1">F58*'Balance y flujos'!G$12</f>
        <v>7289.2338630583226</v>
      </c>
      <c r="Q58" s="24">
        <f ca="1">G58*'Balance y flujos'!H$12</f>
        <v>-935741.68817259022</v>
      </c>
      <c r="R58" s="24">
        <f ca="1">H58*'Balance y flujos'!I$12</f>
        <v>23341.195654822579</v>
      </c>
      <c r="S58" s="24">
        <f ca="1">I58*'Balance y flujos'!J$12</f>
        <v>22750.643022483771</v>
      </c>
      <c r="T58" s="24">
        <f ca="1">J58*'Balance y flujos'!K$12</f>
        <v>22138.376042142048</v>
      </c>
      <c r="U58" s="24">
        <f ca="1">K58*'Balance y flujos'!L$12</f>
        <v>21514.906168479345</v>
      </c>
      <c r="V58" s="24">
        <f ca="1">L58*'Balance y flujos'!M$12</f>
        <v>845082.60099710198</v>
      </c>
      <c r="W58" s="18">
        <f t="shared" ca="1" si="5"/>
        <v>28872.891479615821</v>
      </c>
      <c r="X58" s="18">
        <f ca="1">'Metrics and Escenarios'!$N$13-W58</f>
        <v>-25964.844723809045</v>
      </c>
    </row>
    <row r="59" spans="1:24" x14ac:dyDescent="0.3">
      <c r="A59">
        <v>54</v>
      </c>
      <c r="B59" s="18">
        <f t="shared" ca="1" si="3"/>
        <v>-10.101708410776052</v>
      </c>
      <c r="C59" s="23">
        <f t="shared" ca="1" si="8"/>
        <v>0.99455416234152016</v>
      </c>
      <c r="D59" s="23">
        <f t="shared" ca="1" si="8"/>
        <v>0.98233064005820092</v>
      </c>
      <c r="E59" s="23">
        <f t="shared" ca="1" si="8"/>
        <v>0.96489871128283689</v>
      </c>
      <c r="F59" s="23">
        <f t="shared" ca="1" si="8"/>
        <v>0.94361716527070139</v>
      </c>
      <c r="G59" s="23">
        <f t="shared" ca="1" si="8"/>
        <v>0.9196070909595887</v>
      </c>
      <c r="H59" s="23">
        <f t="shared" ca="1" si="8"/>
        <v>0.8937707834287455</v>
      </c>
      <c r="I59" s="23">
        <f t="shared" ca="1" si="8"/>
        <v>0.86681378996720726</v>
      </c>
      <c r="J59" s="23">
        <f t="shared" ca="1" si="8"/>
        <v>0.83928019869043824</v>
      </c>
      <c r="K59" s="23">
        <f t="shared" ca="1" si="8"/>
        <v>0.8115770437205968</v>
      </c>
      <c r="L59" s="23">
        <f t="shared" ca="1" si="8"/>
        <v>0.78400795222657083</v>
      </c>
      <c r="M59" s="24">
        <f ca="1">C59*'Balance y flujos'!D$12</f>
        <v>7530.6214112631906</v>
      </c>
      <c r="N59" s="24">
        <f ca="1">D59*'Balance y flujos'!E$12</f>
        <v>7438.0666544552778</v>
      </c>
      <c r="O59" s="24">
        <f ca="1">E59*'Balance y flujos'!F$12</f>
        <v>7306.0745910302858</v>
      </c>
      <c r="P59" s="24">
        <f ca="1">F59*'Balance y flujos'!G$12</f>
        <v>7144.9337782600132</v>
      </c>
      <c r="Q59" s="24">
        <f ca="1">G59*'Balance y flujos'!H$12</f>
        <v>-912643.95801886951</v>
      </c>
      <c r="R59" s="24">
        <f ca="1">H59*'Balance y flujos'!I$12</f>
        <v>22651.532246031096</v>
      </c>
      <c r="S59" s="24">
        <f ca="1">I59*'Balance y flujos'!J$12</f>
        <v>21968.340069724338</v>
      </c>
      <c r="T59" s="24">
        <f ca="1">J59*'Balance y flujos'!K$12</f>
        <v>21270.534723859062</v>
      </c>
      <c r="U59" s="24">
        <f ca="1">K59*'Balance y flujos'!L$12</f>
        <v>20568.431992654503</v>
      </c>
      <c r="V59" s="24">
        <f ca="1">L59*'Balance y flujos'!M$12</f>
        <v>803877.6791635789</v>
      </c>
      <c r="W59" s="18">
        <f t="shared" ca="1" si="5"/>
        <v>7112.2566119871335</v>
      </c>
      <c r="X59" s="18">
        <f ca="1">'Metrics and Escenarios'!$N$13-W59</f>
        <v>-4204.2098561803577</v>
      </c>
    </row>
    <row r="60" spans="1:24" x14ac:dyDescent="0.3">
      <c r="A60">
        <v>55</v>
      </c>
      <c r="B60" s="18">
        <f t="shared" ca="1" si="3"/>
        <v>-193.05878108595397</v>
      </c>
      <c r="C60" s="23">
        <f t="shared" ca="1" si="8"/>
        <v>1.012917708956627</v>
      </c>
      <c r="D60" s="23">
        <f t="shared" ca="1" si="8"/>
        <v>1.0189412397000097</v>
      </c>
      <c r="E60" s="23">
        <f t="shared" ca="1" si="8"/>
        <v>1.0193396098064242</v>
      </c>
      <c r="F60" s="23">
        <f t="shared" ca="1" si="8"/>
        <v>1.0152634025350438</v>
      </c>
      <c r="G60" s="23">
        <f t="shared" ca="1" si="8"/>
        <v>1.0076992490903272</v>
      </c>
      <c r="H60" s="23">
        <f t="shared" ca="1" si="8"/>
        <v>0.99747151456476235</v>
      </c>
      <c r="I60" s="23">
        <f t="shared" ca="1" si="8"/>
        <v>0.9852487323646133</v>
      </c>
      <c r="J60" s="23">
        <f t="shared" ca="1" si="8"/>
        <v>0.97156704308489306</v>
      </c>
      <c r="K60" s="23">
        <f t="shared" ca="1" si="8"/>
        <v>0.95684430521849284</v>
      </c>
      <c r="L60" s="23">
        <f t="shared" ca="1" si="8"/>
        <v>0.94140763210499623</v>
      </c>
      <c r="M60" s="24">
        <f ca="1">C60*'Balance y flujos'!D$12</f>
        <v>7669.667551295297</v>
      </c>
      <c r="N60" s="24">
        <f ca="1">D60*'Balance y flujos'!E$12</f>
        <v>7715.2768617834499</v>
      </c>
      <c r="O60" s="24">
        <f ca="1">E60*'Balance y flujos'!F$12</f>
        <v>7718.2932630681316</v>
      </c>
      <c r="P60" s="24">
        <f ca="1">F60*'Balance y flujos'!G$12</f>
        <v>7687.4288064936054</v>
      </c>
      <c r="Q60" s="24">
        <f ca="1">G60*'Balance y flujos'!H$12</f>
        <v>-1000069.0949683563</v>
      </c>
      <c r="R60" s="24">
        <f ca="1">H60*'Balance y flujos'!I$12</f>
        <v>25279.701010122004</v>
      </c>
      <c r="S60" s="24">
        <f ca="1">I60*'Balance y flujos'!J$12</f>
        <v>24969.929477782622</v>
      </c>
      <c r="T60" s="24">
        <f ca="1">J60*'Balance y flujos'!K$12</f>
        <v>24623.183721884383</v>
      </c>
      <c r="U60" s="24">
        <f ca="1">K60*'Balance y flujos'!L$12</f>
        <v>24250.053857142935</v>
      </c>
      <c r="V60" s="24">
        <f ca="1">L60*'Balance y flujos'!M$12</f>
        <v>965266.4622778513</v>
      </c>
      <c r="W60" s="18">
        <f t="shared" ca="1" si="5"/>
        <v>95110.901859067264</v>
      </c>
      <c r="X60" s="18">
        <f ca="1">'Metrics and Escenarios'!$N$13-W60</f>
        <v>-92202.855103260488</v>
      </c>
    </row>
    <row r="61" spans="1:24" x14ac:dyDescent="0.3">
      <c r="A61">
        <v>56</v>
      </c>
      <c r="B61" s="18">
        <f t="shared" ca="1" si="3"/>
        <v>98.659374677792542</v>
      </c>
      <c r="C61" s="23">
        <f t="shared" ca="1" si="8"/>
        <v>0.98379589364980713</v>
      </c>
      <c r="D61" s="23">
        <f t="shared" ca="1" si="8"/>
        <v>0.9611934944990671</v>
      </c>
      <c r="E61" s="23">
        <f t="shared" ca="1" si="8"/>
        <v>0.93392376094711171</v>
      </c>
      <c r="F61" s="23">
        <f t="shared" ca="1" si="8"/>
        <v>0.90344578743245607</v>
      </c>
      <c r="G61" s="23">
        <f t="shared" ca="1" si="8"/>
        <v>0.87093379378220448</v>
      </c>
      <c r="H61" s="23">
        <f t="shared" ca="1" si="8"/>
        <v>0.83730859816089631</v>
      </c>
      <c r="I61" s="23">
        <f t="shared" ca="1" si="8"/>
        <v>0.80327042082708655</v>
      </c>
      <c r="J61" s="23">
        <f t="shared" ca="1" si="8"/>
        <v>0.76934211357829774</v>
      </c>
      <c r="K61" s="23">
        <f t="shared" ca="1" si="8"/>
        <v>0.73590007920176004</v>
      </c>
      <c r="L61" s="23">
        <f t="shared" ca="1" si="8"/>
        <v>0.70321176743710845</v>
      </c>
      <c r="M61" s="24">
        <f ca="1">C61*'Balance y flujos'!D$12</f>
        <v>7449.1613444054983</v>
      </c>
      <c r="N61" s="24">
        <f ca="1">D61*'Balance y flujos'!E$12</f>
        <v>7278.0192211954891</v>
      </c>
      <c r="O61" s="24">
        <f ca="1">E61*'Balance y flujos'!F$12</f>
        <v>7071.5367116031357</v>
      </c>
      <c r="P61" s="24">
        <f ca="1">F61*'Balance y flujos'!G$12</f>
        <v>6840.761869355214</v>
      </c>
      <c r="Q61" s="24">
        <f ca="1">G61*'Balance y flujos'!H$12</f>
        <v>-864339.20806370769</v>
      </c>
      <c r="R61" s="24">
        <f ca="1">H61*'Balance y flujos'!I$12</f>
        <v>21220.566909068915</v>
      </c>
      <c r="S61" s="24">
        <f ca="1">I61*'Balance y flujos'!J$12</f>
        <v>20357.910749605871</v>
      </c>
      <c r="T61" s="24">
        <f ca="1">J61*'Balance y flujos'!K$12</f>
        <v>19498.039113669296</v>
      </c>
      <c r="U61" s="24">
        <f ca="1">K61*'Balance y flujos'!L$12</f>
        <v>18650.49147159154</v>
      </c>
      <c r="V61" s="24">
        <f ca="1">L61*'Balance y flujos'!M$12</f>
        <v>721033.81344848382</v>
      </c>
      <c r="W61" s="18">
        <f t="shared" ca="1" si="5"/>
        <v>-34938.907224728842</v>
      </c>
      <c r="X61" s="18">
        <f ca="1">'Metrics and Escenarios'!$N$13-W61</f>
        <v>37846.953980535618</v>
      </c>
    </row>
    <row r="62" spans="1:24" x14ac:dyDescent="0.3">
      <c r="A62">
        <v>57</v>
      </c>
      <c r="B62" s="18">
        <f t="shared" ca="1" si="3"/>
        <v>138.49320425644859</v>
      </c>
      <c r="C62" s="23">
        <f t="shared" ca="1" si="8"/>
        <v>0.97988485261161717</v>
      </c>
      <c r="D62" s="23">
        <f t="shared" ca="1" si="8"/>
        <v>0.95356631325344254</v>
      </c>
      <c r="E62" s="23">
        <f t="shared" ca="1" si="8"/>
        <v>0.92282965311249576</v>
      </c>
      <c r="F62" s="23">
        <f t="shared" ca="1" si="8"/>
        <v>0.88916478079151795</v>
      </c>
      <c r="G62" s="23">
        <f t="shared" ca="1" si="8"/>
        <v>0.85375908100971198</v>
      </c>
      <c r="H62" s="23">
        <f t="shared" ca="1" si="8"/>
        <v>0.81753392495274524</v>
      </c>
      <c r="I62" s="23">
        <f t="shared" ca="1" si="8"/>
        <v>0.78118167382476211</v>
      </c>
      <c r="J62" s="23">
        <f t="shared" ca="1" si="8"/>
        <v>0.74521196003518753</v>
      </c>
      <c r="K62" s="23">
        <f t="shared" ca="1" si="8"/>
        <v>0.70998504109808125</v>
      </c>
      <c r="L62" s="23">
        <f t="shared" ca="1" si="8"/>
        <v>0.6757507200939914</v>
      </c>
      <c r="M62" s="24">
        <f ca="1">C62*'Balance y flujos'!D$12</f>
        <v>7419.5475028494175</v>
      </c>
      <c r="N62" s="24">
        <f ca="1">D62*'Balance y flujos'!E$12</f>
        <v>7220.2672992079943</v>
      </c>
      <c r="O62" s="24">
        <f ca="1">E62*'Balance y flujos'!F$12</f>
        <v>6987.5337189440661</v>
      </c>
      <c r="P62" s="24">
        <f ca="1">F62*'Balance y flujos'!G$12</f>
        <v>6732.6281362144837</v>
      </c>
      <c r="Q62" s="24">
        <f ca="1">G62*'Balance y flujos'!H$12</f>
        <v>-847294.5397519737</v>
      </c>
      <c r="R62" s="24">
        <f ca="1">H62*'Balance y flujos'!I$12</f>
        <v>20719.401894353628</v>
      </c>
      <c r="S62" s="24">
        <f ca="1">I62*'Balance y flujos'!J$12</f>
        <v>19798.09835220559</v>
      </c>
      <c r="T62" s="24">
        <f ca="1">J62*'Balance y flujos'!K$12</f>
        <v>18886.489753120059</v>
      </c>
      <c r="U62" s="24">
        <f ca="1">K62*'Balance y flujos'!L$12</f>
        <v>17993.706385139445</v>
      </c>
      <c r="V62" s="24">
        <f ca="1">L62*'Balance y flujos'!M$12</f>
        <v>692876.79929717013</v>
      </c>
      <c r="W62" s="18">
        <f t="shared" ca="1" si="5"/>
        <v>-48660.067412768723</v>
      </c>
      <c r="X62" s="18">
        <f ca="1">'Metrics and Escenarios'!$N$13-W62</f>
        <v>51568.114168575499</v>
      </c>
    </row>
    <row r="63" spans="1:24" x14ac:dyDescent="0.3">
      <c r="A63">
        <v>58</v>
      </c>
      <c r="B63" s="18">
        <f t="shared" ca="1" si="3"/>
        <v>-30.711740503613804</v>
      </c>
      <c r="C63" s="23">
        <f t="shared" ca="1" si="8"/>
        <v>0.99660605541469238</v>
      </c>
      <c r="D63" s="23">
        <f t="shared" ca="1" si="8"/>
        <v>0.98638817009901081</v>
      </c>
      <c r="E63" s="23">
        <f t="shared" ca="1" si="8"/>
        <v>0.97088317122603884</v>
      </c>
      <c r="F63" s="23">
        <f t="shared" ca="1" si="8"/>
        <v>0.95142851147307117</v>
      </c>
      <c r="G63" s="23">
        <f t="shared" ca="1" si="8"/>
        <v>0.92913265302750747</v>
      </c>
      <c r="H63" s="23">
        <f t="shared" ca="1" si="8"/>
        <v>0.90489178971889717</v>
      </c>
      <c r="I63" s="23">
        <f t="shared" ca="1" si="8"/>
        <v>0.87940997624017136</v>
      </c>
      <c r="J63" s="23">
        <f t="shared" ca="1" si="8"/>
        <v>0.85323298299419514</v>
      </c>
      <c r="K63" s="23">
        <f t="shared" ca="1" si="8"/>
        <v>0.82677149524999705</v>
      </c>
      <c r="L63" s="23">
        <f t="shared" ca="1" si="8"/>
        <v>0.80033404401748132</v>
      </c>
      <c r="M63" s="24">
        <f ca="1">C63*'Balance y flujos'!D$12</f>
        <v>7546.1580511924567</v>
      </c>
      <c r="N63" s="24">
        <f ca="1">D63*'Balance y flujos'!E$12</f>
        <v>7468.7896897198707</v>
      </c>
      <c r="O63" s="24">
        <f ca="1">E63*'Balance y flujos'!F$12</f>
        <v>7351.3880630256381</v>
      </c>
      <c r="P63" s="24">
        <f ca="1">F63*'Balance y flujos'!G$12</f>
        <v>7204.080170874633</v>
      </c>
      <c r="Q63" s="24">
        <f ca="1">G63*'Balance y flujos'!H$12</f>
        <v>-922097.39389760804</v>
      </c>
      <c r="R63" s="24">
        <f ca="1">H63*'Balance y flujos'!I$12</f>
        <v>22933.380609459691</v>
      </c>
      <c r="S63" s="24">
        <f ca="1">I63*'Balance y flujos'!J$12</f>
        <v>22287.575073630465</v>
      </c>
      <c r="T63" s="24">
        <f ca="1">J63*'Balance y flujos'!K$12</f>
        <v>21624.151053054793</v>
      </c>
      <c r="U63" s="24">
        <f ca="1">K63*'Balance y flujos'!L$12</f>
        <v>20953.516865823673</v>
      </c>
      <c r="V63" s="24">
        <f ca="1">L63*'Balance y flujos'!M$12</f>
        <v>820617.5358721955</v>
      </c>
      <c r="W63" s="18">
        <f t="shared" ca="1" si="5"/>
        <v>15889.181551368674</v>
      </c>
      <c r="X63" s="18">
        <f ca="1">'Metrics and Escenarios'!$N$13-W63</f>
        <v>-12981.134795561898</v>
      </c>
    </row>
    <row r="64" spans="1:24" x14ac:dyDescent="0.3">
      <c r="A64">
        <v>59</v>
      </c>
      <c r="B64" s="18">
        <f t="shared" ca="1" si="3"/>
        <v>116.46355641442803</v>
      </c>
      <c r="C64" s="23">
        <f t="shared" ca="1" si="8"/>
        <v>0.98204588389843817</v>
      </c>
      <c r="D64" s="23">
        <f t="shared" ca="1" si="8"/>
        <v>0.95777692829364847</v>
      </c>
      <c r="E64" s="23">
        <f t="shared" ca="1" si="8"/>
        <v>0.92894873470510053</v>
      </c>
      <c r="F64" s="23">
        <f t="shared" ca="1" si="8"/>
        <v>0.89703459852846257</v>
      </c>
      <c r="G64" s="23">
        <f t="shared" ca="1" si="8"/>
        <v>0.86321506937657788</v>
      </c>
      <c r="H64" s="23">
        <f t="shared" ca="1" si="8"/>
        <v>0.82841164697772285</v>
      </c>
      <c r="I64" s="23">
        <f t="shared" ca="1" si="8"/>
        <v>0.7933214454919213</v>
      </c>
      <c r="J64" s="23">
        <f t="shared" ca="1" si="8"/>
        <v>0.75846177826212335</v>
      </c>
      <c r="K64" s="23">
        <f t="shared" ca="1" si="8"/>
        <v>0.72420216294511408</v>
      </c>
      <c r="L64" s="23">
        <f t="shared" ca="1" si="8"/>
        <v>0.69080245396592543</v>
      </c>
      <c r="M64" s="24">
        <f ca="1">C64*'Balance y flujos'!D$12</f>
        <v>7435.9105216724738</v>
      </c>
      <c r="N64" s="24">
        <f ca="1">D64*'Balance y flujos'!E$12</f>
        <v>7252.1494721222462</v>
      </c>
      <c r="O64" s="24">
        <f ca="1">E64*'Balance y flujos'!F$12</f>
        <v>7033.8665267521874</v>
      </c>
      <c r="P64" s="24">
        <f ca="1">F64*'Balance y flujos'!G$12</f>
        <v>6792.217266898976</v>
      </c>
      <c r="Q64" s="24">
        <f ca="1">G64*'Balance y flujos'!H$12</f>
        <v>-856678.92873174092</v>
      </c>
      <c r="R64" s="24">
        <f ca="1">H64*'Balance y flujos'!I$12</f>
        <v>20995.084514305578</v>
      </c>
      <c r="S64" s="24">
        <f ca="1">I64*'Balance y flujos'!J$12</f>
        <v>20105.766083660401</v>
      </c>
      <c r="T64" s="24">
        <f ca="1">J64*'Balance y flujos'!K$12</f>
        <v>19222.290263033923</v>
      </c>
      <c r="U64" s="24">
        <f ca="1">K64*'Balance y flujos'!L$12</f>
        <v>18354.022027510731</v>
      </c>
      <c r="V64" s="24">
        <f ca="1">L64*'Balance y flujos'!M$12</f>
        <v>708310.00103701861</v>
      </c>
      <c r="W64" s="18">
        <f t="shared" ca="1" si="5"/>
        <v>-41177.621018765843</v>
      </c>
      <c r="X64" s="18">
        <f ca="1">'Metrics and Escenarios'!$N$13-W64</f>
        <v>44085.667774572619</v>
      </c>
    </row>
    <row r="65" spans="1:24" x14ac:dyDescent="0.3">
      <c r="A65">
        <v>60</v>
      </c>
      <c r="B65" s="18">
        <f t="shared" ca="1" si="3"/>
        <v>-279.41705596837693</v>
      </c>
      <c r="C65" s="23">
        <f t="shared" ca="1" si="8"/>
        <v>1.0217029709559775</v>
      </c>
      <c r="D65" s="23">
        <f t="shared" ca="1" si="8"/>
        <v>1.0366929002219263</v>
      </c>
      <c r="E65" s="23">
        <f t="shared" ca="1" si="8"/>
        <v>1.0460931955040074</v>
      </c>
      <c r="F65" s="23">
        <f t="shared" ca="1" si="8"/>
        <v>1.050946722767552</v>
      </c>
      <c r="G65" s="23">
        <f t="shared" ca="1" si="8"/>
        <v>1.0521638978052081</v>
      </c>
      <c r="H65" s="23">
        <f t="shared" ca="1" si="8"/>
        <v>1.0505178966525568</v>
      </c>
      <c r="I65" s="23">
        <f t="shared" ca="1" si="8"/>
        <v>1.0466448246828624</v>
      </c>
      <c r="J65" s="23">
        <f t="shared" ca="1" si="8"/>
        <v>1.0410622823878855</v>
      </c>
      <c r="K65" s="23">
        <f t="shared" ca="1" si="8"/>
        <v>1.0341789802823778</v>
      </c>
      <c r="L65" s="23">
        <f t="shared" ca="1" si="8"/>
        <v>1.0263196336670659</v>
      </c>
      <c r="M65" s="24">
        <f ca="1">C65*'Balance y flujos'!D$12</f>
        <v>7736.1882945800126</v>
      </c>
      <c r="N65" s="24">
        <f ca="1">D65*'Balance y flujos'!E$12</f>
        <v>7849.6898881158622</v>
      </c>
      <c r="O65" s="24">
        <f ca="1">E65*'Balance y flujos'!F$12</f>
        <v>7920.8675751678893</v>
      </c>
      <c r="P65" s="24">
        <f ca="1">F65*'Balance y flujos'!G$12</f>
        <v>7957.6177871874615</v>
      </c>
      <c r="Q65" s="24">
        <f ca="1">G65*'Balance y flujos'!H$12</f>
        <v>-1044197.0637432849</v>
      </c>
      <c r="R65" s="24">
        <f ca="1">H65*'Balance y flujos'!I$12</f>
        <v>26624.096974585475</v>
      </c>
      <c r="S65" s="24">
        <f ca="1">I65*'Balance y flujos'!J$12</f>
        <v>26525.938681386215</v>
      </c>
      <c r="T65" s="24">
        <f ca="1">J65*'Balance y flujos'!K$12</f>
        <v>26384.455944252659</v>
      </c>
      <c r="U65" s="24">
        <f ca="1">K65*'Balance y flujos'!L$12</f>
        <v>26210.007033533133</v>
      </c>
      <c r="V65" s="24">
        <f ca="1">L65*'Balance y flujos'!M$12</f>
        <v>1052330.4551302155</v>
      </c>
      <c r="W65" s="18">
        <f t="shared" ca="1" si="5"/>
        <v>145342.25356573926</v>
      </c>
      <c r="X65" s="18">
        <f ca="1">'Metrics and Escenarios'!$N$13-W65</f>
        <v>-142434.20680993248</v>
      </c>
    </row>
    <row r="66" spans="1:24" x14ac:dyDescent="0.3">
      <c r="A66">
        <v>61</v>
      </c>
      <c r="B66" s="18">
        <f t="shared" ca="1" si="3"/>
        <v>157.42597390966199</v>
      </c>
      <c r="C66" s="23">
        <f t="shared" ca="1" si="8"/>
        <v>0.97803141428118623</v>
      </c>
      <c r="D66" s="23">
        <f t="shared" ca="1" si="8"/>
        <v>0.94996241047404117</v>
      </c>
      <c r="E66" s="23">
        <f t="shared" ca="1" si="8"/>
        <v>0.91760299405802859</v>
      </c>
      <c r="F66" s="23">
        <f t="shared" ca="1" si="8"/>
        <v>0.88245647342892486</v>
      </c>
      <c r="G66" s="23">
        <f t="shared" ca="1" si="8"/>
        <v>0.8457152022945833</v>
      </c>
      <c r="H66" s="23">
        <f t="shared" ca="1" si="8"/>
        <v>0.8082995649664213</v>
      </c>
      <c r="I66" s="23">
        <f t="shared" ca="1" si="8"/>
        <v>0.7708970224038918</v>
      </c>
      <c r="J66" s="23">
        <f t="shared" ca="1" si="8"/>
        <v>0.73400986773588395</v>
      </c>
      <c r="K66" s="23">
        <f t="shared" ca="1" si="8"/>
        <v>0.69798974330542629</v>
      </c>
      <c r="L66" s="23">
        <f t="shared" ca="1" si="8"/>
        <v>0.66307723799110152</v>
      </c>
      <c r="M66" s="24">
        <f ca="1">C66*'Balance y flujos'!D$12</f>
        <v>7405.5135337564334</v>
      </c>
      <c r="N66" s="24">
        <f ca="1">D66*'Balance y flujos'!E$12</f>
        <v>7192.9790644769919</v>
      </c>
      <c r="O66" s="24">
        <f ca="1">E66*'Balance y flujos'!F$12</f>
        <v>6947.9582065433378</v>
      </c>
      <c r="P66" s="24">
        <f ca="1">F66*'Balance y flujos'!G$12</f>
        <v>6681.8337954224835</v>
      </c>
      <c r="Q66" s="24">
        <f ca="1">G66*'Balance y flujos'!H$12</f>
        <v>-839311.56813228084</v>
      </c>
      <c r="R66" s="24">
        <f ca="1">H66*'Balance y flujos'!I$12</f>
        <v>20485.368284305161</v>
      </c>
      <c r="S66" s="24">
        <f ca="1">I66*'Balance y flujos'!J$12</f>
        <v>19537.446384588879</v>
      </c>
      <c r="T66" s="24">
        <f ca="1">J66*'Balance y flujos'!K$12</f>
        <v>18602.586363520255</v>
      </c>
      <c r="U66" s="24">
        <f ca="1">K66*'Balance y flujos'!L$12</f>
        <v>17689.700168121799</v>
      </c>
      <c r="V66" s="24">
        <f ca="1">L66*'Balance y flujos'!M$12</f>
        <v>679882.12322168041</v>
      </c>
      <c r="W66" s="18">
        <f t="shared" ca="1" si="5"/>
        <v>-54886.059109865106</v>
      </c>
      <c r="X66" s="18">
        <f ca="1">'Metrics and Escenarios'!$N$13-W66</f>
        <v>57794.105865671881</v>
      </c>
    </row>
    <row r="67" spans="1:24" x14ac:dyDescent="0.3">
      <c r="A67">
        <v>62</v>
      </c>
      <c r="B67" s="18">
        <f t="shared" ca="1" si="3"/>
        <v>15.665484485519144</v>
      </c>
      <c r="C67" s="23">
        <f t="shared" ca="1" si="8"/>
        <v>0.99199477427521765</v>
      </c>
      <c r="D67" s="23">
        <f t="shared" ca="1" si="8"/>
        <v>0.97728128139504189</v>
      </c>
      <c r="E67" s="23">
        <f t="shared" ca="1" si="8"/>
        <v>0.95746864670202614</v>
      </c>
      <c r="F67" s="23">
        <f t="shared" ca="1" si="8"/>
        <v>0.93394136834497421</v>
      </c>
      <c r="G67" s="23">
        <f t="shared" ca="1" si="8"/>
        <v>0.90783523903444052</v>
      </c>
      <c r="H67" s="23">
        <f t="shared" ca="1" si="8"/>
        <v>0.88005907173072828</v>
      </c>
      <c r="I67" s="23">
        <f t="shared" ca="1" si="8"/>
        <v>0.8513191976029495</v>
      </c>
      <c r="J67" s="23">
        <f t="shared" ca="1" si="8"/>
        <v>0.82215658025602667</v>
      </c>
      <c r="K67" s="23">
        <f t="shared" ca="1" si="8"/>
        <v>0.79297274275594742</v>
      </c>
      <c r="L67" s="23">
        <f t="shared" ca="1" si="8"/>
        <v>0.76406431728318824</v>
      </c>
      <c r="M67" s="24">
        <f ca="1">C67*'Balance y flujos'!D$12</f>
        <v>7511.2420920650766</v>
      </c>
      <c r="N67" s="24">
        <f ca="1">D67*'Balance y flujos'!E$12</f>
        <v>7399.8336351771632</v>
      </c>
      <c r="O67" s="24">
        <f ca="1">E67*'Balance y flujos'!F$12</f>
        <v>7249.8152081450053</v>
      </c>
      <c r="P67" s="24">
        <f ca="1">F67*'Balance y flujos'!G$12</f>
        <v>7071.6700322933111</v>
      </c>
      <c r="Q67" s="24">
        <f ca="1">G67*'Balance y flujos'!H$12</f>
        <v>-900961.24086738611</v>
      </c>
      <c r="R67" s="24">
        <f ca="1">H67*'Balance y flujos'!I$12</f>
        <v>22304.025608496577</v>
      </c>
      <c r="S67" s="24">
        <f ca="1">I67*'Balance y flujos'!J$12</f>
        <v>21575.648492548753</v>
      </c>
      <c r="T67" s="24">
        <f ca="1">J67*'Balance y flujos'!K$12</f>
        <v>20836.557464446072</v>
      </c>
      <c r="U67" s="24">
        <f ca="1">K67*'Balance y flujos'!L$12</f>
        <v>20096.928637399415</v>
      </c>
      <c r="V67" s="24">
        <f ca="1">L67*'Balance y flujos'!M$12</f>
        <v>783428.59707603033</v>
      </c>
      <c r="W67" s="18">
        <f t="shared" ca="1" si="5"/>
        <v>-3486.9226207843749</v>
      </c>
      <c r="X67" s="18">
        <f ca="1">'Metrics and Escenarios'!$N$13-W67</f>
        <v>6394.9693765911506</v>
      </c>
    </row>
    <row r="68" spans="1:24" x14ac:dyDescent="0.3">
      <c r="A68">
        <v>63</v>
      </c>
      <c r="B68" s="18">
        <f t="shared" ca="1" si="3"/>
        <v>-24.233126871783981</v>
      </c>
      <c r="C68" s="23">
        <f t="shared" ca="1" si="8"/>
        <v>0.99596060196182801</v>
      </c>
      <c r="D68" s="23">
        <f t="shared" ca="1" si="8"/>
        <v>0.98511091219474067</v>
      </c>
      <c r="E68" s="23">
        <f t="shared" ca="1" si="8"/>
        <v>0.96899801071905267</v>
      </c>
      <c r="F68" s="23">
        <f t="shared" ca="1" si="8"/>
        <v>0.94896612832724725</v>
      </c>
      <c r="G68" s="23">
        <f t="shared" ca="1" si="8"/>
        <v>0.9261277767772661</v>
      </c>
      <c r="H68" s="23">
        <f t="shared" ca="1" si="8"/>
        <v>0.90138115079084036</v>
      </c>
      <c r="I68" s="23">
        <f t="shared" ca="1" si="8"/>
        <v>0.87543085555279132</v>
      </c>
      <c r="J68" s="23">
        <f t="shared" ca="1" si="8"/>
        <v>0.84882220967848798</v>
      </c>
      <c r="K68" s="23">
        <f t="shared" ca="1" si="8"/>
        <v>0.82196482235582313</v>
      </c>
      <c r="L68" s="23">
        <f t="shared" ca="1" si="8"/>
        <v>0.79516574874115609</v>
      </c>
      <c r="M68" s="24">
        <f ca="1">C68*'Balance y flujos'!D$12</f>
        <v>7541.2707702618027</v>
      </c>
      <c r="N68" s="24">
        <f ca="1">D68*'Balance y flujos'!E$12</f>
        <v>7459.1184761391478</v>
      </c>
      <c r="O68" s="24">
        <f ca="1">E68*'Balance y flujos'!F$12</f>
        <v>7337.1138981635113</v>
      </c>
      <c r="P68" s="24">
        <f ca="1">F68*'Balance y flujos'!G$12</f>
        <v>7185.4353590153987</v>
      </c>
      <c r="Q68" s="24">
        <f ca="1">G68*'Balance y flujos'!H$12</f>
        <v>-919115.27013917163</v>
      </c>
      <c r="R68" s="24">
        <f ca="1">H68*'Balance y flujos'!I$12</f>
        <v>22844.407740400373</v>
      </c>
      <c r="S68" s="24">
        <f ca="1">I68*'Balance y flujos'!J$12</f>
        <v>22186.729104806935</v>
      </c>
      <c r="T68" s="24">
        <f ca="1">J68*'Balance y flujos'!K$12</f>
        <v>21512.365373948804</v>
      </c>
      <c r="U68" s="24">
        <f ca="1">K68*'Balance y flujos'!L$12</f>
        <v>20831.697593950834</v>
      </c>
      <c r="V68" s="24">
        <f ca="1">L68*'Balance y flujos'!M$12</f>
        <v>815318.25644503511</v>
      </c>
      <c r="W68" s="18">
        <f t="shared" ca="1" si="5"/>
        <v>13101.124622550211</v>
      </c>
      <c r="X68" s="18">
        <f ca="1">'Metrics and Escenarios'!$N$13-W68</f>
        <v>-10193.077866743435</v>
      </c>
    </row>
    <row r="69" spans="1:24" x14ac:dyDescent="0.3">
      <c r="A69">
        <v>64</v>
      </c>
      <c r="B69" s="18">
        <f t="shared" ca="1" si="3"/>
        <v>-314.22362313800465</v>
      </c>
      <c r="C69" s="23">
        <f t="shared" ca="1" si="8"/>
        <v>1.0252653644023912</v>
      </c>
      <c r="D69" s="23">
        <f t="shared" ca="1" si="8"/>
        <v>1.0439348218329954</v>
      </c>
      <c r="E69" s="23">
        <f t="shared" ca="1" si="8"/>
        <v>1.0570736986986289</v>
      </c>
      <c r="F69" s="23">
        <f t="shared" ca="1" si="8"/>
        <v>1.0656809937186917</v>
      </c>
      <c r="G69" s="23">
        <f t="shared" ca="1" si="8"/>
        <v>1.070635269550493</v>
      </c>
      <c r="H69" s="23">
        <f t="shared" ca="1" si="8"/>
        <v>1.0726875386846859</v>
      </c>
      <c r="I69" s="23">
        <f t="shared" ca="1" si="8"/>
        <v>1.0724591043122742</v>
      </c>
      <c r="J69" s="23">
        <f t="shared" ca="1" si="8"/>
        <v>1.0704582961817239</v>
      </c>
      <c r="K69" s="23">
        <f t="shared" ca="1" si="8"/>
        <v>1.0670883451653874</v>
      </c>
      <c r="L69" s="23">
        <f t="shared" ca="1" si="8"/>
        <v>1.0626712647612508</v>
      </c>
      <c r="M69" s="24">
        <f ca="1">C69*'Balance y flujos'!D$12</f>
        <v>7763.1622265976985</v>
      </c>
      <c r="N69" s="24">
        <f ca="1">D69*'Balance y flujos'!E$12</f>
        <v>7904.5246794304039</v>
      </c>
      <c r="O69" s="24">
        <f ca="1">E69*'Balance y flujos'!F$12</f>
        <v>8004.0103697937548</v>
      </c>
      <c r="P69" s="24">
        <f ca="1">F69*'Balance y flujos'!G$12</f>
        <v>8069.1835726473228</v>
      </c>
      <c r="Q69" s="24">
        <f ca="1">G69*'Balance y flujos'!H$12</f>
        <v>-1062528.5729121235</v>
      </c>
      <c r="R69" s="24">
        <f ca="1">H69*'Balance y flujos'!I$12</f>
        <v>27185.959558017948</v>
      </c>
      <c r="S69" s="24">
        <f ca="1">I69*'Balance y flujos'!J$12</f>
        <v>27180.170166992059</v>
      </c>
      <c r="T69" s="24">
        <f ca="1">J69*'Balance y flujos'!K$12</f>
        <v>27129.462121117682</v>
      </c>
      <c r="U69" s="24">
        <f ca="1">K69*'Balance y flujos'!L$12</f>
        <v>27044.054815878579</v>
      </c>
      <c r="V69" s="24">
        <f ca="1">L69*'Balance y flujos'!M$12</f>
        <v>1089603.3740525467</v>
      </c>
      <c r="W69" s="18">
        <f t="shared" ca="1" si="5"/>
        <v>167355.32865089853</v>
      </c>
      <c r="X69" s="18">
        <f ca="1">'Metrics and Escenarios'!$N$13-W69</f>
        <v>-164447.28189509176</v>
      </c>
    </row>
    <row r="70" spans="1:24" x14ac:dyDescent="0.3">
      <c r="A70">
        <v>65</v>
      </c>
      <c r="B70" s="18">
        <f t="shared" ca="1" si="3"/>
        <v>-132.63507206682095</v>
      </c>
      <c r="C70" s="23">
        <f t="shared" ca="1" si="8"/>
        <v>1.0068157382165766</v>
      </c>
      <c r="D70" s="23">
        <f t="shared" ca="1" si="8"/>
        <v>1.0067017026830949</v>
      </c>
      <c r="E70" s="23">
        <f t="shared" ca="1" si="8"/>
        <v>1.0010283919762875</v>
      </c>
      <c r="F70" s="23">
        <f t="shared" ca="1" si="8"/>
        <v>0.99101917579582266</v>
      </c>
      <c r="G70" s="23">
        <f t="shared" ca="1" si="8"/>
        <v>0.97771008120763681</v>
      </c>
      <c r="H70" s="23">
        <f t="shared" ca="1" si="8"/>
        <v>0.9619566296422789</v>
      </c>
      <c r="I70" s="23">
        <f t="shared" ca="1" si="8"/>
        <v>0.94444507533899957</v>
      </c>
      <c r="J70" s="23">
        <f t="shared" ca="1" si="8"/>
        <v>0.9257195334147722</v>
      </c>
      <c r="K70" s="23">
        <f t="shared" ca="1" si="8"/>
        <v>0.90619938142389722</v>
      </c>
      <c r="L70" s="23">
        <f t="shared" ca="1" si="8"/>
        <v>0.88620874536230021</v>
      </c>
      <c r="M70" s="24">
        <f ca="1">C70*'Balance y flujos'!D$12</f>
        <v>7623.4643044075256</v>
      </c>
      <c r="N70" s="24">
        <f ca="1">D70*'Balance y flujos'!E$12</f>
        <v>7622.6008437106648</v>
      </c>
      <c r="O70" s="24">
        <f ca="1">E70*'Balance y flujos'!F$12</f>
        <v>7579.6433490872978</v>
      </c>
      <c r="P70" s="24">
        <f ca="1">F70*'Balance y flujos'!G$12</f>
        <v>7503.8550003651826</v>
      </c>
      <c r="Q70" s="24">
        <f ca="1">G70*'Balance y flujos'!H$12</f>
        <v>-970307.00076180615</v>
      </c>
      <c r="R70" s="24">
        <f ca="1">H70*'Balance y flujos'!I$12</f>
        <v>24379.619494870891</v>
      </c>
      <c r="S70" s="24">
        <f ca="1">I70*'Balance y flujos'!J$12</f>
        <v>23935.810473214191</v>
      </c>
      <c r="T70" s="24">
        <f ca="1">J70*'Balance y flujos'!K$12</f>
        <v>23461.234413462222</v>
      </c>
      <c r="U70" s="24">
        <f ca="1">K70*'Balance y flujos'!L$12</f>
        <v>22966.519929092436</v>
      </c>
      <c r="V70" s="24">
        <f ca="1">L70*'Balance y flujos'!M$12</f>
        <v>908668.62696111423</v>
      </c>
      <c r="W70" s="18">
        <f t="shared" ca="1" si="5"/>
        <v>63434.37400751852</v>
      </c>
      <c r="X70" s="18">
        <f ca="1">'Metrics and Escenarios'!$N$13-W70</f>
        <v>-60526.327251711744</v>
      </c>
    </row>
    <row r="71" spans="1:24" x14ac:dyDescent="0.3">
      <c r="A71">
        <v>66</v>
      </c>
      <c r="B71" s="18">
        <f t="shared" ref="B71:B134" ca="1" si="9">_xlfn.NORM.INV(RAND(),0,1.6)*100</f>
        <v>-28.74950222521943</v>
      </c>
      <c r="C71" s="23">
        <f t="shared" ca="1" si="8"/>
        <v>0.99641051674495151</v>
      </c>
      <c r="D71" s="23">
        <f t="shared" ca="1" si="8"/>
        <v>0.9860011403234975</v>
      </c>
      <c r="E71" s="23">
        <f t="shared" ca="1" si="8"/>
        <v>0.97031180817837637</v>
      </c>
      <c r="F71" s="23">
        <f t="shared" ca="1" si="8"/>
        <v>0.9506820326874964</v>
      </c>
      <c r="G71" s="23">
        <f t="shared" ca="1" si="8"/>
        <v>0.92822151024167043</v>
      </c>
      <c r="H71" s="23">
        <f t="shared" ref="D71:P99" ca="1" si="10">EXP(-(H$4+($B71/10000))*H$3)</f>
        <v>0.9038270486400426</v>
      </c>
      <c r="I71" s="23">
        <f t="shared" ca="1" si="10"/>
        <v>0.87820287710315625</v>
      </c>
      <c r="J71" s="23">
        <f t="shared" ca="1" si="10"/>
        <v>0.85189463659514697</v>
      </c>
      <c r="K71" s="23">
        <f t="shared" ca="1" si="10"/>
        <v>0.82531269335383661</v>
      </c>
      <c r="L71" s="23">
        <f t="shared" ca="1" si="10"/>
        <v>0.79876513770822266</v>
      </c>
      <c r="M71" s="24">
        <f ca="1">C71*'Balance y flujos'!D$12</f>
        <v>7544.6774604425136</v>
      </c>
      <c r="N71" s="24">
        <f ca="1">D71*'Balance y flujos'!E$12</f>
        <v>7465.8591557935788</v>
      </c>
      <c r="O71" s="24">
        <f ca="1">E71*'Balance y flujos'!F$12</f>
        <v>7347.061784012134</v>
      </c>
      <c r="P71" s="24">
        <f ca="1">F71*'Balance y flujos'!G$12</f>
        <v>7198.4279406205578</v>
      </c>
      <c r="Q71" s="24">
        <f ca="1">G71*'Balance y flujos'!H$12</f>
        <v>-921193.15015420783</v>
      </c>
      <c r="R71" s="24">
        <f ca="1">H71*'Balance y flujos'!I$12</f>
        <v>22906.396043250417</v>
      </c>
      <c r="S71" s="24">
        <f ca="1">I71*'Balance y flujos'!J$12</f>
        <v>22256.982615773028</v>
      </c>
      <c r="T71" s="24">
        <f ca="1">J71*'Balance y flujos'!K$12</f>
        <v>21590.232293148478</v>
      </c>
      <c r="U71" s="24">
        <f ca="1">K71*'Balance y flujos'!L$12</f>
        <v>20916.545308010285</v>
      </c>
      <c r="V71" s="24">
        <f ca="1">L71*'Balance y flujos'!M$12</f>
        <v>819008.86754283716</v>
      </c>
      <c r="W71" s="18">
        <f t="shared" ref="W71:W134" ca="1" si="11">SUM(M71:V71)</f>
        <v>15041.899989680387</v>
      </c>
      <c r="X71" s="18">
        <f ca="1">'Metrics and Escenarios'!$N$13-W71</f>
        <v>-12133.853233873611</v>
      </c>
    </row>
    <row r="72" spans="1:24" x14ac:dyDescent="0.3">
      <c r="A72">
        <v>67</v>
      </c>
      <c r="B72" s="18">
        <f t="shared" ca="1" si="9"/>
        <v>39.788878644390266</v>
      </c>
      <c r="C72" s="23">
        <f t="shared" ref="C72:C135" ca="1" si="12">EXP(-(C$4+($B72/10000))*C$3)</f>
        <v>0.98960463025928569</v>
      </c>
      <c r="D72" s="23">
        <f t="shared" ca="1" si="10"/>
        <v>0.97257756915866322</v>
      </c>
      <c r="E72" s="23">
        <f t="shared" ca="1" si="10"/>
        <v>0.95056444169671017</v>
      </c>
      <c r="F72" s="23">
        <f t="shared" ca="1" si="10"/>
        <v>0.92497277422004087</v>
      </c>
      <c r="G72" s="23">
        <f t="shared" ca="1" si="10"/>
        <v>0.89695097866622886</v>
      </c>
      <c r="H72" s="23">
        <f t="shared" ca="1" si="10"/>
        <v>0.86741280663924059</v>
      </c>
      <c r="I72" s="23">
        <f t="shared" ca="1" si="10"/>
        <v>0.83706419798532727</v>
      </c>
      <c r="J72" s="23">
        <f t="shared" ca="1" si="10"/>
        <v>0.80644213646941432</v>
      </c>
      <c r="K72" s="23">
        <f t="shared" ca="1" si="10"/>
        <v>0.77594201463929802</v>
      </c>
      <c r="L72" s="23">
        <f t="shared" ca="1" si="10"/>
        <v>0.74585303471319297</v>
      </c>
      <c r="M72" s="24">
        <f ca="1">C72*'Balance y flujos'!D$12</f>
        <v>7493.1442645319803</v>
      </c>
      <c r="N72" s="24">
        <f ca="1">D72*'Balance y flujos'!E$12</f>
        <v>7364.2178010467233</v>
      </c>
      <c r="O72" s="24">
        <f ca="1">E72*'Balance y flujos'!F$12</f>
        <v>7197.5375585111497</v>
      </c>
      <c r="P72" s="24">
        <f ca="1">F72*'Balance y flujos'!G$12</f>
        <v>7003.7611244595309</v>
      </c>
      <c r="Q72" s="24">
        <f ca="1">G72*'Balance y flujos'!H$12</f>
        <v>-890159.39455692843</v>
      </c>
      <c r="R72" s="24">
        <f ca="1">H72*'Balance y flujos'!I$12</f>
        <v>21983.521417911194</v>
      </c>
      <c r="S72" s="24">
        <f ca="1">I72*'Balance y flujos'!J$12</f>
        <v>21214.372884202046</v>
      </c>
      <c r="T72" s="24">
        <f ca="1">J72*'Balance y flujos'!K$12</f>
        <v>20438.29402066315</v>
      </c>
      <c r="U72" s="24">
        <f ca="1">K72*'Balance y flujos'!L$12</f>
        <v>19665.305569986373</v>
      </c>
      <c r="V72" s="24">
        <f ca="1">L72*'Balance y flujos'!M$12</f>
        <v>764755.77172345121</v>
      </c>
      <c r="W72" s="18">
        <f t="shared" ca="1" si="11"/>
        <v>-13043.468192165135</v>
      </c>
      <c r="X72" s="18">
        <f ca="1">'Metrics and Escenarios'!$N$13-W72</f>
        <v>15951.514947971911</v>
      </c>
    </row>
    <row r="73" spans="1:24" x14ac:dyDescent="0.3">
      <c r="A73">
        <v>68</v>
      </c>
      <c r="B73" s="18">
        <f t="shared" ca="1" si="9"/>
        <v>155.77686342489886</v>
      </c>
      <c r="C73" s="23">
        <f t="shared" ca="1" si="12"/>
        <v>0.97819271576699107</v>
      </c>
      <c r="D73" s="23">
        <f t="shared" ca="1" si="10"/>
        <v>0.95027578074366881</v>
      </c>
      <c r="E73" s="23">
        <f t="shared" ca="1" si="10"/>
        <v>0.91805707498871569</v>
      </c>
      <c r="F73" s="23">
        <f t="shared" ca="1" si="10"/>
        <v>0.88303877275206555</v>
      </c>
      <c r="G73" s="23">
        <f t="shared" ca="1" si="10"/>
        <v>0.84641282877445678</v>
      </c>
      <c r="H73" s="23">
        <f t="shared" ca="1" si="10"/>
        <v>0.80909974594964107</v>
      </c>
      <c r="I73" s="23">
        <f t="shared" ca="1" si="10"/>
        <v>0.7717874422989095</v>
      </c>
      <c r="J73" s="23">
        <f t="shared" ca="1" si="10"/>
        <v>0.73497887749203716</v>
      </c>
      <c r="K73" s="23">
        <f t="shared" ca="1" si="10"/>
        <v>0.69902646845210104</v>
      </c>
      <c r="L73" s="23">
        <f t="shared" ca="1" si="10"/>
        <v>0.66417162775327399</v>
      </c>
      <c r="M73" s="24">
        <f ca="1">C73*'Balance y flujos'!D$12</f>
        <v>7406.7348854622178</v>
      </c>
      <c r="N73" s="24">
        <f ca="1">D73*'Balance y flujos'!E$12</f>
        <v>7195.3518591939282</v>
      </c>
      <c r="O73" s="24">
        <f ca="1">E73*'Balance y flujos'!F$12</f>
        <v>6951.3964421956107</v>
      </c>
      <c r="P73" s="24">
        <f ca="1">F73*'Balance y flujos'!G$12</f>
        <v>6686.2428823446908</v>
      </c>
      <c r="Q73" s="24">
        <f ca="1">G73*'Balance y flujos'!H$12</f>
        <v>-840003.91228454933</v>
      </c>
      <c r="R73" s="24">
        <f ca="1">H73*'Balance y flujos'!I$12</f>
        <v>20505.647897020324</v>
      </c>
      <c r="S73" s="24">
        <f ca="1">I73*'Balance y flujos'!J$12</f>
        <v>19560.01299264819</v>
      </c>
      <c r="T73" s="24">
        <f ca="1">J73*'Balance y flujos'!K$12</f>
        <v>18627.14473591862</v>
      </c>
      <c r="U73" s="24">
        <f ca="1">K73*'Balance y flujos'!L$12</f>
        <v>17715.974704642322</v>
      </c>
      <c r="V73" s="24">
        <f ca="1">L73*'Balance y flujos'!M$12</f>
        <v>681004.24895984051</v>
      </c>
      <c r="W73" s="18">
        <f t="shared" ca="1" si="11"/>
        <v>-54351.156925282907</v>
      </c>
      <c r="X73" s="18">
        <f ca="1">'Metrics and Escenarios'!$N$13-W73</f>
        <v>57259.203681089683</v>
      </c>
    </row>
    <row r="74" spans="1:24" x14ac:dyDescent="0.3">
      <c r="A74">
        <v>69</v>
      </c>
      <c r="B74" s="18">
        <f t="shared" ca="1" si="9"/>
        <v>103.58385407823043</v>
      </c>
      <c r="C74" s="23">
        <f t="shared" ca="1" si="12"/>
        <v>0.98331154465667581</v>
      </c>
      <c r="D74" s="23">
        <f t="shared" ca="1" si="10"/>
        <v>0.96024728502176282</v>
      </c>
      <c r="E74" s="23">
        <f t="shared" ca="1" si="10"/>
        <v>0.93254505311390878</v>
      </c>
      <c r="F74" s="23">
        <f t="shared" ca="1" si="10"/>
        <v>0.90166793893511654</v>
      </c>
      <c r="G74" s="23">
        <f t="shared" ca="1" si="10"/>
        <v>0.86879198392560353</v>
      </c>
      <c r="H74" s="23">
        <f t="shared" ca="1" si="10"/>
        <v>0.83483826412475126</v>
      </c>
      <c r="I74" s="23">
        <f t="shared" ca="1" si="10"/>
        <v>0.80050620582798748</v>
      </c>
      <c r="J74" s="23">
        <f t="shared" ca="1" si="10"/>
        <v>0.76631718845103969</v>
      </c>
      <c r="K74" s="23">
        <f t="shared" ca="1" si="10"/>
        <v>0.73264576384007885</v>
      </c>
      <c r="L74" s="23">
        <f t="shared" ca="1" si="10"/>
        <v>0.69975732821260561</v>
      </c>
      <c r="M74" s="24">
        <f ca="1">C74*'Balance y flujos'!D$12</f>
        <v>7445.4939233274836</v>
      </c>
      <c r="N74" s="24">
        <f ca="1">D74*'Balance y flujos'!E$12</f>
        <v>7270.8546588024747</v>
      </c>
      <c r="O74" s="24">
        <f ca="1">E74*'Balance y flujos'!F$12</f>
        <v>7061.09733371732</v>
      </c>
      <c r="P74" s="24">
        <f ca="1">F74*'Balance y flujos'!G$12</f>
        <v>6827.3002556322108</v>
      </c>
      <c r="Q74" s="24">
        <f ca="1">G74*'Balance y flujos'!H$12</f>
        <v>-862213.61568401824</v>
      </c>
      <c r="R74" s="24">
        <f ca="1">H74*'Balance y flujos'!I$12</f>
        <v>21157.959300814433</v>
      </c>
      <c r="S74" s="24">
        <f ca="1">I74*'Balance y flujos'!J$12</f>
        <v>20287.855086176318</v>
      </c>
      <c r="T74" s="24">
        <f ca="1">J74*'Balance y flujos'!K$12</f>
        <v>19421.376069483562</v>
      </c>
      <c r="U74" s="24">
        <f ca="1">K74*'Balance y flujos'!L$12</f>
        <v>18568.014811221095</v>
      </c>
      <c r="V74" s="24">
        <f ca="1">L74*'Balance y flujos'!M$12</f>
        <v>717491.8256679792</v>
      </c>
      <c r="W74" s="18">
        <f t="shared" ca="1" si="11"/>
        <v>-36681.838576864218</v>
      </c>
      <c r="X74" s="18">
        <f ca="1">'Metrics and Escenarios'!$N$13-W74</f>
        <v>39589.885332670994</v>
      </c>
    </row>
    <row r="75" spans="1:24" x14ac:dyDescent="0.3">
      <c r="A75">
        <v>70</v>
      </c>
      <c r="B75" s="18">
        <f t="shared" ca="1" si="9"/>
        <v>-448.92571751559262</v>
      </c>
      <c r="C75" s="23">
        <f t="shared" ca="1" si="12"/>
        <v>1.0391693380738309</v>
      </c>
      <c r="D75" s="23">
        <f t="shared" ca="1" si="10"/>
        <v>1.0724411249831187</v>
      </c>
      <c r="E75" s="23">
        <f t="shared" ca="1" si="10"/>
        <v>1.1006655663839382</v>
      </c>
      <c r="F75" s="23">
        <f t="shared" ca="1" si="10"/>
        <v>1.1246758527901146</v>
      </c>
      <c r="G75" s="23">
        <f t="shared" ca="1" si="10"/>
        <v>1.1452274108103868</v>
      </c>
      <c r="H75" s="23">
        <f t="shared" ca="1" si="10"/>
        <v>1.1629832539301388</v>
      </c>
      <c r="I75" s="23">
        <f t="shared" ca="1" si="10"/>
        <v>1.1785038449637781</v>
      </c>
      <c r="J75" s="23">
        <f t="shared" ca="1" si="10"/>
        <v>1.1922574733657987</v>
      </c>
      <c r="K75" s="23">
        <f t="shared" ca="1" si="10"/>
        <v>1.2046217913179658</v>
      </c>
      <c r="L75" s="23">
        <f t="shared" ca="1" si="10"/>
        <v>1.2159040735728159</v>
      </c>
      <c r="M75" s="24">
        <f ca="1">C75*'Balance y flujos'!D$12</f>
        <v>7868.441120192866</v>
      </c>
      <c r="N75" s="24">
        <f ca="1">D75*'Balance y flujos'!E$12</f>
        <v>8120.3703165879333</v>
      </c>
      <c r="O75" s="24">
        <f ca="1">E75*'Balance y flujos'!F$12</f>
        <v>8334.0817370233417</v>
      </c>
      <c r="P75" s="24">
        <f ca="1">F75*'Balance y flujos'!G$12</f>
        <v>8515.8841805174397</v>
      </c>
      <c r="Q75" s="24">
        <f ca="1">G75*'Balance y flujos'!H$12</f>
        <v>-1136555.9131814295</v>
      </c>
      <c r="R75" s="24">
        <f ca="1">H75*'Balance y flujos'!I$12</f>
        <v>29474.39451637982</v>
      </c>
      <c r="S75" s="24">
        <f ca="1">I75*'Balance y flujos'!J$12</f>
        <v>29867.744998174763</v>
      </c>
      <c r="T75" s="24">
        <f ca="1">J75*'Balance y flujos'!K$12</f>
        <v>30216.313963534252</v>
      </c>
      <c r="U75" s="24">
        <f ca="1">K75*'Balance y flujos'!L$12</f>
        <v>30529.672547173861</v>
      </c>
      <c r="V75" s="24">
        <f ca="1">L75*'Balance y flujos'!M$12</f>
        <v>1246719.6818263731</v>
      </c>
      <c r="W75" s="18">
        <f t="shared" ca="1" si="11"/>
        <v>263090.67202452803</v>
      </c>
      <c r="X75" s="18">
        <f ca="1">'Metrics and Escenarios'!$N$13-W75</f>
        <v>-260182.62526872125</v>
      </c>
    </row>
    <row r="76" spans="1:24" x14ac:dyDescent="0.3">
      <c r="A76">
        <v>71</v>
      </c>
      <c r="B76" s="18">
        <f t="shared" ca="1" si="9"/>
        <v>-290.6438317671267</v>
      </c>
      <c r="C76" s="23">
        <f t="shared" ca="1" si="12"/>
        <v>1.0228506580955257</v>
      </c>
      <c r="D76" s="23">
        <f t="shared" ca="1" si="10"/>
        <v>1.0390232592372699</v>
      </c>
      <c r="E76" s="23">
        <f t="shared" ca="1" si="10"/>
        <v>1.0496224115565884</v>
      </c>
      <c r="F76" s="23">
        <f t="shared" ca="1" si="10"/>
        <v>1.0556768328887594</v>
      </c>
      <c r="G76" s="23">
        <f t="shared" ca="1" si="10"/>
        <v>1.0580867098657123</v>
      </c>
      <c r="H76" s="23">
        <f t="shared" ca="1" si="10"/>
        <v>1.0576181409994228</v>
      </c>
      <c r="I76" s="23">
        <f t="shared" ca="1" si="10"/>
        <v>1.0549025425762277</v>
      </c>
      <c r="J76" s="23">
        <f t="shared" ca="1" si="10"/>
        <v>1.0504546157691677</v>
      </c>
      <c r="K76" s="23">
        <f t="shared" ca="1" si="10"/>
        <v>1.0446813956416114</v>
      </c>
      <c r="L76" s="23">
        <f t="shared" ca="1" si="10"/>
        <v>1.0379068157354538</v>
      </c>
      <c r="M76" s="24">
        <f ca="1">C76*'Balance y flujos'!D$12</f>
        <v>7744.8784169220326</v>
      </c>
      <c r="N76" s="24">
        <f ca="1">D76*'Balance y flujos'!E$12</f>
        <v>7867.3350322028973</v>
      </c>
      <c r="O76" s="24">
        <f ca="1">E76*'Balance y flujos'!F$12</f>
        <v>7947.5902927200123</v>
      </c>
      <c r="P76" s="24">
        <f ca="1">F76*'Balance y flujos'!G$12</f>
        <v>7993.4335023140602</v>
      </c>
      <c r="Q76" s="24">
        <f ca="1">G76*'Balance y flujos'!H$12</f>
        <v>-1050075.0291207158</v>
      </c>
      <c r="R76" s="24">
        <f ca="1">H76*'Balance y flujos'!I$12</f>
        <v>26804.04402226222</v>
      </c>
      <c r="S76" s="24">
        <f ca="1">I76*'Balance y flujos'!J$12</f>
        <v>26735.220486753155</v>
      </c>
      <c r="T76" s="24">
        <f ca="1">J76*'Balance y flujos'!K$12</f>
        <v>26622.493197647113</v>
      </c>
      <c r="U76" s="24">
        <f ca="1">K76*'Balance y flujos'!L$12</f>
        <v>26476.177963017159</v>
      </c>
      <c r="V76" s="24">
        <f ca="1">L76*'Balance y flujos'!M$12</f>
        <v>1064211.3002195132</v>
      </c>
      <c r="W76" s="18">
        <f t="shared" ca="1" si="11"/>
        <v>152327.44401263609</v>
      </c>
      <c r="X76" s="18">
        <f ca="1">'Metrics and Escenarios'!$N$13-W76</f>
        <v>-149419.39725682931</v>
      </c>
    </row>
    <row r="77" spans="1:24" x14ac:dyDescent="0.3">
      <c r="A77">
        <v>72</v>
      </c>
      <c r="B77" s="18">
        <f t="shared" ca="1" si="9"/>
        <v>358.63614850565602</v>
      </c>
      <c r="C77" s="23">
        <f t="shared" ca="1" si="12"/>
        <v>0.95854908653602744</v>
      </c>
      <c r="D77" s="23">
        <f t="shared" ca="1" si="10"/>
        <v>0.91249296968346916</v>
      </c>
      <c r="E77" s="23">
        <f t="shared" ca="1" si="10"/>
        <v>0.86385227515335317</v>
      </c>
      <c r="F77" s="23">
        <f t="shared" ca="1" si="10"/>
        <v>0.81421576289379738</v>
      </c>
      <c r="G77" s="23">
        <f t="shared" ca="1" si="10"/>
        <v>0.76477186626439986</v>
      </c>
      <c r="H77" s="23">
        <f t="shared" ca="1" si="10"/>
        <v>0.71637704948166725</v>
      </c>
      <c r="I77" s="23">
        <f t="shared" ca="1" si="10"/>
        <v>0.66961818629635295</v>
      </c>
      <c r="J77" s="23">
        <f t="shared" ca="1" si="10"/>
        <v>0.62487668897409399</v>
      </c>
      <c r="K77" s="23">
        <f t="shared" ca="1" si="10"/>
        <v>0.582375396583661</v>
      </c>
      <c r="L77" s="23">
        <f t="shared" ca="1" si="10"/>
        <v>0.54222514210634654</v>
      </c>
      <c r="M77" s="24">
        <f ca="1">C77*'Balance y flujos'!D$12</f>
        <v>7257.9961435385649</v>
      </c>
      <c r="N77" s="24">
        <f ca="1">D77*'Balance y flujos'!E$12</f>
        <v>6909.265835203264</v>
      </c>
      <c r="O77" s="24">
        <f ca="1">E77*'Balance y flujos'!F$12</f>
        <v>6540.9654755478168</v>
      </c>
      <c r="P77" s="24">
        <f ca="1">F77*'Balance y flujos'!G$12</f>
        <v>6165.1249269323444</v>
      </c>
      <c r="Q77" s="24">
        <f ca="1">G77*'Balance y flujos'!H$12</f>
        <v>-758981.12342816941</v>
      </c>
      <c r="R77" s="24">
        <f ca="1">H77*'Balance y flujos'!I$12</f>
        <v>18155.704054678663</v>
      </c>
      <c r="S77" s="24">
        <f ca="1">I77*'Balance y flujos'!J$12</f>
        <v>16970.657601082719</v>
      </c>
      <c r="T77" s="24">
        <f ca="1">J77*'Balance y flujos'!K$12</f>
        <v>15836.738828930711</v>
      </c>
      <c r="U77" s="24">
        <f ca="1">K77*'Balance y flujos'!L$12</f>
        <v>14759.595323090614</v>
      </c>
      <c r="V77" s="24">
        <f ca="1">L77*'Balance y flujos'!M$12</f>
        <v>555967.17811686895</v>
      </c>
      <c r="W77" s="18">
        <f t="shared" ca="1" si="11"/>
        <v>-110417.89712229592</v>
      </c>
      <c r="X77" s="18">
        <f ca="1">'Metrics and Escenarios'!$N$13-W77</f>
        <v>113325.9438781027</v>
      </c>
    </row>
    <row r="78" spans="1:24" x14ac:dyDescent="0.3">
      <c r="A78">
        <v>73</v>
      </c>
      <c r="B78" s="18">
        <f t="shared" ca="1" si="9"/>
        <v>19.0053738283315</v>
      </c>
      <c r="C78" s="23">
        <f t="shared" ca="1" si="12"/>
        <v>0.99166351431940403</v>
      </c>
      <c r="D78" s="23">
        <f t="shared" ca="1" si="10"/>
        <v>0.97662869710790523</v>
      </c>
      <c r="E78" s="23">
        <f t="shared" ca="1" si="10"/>
        <v>0.95650977536211301</v>
      </c>
      <c r="F78" s="23">
        <f t="shared" ca="1" si="10"/>
        <v>0.93269449708365193</v>
      </c>
      <c r="G78" s="23">
        <f t="shared" ca="1" si="10"/>
        <v>0.90632046955713041</v>
      </c>
      <c r="H78" s="23">
        <f t="shared" ca="1" si="10"/>
        <v>0.87829725765070166</v>
      </c>
      <c r="I78" s="23">
        <f t="shared" ca="1" si="10"/>
        <v>0.84933120405513929</v>
      </c>
      <c r="J78" s="23">
        <f t="shared" ca="1" si="10"/>
        <v>0.81996278277708545</v>
      </c>
      <c r="K78" s="23">
        <f t="shared" ca="1" si="10"/>
        <v>0.79059272450550078</v>
      </c>
      <c r="L78" s="23">
        <f t="shared" ca="1" si="10"/>
        <v>0.76151668378785875</v>
      </c>
      <c r="M78" s="24">
        <f ca="1">C78*'Balance y flujos'!D$12</f>
        <v>7508.7338392112842</v>
      </c>
      <c r="N78" s="24">
        <f ca="1">D78*'Balance y flujos'!E$12</f>
        <v>7394.8923605925838</v>
      </c>
      <c r="O78" s="24">
        <f ca="1">E78*'Balance y flujos'!F$12</f>
        <v>7242.5547719451342</v>
      </c>
      <c r="P78" s="24">
        <f ca="1">F78*'Balance y flujos'!G$12</f>
        <v>7062.2289020128892</v>
      </c>
      <c r="Q78" s="24">
        <f ca="1">G78*'Balance y flujos'!H$12</f>
        <v>-899457.94100720785</v>
      </c>
      <c r="R78" s="24">
        <f ca="1">H78*'Balance y flujos'!I$12</f>
        <v>22259.37457583232</v>
      </c>
      <c r="S78" s="24">
        <f ca="1">I78*'Balance y flujos'!J$12</f>
        <v>21525.265216670821</v>
      </c>
      <c r="T78" s="24">
        <f ca="1">J78*'Balance y flujos'!K$12</f>
        <v>20780.958338521566</v>
      </c>
      <c r="U78" s="24">
        <f ca="1">K78*'Balance y flujos'!L$12</f>
        <v>20036.609972764487</v>
      </c>
      <c r="V78" s="24">
        <f ca="1">L78*'Balance y flujos'!M$12</f>
        <v>780816.39691177348</v>
      </c>
      <c r="W78" s="18">
        <f t="shared" ca="1" si="11"/>
        <v>-4830.9261178832967</v>
      </c>
      <c r="X78" s="18">
        <f ca="1">'Metrics and Escenarios'!$N$13-W78</f>
        <v>7738.9728736900724</v>
      </c>
    </row>
    <row r="79" spans="1:24" x14ac:dyDescent="0.3">
      <c r="A79">
        <v>74</v>
      </c>
      <c r="B79" s="18">
        <f t="shared" ca="1" si="9"/>
        <v>-195.43453494903414</v>
      </c>
      <c r="C79" s="23">
        <f t="shared" ca="1" si="12"/>
        <v>1.0131583818604777</v>
      </c>
      <c r="D79" s="23">
        <f t="shared" ca="1" si="10"/>
        <v>1.019425505457817</v>
      </c>
      <c r="E79" s="23">
        <f t="shared" ca="1" si="10"/>
        <v>1.0200663787740227</v>
      </c>
      <c r="F79" s="23">
        <f t="shared" ca="1" si="10"/>
        <v>1.0162286674890368</v>
      </c>
      <c r="G79" s="23">
        <f t="shared" ca="1" si="10"/>
        <v>1.0088969830216667</v>
      </c>
      <c r="H79" s="23">
        <f t="shared" ca="1" si="10"/>
        <v>0.99889437651719248</v>
      </c>
      <c r="I79" s="23">
        <f t="shared" ca="1" si="10"/>
        <v>0.98688859148965713</v>
      </c>
      <c r="J79" s="23">
        <f t="shared" ca="1" si="10"/>
        <v>0.97341536231380354</v>
      </c>
      <c r="K79" s="23">
        <f t="shared" ca="1" si="10"/>
        <v>0.95889239793112091</v>
      </c>
      <c r="L79" s="23">
        <f t="shared" ca="1" si="10"/>
        <v>0.94364684377838015</v>
      </c>
      <c r="M79" s="24">
        <f ca="1">C79*'Balance y flujos'!D$12</f>
        <v>7671.4898919897259</v>
      </c>
      <c r="N79" s="24">
        <f ca="1">D79*'Balance y flujos'!E$12</f>
        <v>7718.9436526155341</v>
      </c>
      <c r="O79" s="24">
        <f ca="1">E79*'Balance y flujos'!F$12</f>
        <v>7723.7962534086009</v>
      </c>
      <c r="P79" s="24">
        <f ca="1">F79*'Balance y flujos'!G$12</f>
        <v>7694.7376542218863</v>
      </c>
      <c r="Q79" s="24">
        <f ca="1">G79*'Balance y flujos'!H$12</f>
        <v>-1001257.7598302276</v>
      </c>
      <c r="R79" s="24">
        <f ca="1">H79*'Balance y flujos'!I$12</f>
        <v>25315.761713822205</v>
      </c>
      <c r="S79" s="24">
        <f ca="1">I79*'Balance y flujos'!J$12</f>
        <v>25011.489710605831</v>
      </c>
      <c r="T79" s="24">
        <f ca="1">J79*'Balance y flujos'!K$12</f>
        <v>24670.02712221798</v>
      </c>
      <c r="U79" s="24">
        <f ca="1">K79*'Balance y flujos'!L$12</f>
        <v>24301.960273176115</v>
      </c>
      <c r="V79" s="24">
        <f ca="1">L79*'Balance y flujos'!M$12</f>
        <v>967562.42404462129</v>
      </c>
      <c r="W79" s="18">
        <f t="shared" ca="1" si="11"/>
        <v>96412.870486451546</v>
      </c>
      <c r="X79" s="18">
        <f ca="1">'Metrics and Escenarios'!$N$13-W79</f>
        <v>-93504.82373064477</v>
      </c>
    </row>
    <row r="80" spans="1:24" x14ac:dyDescent="0.3">
      <c r="A80">
        <v>75</v>
      </c>
      <c r="B80" s="18">
        <f t="shared" ca="1" si="9"/>
        <v>-390.49596600615672</v>
      </c>
      <c r="C80" s="23">
        <f t="shared" ca="1" si="12"/>
        <v>1.0331152017620471</v>
      </c>
      <c r="D80" s="23">
        <f t="shared" ca="1" si="10"/>
        <v>1.0599815739329022</v>
      </c>
      <c r="E80" s="23">
        <f t="shared" ca="1" si="10"/>
        <v>1.0815401950343879</v>
      </c>
      <c r="F80" s="23">
        <f t="shared" ca="1" si="10"/>
        <v>1.098694836074902</v>
      </c>
      <c r="G80" s="23">
        <f t="shared" ca="1" si="10"/>
        <v>1.1122537403786672</v>
      </c>
      <c r="H80" s="23">
        <f t="shared" ca="1" si="10"/>
        <v>1.1229179653114276</v>
      </c>
      <c r="I80" s="23">
        <f t="shared" ca="1" si="10"/>
        <v>1.131274507542569</v>
      </c>
      <c r="J80" s="23">
        <f t="shared" ca="1" si="10"/>
        <v>1.1378092980509737</v>
      </c>
      <c r="K80" s="23">
        <f t="shared" ca="1" si="10"/>
        <v>1.1429114099365341</v>
      </c>
      <c r="L80" s="23">
        <f t="shared" ca="1" si="10"/>
        <v>1.1468948294079859</v>
      </c>
      <c r="M80" s="24">
        <f ca="1">C80*'Balance y flujos'!D$12</f>
        <v>7822.6000687322921</v>
      </c>
      <c r="N80" s="24">
        <f ca="1">D80*'Balance y flujos'!E$12</f>
        <v>8026.0283838242276</v>
      </c>
      <c r="O80" s="24">
        <f ca="1">E80*'Balance y flujos'!F$12</f>
        <v>8189.2671694142773</v>
      </c>
      <c r="P80" s="24">
        <f ca="1">F80*'Balance y flujos'!G$12</f>
        <v>8319.1596498982799</v>
      </c>
      <c r="Q80" s="24">
        <f ca="1">G80*'Balance y flujos'!H$12</f>
        <v>-1103831.9146509129</v>
      </c>
      <c r="R80" s="24">
        <f ca="1">H80*'Balance y flujos'!I$12</f>
        <v>28458.988560043104</v>
      </c>
      <c r="S80" s="24">
        <f ca="1">I80*'Balance y flujos'!J$12</f>
        <v>28670.774947921949</v>
      </c>
      <c r="T80" s="24">
        <f ca="1">J80*'Balance y flujos'!K$12</f>
        <v>28836.391256562441</v>
      </c>
      <c r="U80" s="24">
        <f ca="1">K80*'Balance y flujos'!L$12</f>
        <v>28965.698069943908</v>
      </c>
      <c r="V80" s="24">
        <f ca="1">L80*'Balance y flujos'!M$12</f>
        <v>1175961.4823942014</v>
      </c>
      <c r="W80" s="18">
        <f t="shared" ca="1" si="11"/>
        <v>219418.47584962915</v>
      </c>
      <c r="X80" s="18">
        <f ca="1">'Metrics and Escenarios'!$N$13-W80</f>
        <v>-216510.42909382237</v>
      </c>
    </row>
    <row r="81" spans="1:24" x14ac:dyDescent="0.3">
      <c r="A81">
        <v>76</v>
      </c>
      <c r="B81" s="18">
        <f t="shared" ca="1" si="9"/>
        <v>-146.52136768348456</v>
      </c>
      <c r="C81" s="23">
        <f t="shared" ca="1" si="12"/>
        <v>1.0082148034806901</v>
      </c>
      <c r="D81" s="23">
        <f t="shared" ca="1" si="10"/>
        <v>1.0095014601978134</v>
      </c>
      <c r="E81" s="23">
        <f t="shared" ca="1" si="10"/>
        <v>1.0052072631402722</v>
      </c>
      <c r="F81" s="23">
        <f t="shared" ca="1" si="10"/>
        <v>0.99653912603063155</v>
      </c>
      <c r="G81" s="23">
        <f t="shared" ca="1" si="10"/>
        <v>0.98452208783391348</v>
      </c>
      <c r="H81" s="23">
        <f t="shared" ca="1" si="10"/>
        <v>0.97000491984282378</v>
      </c>
      <c r="I81" s="23">
        <f t="shared" ca="1" si="10"/>
        <v>0.95367022928362644</v>
      </c>
      <c r="J81" s="23">
        <f t="shared" ca="1" si="10"/>
        <v>0.93606071944973135</v>
      </c>
      <c r="K81" s="23">
        <f t="shared" ca="1" si="10"/>
        <v>0.91759582480860158</v>
      </c>
      <c r="L81" s="23">
        <f t="shared" ca="1" si="10"/>
        <v>0.89860074231736864</v>
      </c>
      <c r="M81" s="24">
        <f ca="1">C81*'Balance y flujos'!D$12</f>
        <v>7634.0578258391624</v>
      </c>
      <c r="N81" s="24">
        <f ca="1">D81*'Balance y flujos'!E$12</f>
        <v>7643.8002058821985</v>
      </c>
      <c r="O81" s="24">
        <f ca="1">E81*'Balance y flujos'!F$12</f>
        <v>7611.2851619256489</v>
      </c>
      <c r="P81" s="24">
        <f ca="1">F81*'Balance y flujos'!G$12</f>
        <v>7545.6512714998707</v>
      </c>
      <c r="Q81" s="24">
        <f ca="1">G81*'Balance y flujos'!H$12</f>
        <v>-977067.42785134574</v>
      </c>
      <c r="R81" s="24">
        <f ca="1">H81*'Balance y flujos'!I$12</f>
        <v>24583.59361036355</v>
      </c>
      <c r="S81" s="24">
        <f ca="1">I81*'Balance y flujos'!J$12</f>
        <v>24169.61076734517</v>
      </c>
      <c r="T81" s="24">
        <f ca="1">J81*'Balance y flujos'!K$12</f>
        <v>23723.319182036175</v>
      </c>
      <c r="U81" s="24">
        <f ca="1">K81*'Balance y flujos'!L$12</f>
        <v>23255.348910308825</v>
      </c>
      <c r="V81" s="24">
        <f ca="1">L81*'Balance y flujos'!M$12</f>
        <v>921374.68399044871</v>
      </c>
      <c r="W81" s="18">
        <f t="shared" ca="1" si="11"/>
        <v>70473.923074303544</v>
      </c>
      <c r="X81" s="18">
        <f ca="1">'Metrics and Escenarios'!$N$13-W81</f>
        <v>-67565.876318496768</v>
      </c>
    </row>
    <row r="82" spans="1:24" x14ac:dyDescent="0.3">
      <c r="A82">
        <v>77</v>
      </c>
      <c r="B82" s="18">
        <f t="shared" ca="1" si="9"/>
        <v>321.08433322518715</v>
      </c>
      <c r="C82" s="23">
        <f t="shared" ca="1" si="12"/>
        <v>0.96215537926362127</v>
      </c>
      <c r="D82" s="23">
        <f t="shared" ca="1" si="10"/>
        <v>0.91937192255444711</v>
      </c>
      <c r="E82" s="23">
        <f t="shared" ca="1" si="10"/>
        <v>0.87363906472506137</v>
      </c>
      <c r="F82" s="23">
        <f t="shared" ca="1" si="10"/>
        <v>0.82653818907525489</v>
      </c>
      <c r="G82" s="23">
        <f t="shared" ca="1" si="10"/>
        <v>0.77926680417069683</v>
      </c>
      <c r="H82" s="23">
        <f t="shared" ca="1" si="10"/>
        <v>0.73270101242823538</v>
      </c>
      <c r="I82" s="23">
        <f t="shared" ca="1" si="10"/>
        <v>0.68745333401706132</v>
      </c>
      <c r="J82" s="23">
        <f t="shared" ca="1" si="10"/>
        <v>0.64393370924659132</v>
      </c>
      <c r="K82" s="23">
        <f t="shared" ca="1" si="10"/>
        <v>0.60239410155694073</v>
      </c>
      <c r="L82" s="23">
        <f t="shared" ca="1" si="10"/>
        <v>0.56297381754472953</v>
      </c>
      <c r="M82" s="24">
        <f ca="1">C82*'Balance y flujos'!D$12</f>
        <v>7285.3024746143528</v>
      </c>
      <c r="N82" s="24">
        <f ca="1">D82*'Balance y flujos'!E$12</f>
        <v>6961.3522792992753</v>
      </c>
      <c r="O82" s="24">
        <f ca="1">E82*'Balance y flujos'!F$12</f>
        <v>6615.0696419038422</v>
      </c>
      <c r="P82" s="24">
        <f ca="1">F82*'Balance y flujos'!G$12</f>
        <v>6258.4285698654976</v>
      </c>
      <c r="Q82" s="24">
        <f ca="1">G82*'Balance y flujos'!H$12</f>
        <v>-773366.30774448079</v>
      </c>
      <c r="R82" s="24">
        <f ca="1">H82*'Balance y flujos'!I$12</f>
        <v>18569.415019416956</v>
      </c>
      <c r="S82" s="24">
        <f ca="1">I82*'Balance y flujos'!J$12</f>
        <v>17422.667703895127</v>
      </c>
      <c r="T82" s="24">
        <f ca="1">J82*'Balance y flujos'!K$12</f>
        <v>16319.715803809813</v>
      </c>
      <c r="U82" s="24">
        <f ca="1">K82*'Balance y flujos'!L$12</f>
        <v>15266.945025758736</v>
      </c>
      <c r="V82" s="24">
        <f ca="1">L82*'Balance y flujos'!M$12</f>
        <v>577241.70347054233</v>
      </c>
      <c r="W82" s="18">
        <f t="shared" ca="1" si="11"/>
        <v>-101425.70775537496</v>
      </c>
      <c r="X82" s="18">
        <f ca="1">'Metrics and Escenarios'!$N$13-W82</f>
        <v>104333.75451118173</v>
      </c>
    </row>
    <row r="83" spans="1:24" x14ac:dyDescent="0.3">
      <c r="A83">
        <v>78</v>
      </c>
      <c r="B83" s="18">
        <f t="shared" ca="1" si="9"/>
        <v>-44.921048237633563</v>
      </c>
      <c r="C83" s="23">
        <f t="shared" ca="1" si="12"/>
        <v>0.99802317020035936</v>
      </c>
      <c r="D83" s="23">
        <f t="shared" ca="1" si="10"/>
        <v>0.98919533560843231</v>
      </c>
      <c r="E83" s="23">
        <f t="shared" ca="1" si="10"/>
        <v>0.97503067825220968</v>
      </c>
      <c r="F83" s="23">
        <f t="shared" ca="1" si="10"/>
        <v>0.95685156464274557</v>
      </c>
      <c r="G83" s="23">
        <f t="shared" ca="1" si="10"/>
        <v>0.93575732405551293</v>
      </c>
      <c r="H83" s="23">
        <f t="shared" ca="1" si="10"/>
        <v>0.91263950121877968</v>
      </c>
      <c r="I83" s="23">
        <f t="shared" ca="1" si="10"/>
        <v>0.88820068712025191</v>
      </c>
      <c r="J83" s="23">
        <f t="shared" ca="1" si="10"/>
        <v>0.86298739937756996</v>
      </c>
      <c r="K83" s="23">
        <f t="shared" ca="1" si="10"/>
        <v>0.83741245608024939</v>
      </c>
      <c r="L83" s="23">
        <f t="shared" ca="1" si="10"/>
        <v>0.81178741627789397</v>
      </c>
      <c r="M83" s="24">
        <f ca="1">C83*'Balance y flujos'!D$12</f>
        <v>7556.8882410114165</v>
      </c>
      <c r="N83" s="24">
        <f ca="1">D83*'Balance y flujos'!E$12</f>
        <v>7490.0451441643418</v>
      </c>
      <c r="O83" s="24">
        <f ca="1">E83*'Balance y flujos'!F$12</f>
        <v>7382.7923911128219</v>
      </c>
      <c r="P83" s="24">
        <f ca="1">F83*'Balance y flujos'!G$12</f>
        <v>7245.1427513356302</v>
      </c>
      <c r="Q83" s="24">
        <f ca="1">G83*'Balance y flujos'!H$12</f>
        <v>-928671.90386714623</v>
      </c>
      <c r="R83" s="24">
        <f ca="1">H83*'Balance y flujos'!I$12</f>
        <v>23129.736923770259</v>
      </c>
      <c r="S83" s="24">
        <f ca="1">I83*'Balance y flujos'!J$12</f>
        <v>22510.364937270664</v>
      </c>
      <c r="T83" s="24">
        <f ca="1">J83*'Balance y flujos'!K$12</f>
        <v>21871.364859263133</v>
      </c>
      <c r="U83" s="24">
        <f ca="1">K83*'Balance y flujos'!L$12</f>
        <v>21223.199061576976</v>
      </c>
      <c r="V83" s="24">
        <f ca="1">L83*'Balance y flujos'!M$12</f>
        <v>832361.17990686244</v>
      </c>
      <c r="W83" s="18">
        <f t="shared" ca="1" si="11"/>
        <v>22098.810349221458</v>
      </c>
      <c r="X83" s="18">
        <f ca="1">'Metrics and Escenarios'!$N$13-W83</f>
        <v>-19190.763593414682</v>
      </c>
    </row>
    <row r="84" spans="1:24" x14ac:dyDescent="0.3">
      <c r="A84">
        <v>79</v>
      </c>
      <c r="B84" s="18">
        <f t="shared" ca="1" si="9"/>
        <v>16.580690706952815</v>
      </c>
      <c r="C84" s="23">
        <f t="shared" ca="1" si="12"/>
        <v>0.99190399045067246</v>
      </c>
      <c r="D84" s="23">
        <f t="shared" ca="1" si="10"/>
        <v>0.97710241498374184</v>
      </c>
      <c r="E84" s="23">
        <f t="shared" ca="1" si="10"/>
        <v>0.95720579840904951</v>
      </c>
      <c r="F84" s="23">
        <f t="shared" ca="1" si="10"/>
        <v>0.93359953133875739</v>
      </c>
      <c r="G84" s="23">
        <f t="shared" ca="1" si="10"/>
        <v>0.90741990584116816</v>
      </c>
      <c r="H84" s="23">
        <f t="shared" ca="1" si="10"/>
        <v>0.87957594306896925</v>
      </c>
      <c r="I84" s="23">
        <f t="shared" ca="1" si="10"/>
        <v>0.85077397942881927</v>
      </c>
      <c r="J84" s="23">
        <f t="shared" ca="1" si="10"/>
        <v>0.82155484631337228</v>
      </c>
      <c r="K84" s="23">
        <f t="shared" ca="1" si="10"/>
        <v>0.79231985145260519</v>
      </c>
      <c r="L84" s="23">
        <f t="shared" ca="1" si="10"/>
        <v>0.7633653607599018</v>
      </c>
      <c r="M84" s="24">
        <f ca="1">C84*'Balance y flujos'!D$12</f>
        <v>7510.5546899719548</v>
      </c>
      <c r="N84" s="24">
        <f ca="1">D84*'Balance y flujos'!E$12</f>
        <v>7398.4792843758742</v>
      </c>
      <c r="O84" s="24">
        <f ca="1">E84*'Balance y flujos'!F$12</f>
        <v>7247.824958586003</v>
      </c>
      <c r="P84" s="24">
        <f ca="1">F84*'Balance y flujos'!G$12</f>
        <v>7069.081691531539</v>
      </c>
      <c r="Q84" s="24">
        <f ca="1">G84*'Balance y flujos'!H$12</f>
        <v>-900549.05251745821</v>
      </c>
      <c r="R84" s="24">
        <f ca="1">H84*'Balance y flujos'!I$12</f>
        <v>22291.781300824274</v>
      </c>
      <c r="S84" s="24">
        <f ca="1">I84*'Balance y flujos'!J$12</f>
        <v>21561.830601785918</v>
      </c>
      <c r="T84" s="24">
        <f ca="1">J84*'Balance y flujos'!K$12</f>
        <v>20821.307250343885</v>
      </c>
      <c r="U84" s="24">
        <f ca="1">K84*'Balance y flujos'!L$12</f>
        <v>20080.381902280064</v>
      </c>
      <c r="V84" s="24">
        <f ca="1">L84*'Balance y flujos'!M$12</f>
        <v>782711.92635071429</v>
      </c>
      <c r="W84" s="18">
        <f t="shared" ca="1" si="11"/>
        <v>-3855.8844870445319</v>
      </c>
      <c r="X84" s="18">
        <f ca="1">'Metrics and Escenarios'!$N$13-W84</f>
        <v>6763.9312428513076</v>
      </c>
    </row>
    <row r="85" spans="1:24" x14ac:dyDescent="0.3">
      <c r="A85">
        <v>80</v>
      </c>
      <c r="B85" s="18">
        <f t="shared" ca="1" si="9"/>
        <v>28.751612611972266</v>
      </c>
      <c r="C85" s="23">
        <f t="shared" ca="1" si="12"/>
        <v>0.9906974862125445</v>
      </c>
      <c r="D85" s="23">
        <f t="shared" ca="1" si="10"/>
        <v>0.97472685998895991</v>
      </c>
      <c r="E85" s="23">
        <f t="shared" ca="1" si="10"/>
        <v>0.95371714819244746</v>
      </c>
      <c r="F85" s="23">
        <f t="shared" ca="1" si="10"/>
        <v>0.92906547024002217</v>
      </c>
      <c r="G85" s="23">
        <f t="shared" ca="1" si="10"/>
        <v>0.901914605571283</v>
      </c>
      <c r="H85" s="23">
        <f t="shared" ca="1" si="10"/>
        <v>0.87317618871463121</v>
      </c>
      <c r="I85" s="23">
        <f t="shared" ca="1" si="10"/>
        <v>0.84355647580706439</v>
      </c>
      <c r="J85" s="23">
        <f t="shared" ca="1" si="10"/>
        <v>0.81359439969301472</v>
      </c>
      <c r="K85" s="23">
        <f t="shared" ca="1" si="10"/>
        <v>0.78368827543309894</v>
      </c>
      <c r="L85" s="23">
        <f t="shared" ca="1" si="10"/>
        <v>0.75413081105431379</v>
      </c>
      <c r="M85" s="24">
        <f ca="1">C85*'Balance y flujos'!D$12</f>
        <v>7501.4192129990015</v>
      </c>
      <c r="N85" s="24">
        <f ca="1">D85*'Balance y flujos'!E$12</f>
        <v>7380.4919228175859</v>
      </c>
      <c r="O85" s="24">
        <f ca="1">E85*'Balance y flujos'!F$12</f>
        <v>7221.4093997232267</v>
      </c>
      <c r="P85" s="24">
        <f ca="1">F85*'Balance y flujos'!G$12</f>
        <v>7034.7504314725356</v>
      </c>
      <c r="Q85" s="24">
        <f ca="1">G85*'Balance y flujos'!H$12</f>
        <v>-895085.43759127532</v>
      </c>
      <c r="R85" s="24">
        <f ca="1">H85*'Balance y flujos'!I$12</f>
        <v>22129.587319087877</v>
      </c>
      <c r="S85" s="24">
        <f ca="1">I85*'Balance y flujos'!J$12</f>
        <v>21378.911760562616</v>
      </c>
      <c r="T85" s="24">
        <f ca="1">J85*'Balance y flujos'!K$12</f>
        <v>20619.559423432274</v>
      </c>
      <c r="U85" s="24">
        <f ca="1">K85*'Balance y flujos'!L$12</f>
        <v>19861.625117917687</v>
      </c>
      <c r="V85" s="24">
        <f ca="1">L85*'Balance y flujos'!M$12</f>
        <v>773243.33822687401</v>
      </c>
      <c r="W85" s="18">
        <f t="shared" ca="1" si="11"/>
        <v>-8714.3447763887234</v>
      </c>
      <c r="X85" s="18">
        <f ca="1">'Metrics and Escenarios'!$N$13-W85</f>
        <v>11622.391532195499</v>
      </c>
    </row>
    <row r="86" spans="1:24" x14ac:dyDescent="0.3">
      <c r="A86">
        <v>81</v>
      </c>
      <c r="B86" s="18">
        <f t="shared" ca="1" si="9"/>
        <v>21.96913397881308</v>
      </c>
      <c r="C86" s="23">
        <f t="shared" ca="1" si="12"/>
        <v>0.99136965258769694</v>
      </c>
      <c r="D86" s="23">
        <f t="shared" ca="1" si="10"/>
        <v>0.97604997000282223</v>
      </c>
      <c r="E86" s="23">
        <f t="shared" ca="1" si="10"/>
        <v>0.95565969366712411</v>
      </c>
      <c r="F86" s="23">
        <f t="shared" ca="1" si="10"/>
        <v>0.93158943912521075</v>
      </c>
      <c r="G86" s="23">
        <f t="shared" ca="1" si="10"/>
        <v>0.90497840594576762</v>
      </c>
      <c r="H86" s="23">
        <f t="shared" ca="1" si="10"/>
        <v>0.87673680805390353</v>
      </c>
      <c r="I86" s="23">
        <f t="shared" ca="1" si="10"/>
        <v>0.84757098081031779</v>
      </c>
      <c r="J86" s="23">
        <f t="shared" ca="1" si="10"/>
        <v>0.81802094732421882</v>
      </c>
      <c r="K86" s="23">
        <f t="shared" ca="1" si="10"/>
        <v>0.78848672002471054</v>
      </c>
      <c r="L86" s="23">
        <f t="shared" ca="1" si="10"/>
        <v>0.75926307221822353</v>
      </c>
      <c r="M86" s="24">
        <f ca="1">C86*'Balance y flujos'!D$12</f>
        <v>7506.5087603442526</v>
      </c>
      <c r="N86" s="24">
        <f ca="1">D86*'Balance y flujos'!E$12</f>
        <v>7390.5103219929406</v>
      </c>
      <c r="O86" s="24">
        <f ca="1">E86*'Balance y flujos'!F$12</f>
        <v>7236.1180753266872</v>
      </c>
      <c r="P86" s="24">
        <f ca="1">F86*'Balance y flujos'!G$12</f>
        <v>7053.861561713461</v>
      </c>
      <c r="Q86" s="24">
        <f ca="1">G86*'Balance y flujos'!H$12</f>
        <v>-898126.03930894111</v>
      </c>
      <c r="R86" s="24">
        <f ca="1">H86*'Balance y flujos'!I$12</f>
        <v>22219.826880813045</v>
      </c>
      <c r="S86" s="24">
        <f ca="1">I86*'Balance y flujos'!J$12</f>
        <v>21480.654501787831</v>
      </c>
      <c r="T86" s="24">
        <f ca="1">J86*'Balance y flujos'!K$12</f>
        <v>20731.744883357645</v>
      </c>
      <c r="U86" s="24">
        <f ca="1">K86*'Balance y flujos'!L$12</f>
        <v>19983.235853480906</v>
      </c>
      <c r="V86" s="24">
        <f ca="1">L86*'Balance y flujos'!M$12</f>
        <v>778505.67030091514</v>
      </c>
      <c r="W86" s="18">
        <f t="shared" ca="1" si="11"/>
        <v>-6017.9081692092586</v>
      </c>
      <c r="X86" s="18">
        <f ca="1">'Metrics and Escenarios'!$N$13-W86</f>
        <v>8925.9549250160344</v>
      </c>
    </row>
    <row r="87" spans="1:24" x14ac:dyDescent="0.3">
      <c r="A87">
        <v>82</v>
      </c>
      <c r="B87" s="18">
        <f t="shared" ca="1" si="9"/>
        <v>26.477942004653105</v>
      </c>
      <c r="C87" s="23">
        <f t="shared" ca="1" si="12"/>
        <v>0.99092276379743982</v>
      </c>
      <c r="D87" s="23">
        <f t="shared" ca="1" si="10"/>
        <v>0.97517020234511287</v>
      </c>
      <c r="E87" s="23">
        <f t="shared" ca="1" si="10"/>
        <v>0.95436790170134778</v>
      </c>
      <c r="F87" s="23">
        <f t="shared" ca="1" si="10"/>
        <v>0.92991081012742982</v>
      </c>
      <c r="G87" s="23">
        <f t="shared" ca="1" si="10"/>
        <v>0.90294051697144162</v>
      </c>
      <c r="H87" s="23">
        <f t="shared" ca="1" si="10"/>
        <v>0.87436819061684834</v>
      </c>
      <c r="I87" s="23">
        <f t="shared" ca="1" si="10"/>
        <v>0.84490012347296328</v>
      </c>
      <c r="J87" s="23">
        <f t="shared" ca="1" si="10"/>
        <v>0.81507562294842617</v>
      </c>
      <c r="K87" s="23">
        <f t="shared" ca="1" si="10"/>
        <v>0.78529358144206041</v>
      </c>
      <c r="L87" s="23">
        <f t="shared" ca="1" si="10"/>
        <v>0.7558474068606903</v>
      </c>
      <c r="M87" s="24">
        <f ca="1">C87*'Balance y flujos'!D$12</f>
        <v>7503.1249825473342</v>
      </c>
      <c r="N87" s="24">
        <f ca="1">D87*'Balance y flujos'!E$12</f>
        <v>7383.8488475243357</v>
      </c>
      <c r="O87" s="24">
        <f ca="1">E87*'Balance y flujos'!F$12</f>
        <v>7226.3368119176939</v>
      </c>
      <c r="P87" s="24">
        <f ca="1">F87*'Balance y flujos'!G$12</f>
        <v>7041.1512238043679</v>
      </c>
      <c r="Q87" s="24">
        <f ca="1">G87*'Balance y flujos'!H$12</f>
        <v>-896103.58093751734</v>
      </c>
      <c r="R87" s="24">
        <f ca="1">H87*'Balance y flujos'!I$12</f>
        <v>22159.797155911834</v>
      </c>
      <c r="S87" s="24">
        <f ca="1">I87*'Balance y flujos'!J$12</f>
        <v>21412.964874622412</v>
      </c>
      <c r="T87" s="24">
        <f ca="1">J87*'Balance y flujos'!K$12</f>
        <v>20657.09922329551</v>
      </c>
      <c r="U87" s="24">
        <f ca="1">K87*'Balance y flujos'!L$12</f>
        <v>19902.309644085843</v>
      </c>
      <c r="V87" s="24">
        <f ca="1">L87*'Balance y flujos'!M$12</f>
        <v>775003.43906382716</v>
      </c>
      <c r="W87" s="18">
        <f t="shared" ca="1" si="11"/>
        <v>-7813.5091099810088</v>
      </c>
      <c r="X87" s="18">
        <f ca="1">'Metrics and Escenarios'!$N$13-W87</f>
        <v>10721.555865787785</v>
      </c>
    </row>
    <row r="88" spans="1:24" x14ac:dyDescent="0.3">
      <c r="A88">
        <v>83</v>
      </c>
      <c r="B88" s="18">
        <f t="shared" ca="1" si="9"/>
        <v>204.09568148795776</v>
      </c>
      <c r="C88" s="23">
        <f t="shared" ca="1" si="12"/>
        <v>0.97347760478377288</v>
      </c>
      <c r="D88" s="23">
        <f t="shared" ca="1" si="10"/>
        <v>0.94113676997460116</v>
      </c>
      <c r="E88" s="23">
        <f t="shared" ca="1" si="10"/>
        <v>0.90484523358217683</v>
      </c>
      <c r="F88" s="23">
        <f t="shared" ca="1" si="10"/>
        <v>0.8661356904031684</v>
      </c>
      <c r="G88" s="23">
        <f t="shared" ca="1" si="10"/>
        <v>0.82620903360832643</v>
      </c>
      <c r="H88" s="23">
        <f t="shared" ca="1" si="10"/>
        <v>0.78597965980573581</v>
      </c>
      <c r="I88" s="23">
        <f t="shared" ca="1" si="10"/>
        <v>0.74611967206784047</v>
      </c>
      <c r="J88" s="23">
        <f t="shared" ca="1" si="10"/>
        <v>0.70711032913286009</v>
      </c>
      <c r="K88" s="23">
        <f t="shared" ca="1" si="10"/>
        <v>0.66927944030494257</v>
      </c>
      <c r="L88" s="23">
        <f t="shared" ca="1" si="10"/>
        <v>0.63284262500393484</v>
      </c>
      <c r="M88" s="24">
        <f ca="1">C88*'Balance y flujos'!D$12</f>
        <v>7371.0327416562859</v>
      </c>
      <c r="N88" s="24">
        <f ca="1">D88*'Balance y flujos'!E$12</f>
        <v>7126.1525809834047</v>
      </c>
      <c r="O88" s="24">
        <f ca="1">E88*'Balance y flujos'!F$12</f>
        <v>6851.3582747980163</v>
      </c>
      <c r="P88" s="24">
        <f ca="1">F88*'Balance y flujos'!G$12</f>
        <v>6558.2551681781106</v>
      </c>
      <c r="Q88" s="24">
        <f ca="1">G88*'Balance y flujos'!H$12</f>
        <v>-819953.09735642688</v>
      </c>
      <c r="R88" s="24">
        <f ca="1">H88*'Balance y flujos'!I$12</f>
        <v>19919.697464840599</v>
      </c>
      <c r="S88" s="24">
        <f ca="1">I88*'Balance y flujos'!J$12</f>
        <v>18909.494609352736</v>
      </c>
      <c r="T88" s="24">
        <f ca="1">J88*'Balance y flujos'!K$12</f>
        <v>17920.850310645204</v>
      </c>
      <c r="U88" s="24">
        <f ca="1">K88*'Balance y flujos'!L$12</f>
        <v>16962.072496389312</v>
      </c>
      <c r="V88" s="24">
        <f ca="1">L88*'Balance y flujos'!M$12</f>
        <v>648881.25078217662</v>
      </c>
      <c r="W88" s="18">
        <f t="shared" ca="1" si="11"/>
        <v>-69452.932927406626</v>
      </c>
      <c r="X88" s="18">
        <f ca="1">'Metrics and Escenarios'!$N$13-W88</f>
        <v>72360.979683213402</v>
      </c>
    </row>
    <row r="89" spans="1:24" x14ac:dyDescent="0.3">
      <c r="A89">
        <v>84</v>
      </c>
      <c r="B89" s="18">
        <f t="shared" ca="1" si="9"/>
        <v>144.48194160866259</v>
      </c>
      <c r="C89" s="23">
        <f t="shared" ca="1" si="12"/>
        <v>0.97929820099250353</v>
      </c>
      <c r="D89" s="23">
        <f t="shared" ca="1" si="10"/>
        <v>0.95242486533348314</v>
      </c>
      <c r="E89" s="23">
        <f t="shared" ca="1" si="10"/>
        <v>0.92117316627376267</v>
      </c>
      <c r="F89" s="23">
        <f t="shared" ca="1" si="10"/>
        <v>0.88703734021143277</v>
      </c>
      <c r="G89" s="23">
        <f t="shared" ca="1" si="10"/>
        <v>0.85120643524915129</v>
      </c>
      <c r="H89" s="23">
        <f t="shared" ca="1" si="10"/>
        <v>0.81460159881525918</v>
      </c>
      <c r="I89" s="23">
        <f t="shared" ca="1" si="10"/>
        <v>0.777913724114772</v>
      </c>
      <c r="J89" s="23">
        <f t="shared" ca="1" si="10"/>
        <v>0.74165019607536531</v>
      </c>
      <c r="K89" s="23">
        <f t="shared" ca="1" si="10"/>
        <v>0.70616861280957988</v>
      </c>
      <c r="L89" s="23">
        <f t="shared" ca="1" si="10"/>
        <v>0.67171592025302951</v>
      </c>
      <c r="M89" s="24">
        <f ca="1">C89*'Balance y flujos'!D$12</f>
        <v>7415.1054609666016</v>
      </c>
      <c r="N89" s="24">
        <f ca="1">D89*'Balance y flujos'!E$12</f>
        <v>7211.6244193414514</v>
      </c>
      <c r="O89" s="24">
        <f ca="1">E89*'Balance y flujos'!F$12</f>
        <v>6974.9910382861626</v>
      </c>
      <c r="P89" s="24">
        <f ca="1">F89*'Balance y flujos'!G$12</f>
        <v>6716.5194614029879</v>
      </c>
      <c r="Q89" s="24">
        <f ca="1">G89*'Balance y flujos'!H$12</f>
        <v>-844761.22225883952</v>
      </c>
      <c r="R89" s="24">
        <f ca="1">H89*'Balance y flujos'!I$12</f>
        <v>20645.085658814653</v>
      </c>
      <c r="S89" s="24">
        <f ca="1">I89*'Balance y flujos'!J$12</f>
        <v>19715.276145878513</v>
      </c>
      <c r="T89" s="24">
        <f ca="1">J89*'Balance y flujos'!K$12</f>
        <v>18796.221182380748</v>
      </c>
      <c r="U89" s="24">
        <f ca="1">K89*'Balance y flujos'!L$12</f>
        <v>17896.983657070377</v>
      </c>
      <c r="V89" s="24">
        <f ca="1">L89*'Balance y flujos'!M$12</f>
        <v>688739.74236703233</v>
      </c>
      <c r="W89" s="18">
        <f t="shared" ca="1" si="11"/>
        <v>-50649.672867665649</v>
      </c>
      <c r="X89" s="18">
        <f ca="1">'Metrics and Escenarios'!$N$13-W89</f>
        <v>53557.719623472425</v>
      </c>
    </row>
    <row r="90" spans="1:24" x14ac:dyDescent="0.3">
      <c r="A90">
        <v>85</v>
      </c>
      <c r="B90" s="18">
        <f t="shared" ca="1" si="9"/>
        <v>-51.903056008293326</v>
      </c>
      <c r="C90" s="23">
        <f t="shared" ca="1" si="12"/>
        <v>0.99872023407027355</v>
      </c>
      <c r="D90" s="23">
        <f t="shared" ca="1" si="10"/>
        <v>0.99057761439592651</v>
      </c>
      <c r="E90" s="23">
        <f t="shared" ca="1" si="10"/>
        <v>0.97707512018280818</v>
      </c>
      <c r="F90" s="23">
        <f t="shared" ca="1" si="10"/>
        <v>0.95952759774404317</v>
      </c>
      <c r="G90" s="23">
        <f t="shared" ca="1" si="10"/>
        <v>0.93902976523849324</v>
      </c>
      <c r="H90" s="23">
        <f t="shared" ca="1" si="10"/>
        <v>0.91647075422081581</v>
      </c>
      <c r="I90" s="23">
        <f t="shared" ca="1" si="10"/>
        <v>0.89255230939884855</v>
      </c>
      <c r="J90" s="23">
        <f t="shared" ca="1" si="10"/>
        <v>0.86782119443071115</v>
      </c>
      <c r="K90" s="23">
        <f t="shared" ca="1" si="10"/>
        <v>0.84269116214365603</v>
      </c>
      <c r="L90" s="23">
        <f t="shared" ca="1" si="10"/>
        <v>0.8174751551392565</v>
      </c>
      <c r="M90" s="24">
        <f ca="1">C90*'Balance y flujos'!D$12</f>
        <v>7562.1663086145272</v>
      </c>
      <c r="N90" s="24">
        <f ca="1">D90*'Balance y flujos'!E$12</f>
        <v>7500.5115608036649</v>
      </c>
      <c r="O90" s="24">
        <f ca="1">E90*'Balance y flujos'!F$12</f>
        <v>7398.2726120596644</v>
      </c>
      <c r="P90" s="24">
        <f ca="1">F90*'Balance y flujos'!G$12</f>
        <v>7265.405290001635</v>
      </c>
      <c r="Q90" s="24">
        <f ca="1">G90*'Balance y flujos'!H$12</f>
        <v>-931919.56659504306</v>
      </c>
      <c r="R90" s="24">
        <f ca="1">H90*'Balance y flujos'!I$12</f>
        <v>23226.835366153213</v>
      </c>
      <c r="S90" s="24">
        <f ca="1">I90*'Balance y flujos'!J$12</f>
        <v>22620.651505363698</v>
      </c>
      <c r="T90" s="24">
        <f ca="1">J90*'Balance y flujos'!K$12</f>
        <v>21993.87150923091</v>
      </c>
      <c r="U90" s="24">
        <f ca="1">K90*'Balance y flujos'!L$12</f>
        <v>21356.981439373965</v>
      </c>
      <c r="V90" s="24">
        <f ca="1">L90*'Balance y flujos'!M$12</f>
        <v>838193.0675842457</v>
      </c>
      <c r="W90" s="18">
        <f t="shared" ca="1" si="11"/>
        <v>25198.196580803953</v>
      </c>
      <c r="X90" s="18">
        <f ca="1">'Metrics and Escenarios'!$N$13-W90</f>
        <v>-22290.149824997177</v>
      </c>
    </row>
    <row r="91" spans="1:24" x14ac:dyDescent="0.3">
      <c r="A91">
        <v>86</v>
      </c>
      <c r="B91" s="18">
        <f t="shared" ca="1" si="9"/>
        <v>19.732059327484922</v>
      </c>
      <c r="C91" s="23">
        <f t="shared" ca="1" si="12"/>
        <v>0.9915914541880988</v>
      </c>
      <c r="D91" s="23">
        <f t="shared" ca="1" si="10"/>
        <v>0.97648676703955817</v>
      </c>
      <c r="E91" s="23">
        <f t="shared" ca="1" si="10"/>
        <v>0.95630127355515848</v>
      </c>
      <c r="F91" s="23">
        <f t="shared" ca="1" si="10"/>
        <v>0.93242342625574026</v>
      </c>
      <c r="G91" s="23">
        <f t="shared" ca="1" si="10"/>
        <v>0.90599122440376567</v>
      </c>
      <c r="H91" s="23">
        <f t="shared" ca="1" si="10"/>
        <v>0.87791439359464574</v>
      </c>
      <c r="I91" s="23">
        <f t="shared" ca="1" si="10"/>
        <v>0.84889927625196204</v>
      </c>
      <c r="J91" s="23">
        <f t="shared" ca="1" si="10"/>
        <v>0.81948623725872227</v>
      </c>
      <c r="K91" s="23">
        <f t="shared" ca="1" si="10"/>
        <v>0.7900758325102174</v>
      </c>
      <c r="L91" s="23">
        <f t="shared" ca="1" si="10"/>
        <v>0.7609635016754398</v>
      </c>
      <c r="M91" s="24">
        <f ca="1">C91*'Balance y flujos'!D$12</f>
        <v>7508.1882102367617</v>
      </c>
      <c r="N91" s="24">
        <f ca="1">D91*'Balance y flujos'!E$12</f>
        <v>7393.8176864802363</v>
      </c>
      <c r="O91" s="24">
        <f ca="1">E91*'Balance y flujos'!F$12</f>
        <v>7240.9760261802558</v>
      </c>
      <c r="P91" s="24">
        <f ca="1">F91*'Balance y flujos'!G$12</f>
        <v>7060.1763925991891</v>
      </c>
      <c r="Q91" s="24">
        <f ca="1">G91*'Balance y flujos'!H$12</f>
        <v>-899131.1888509019</v>
      </c>
      <c r="R91" s="24">
        <f ca="1">H91*'Balance y flujos'!I$12</f>
        <v>22249.671352508856</v>
      </c>
      <c r="S91" s="24">
        <f ca="1">I91*'Balance y flujos'!J$12</f>
        <v>21514.318532416841</v>
      </c>
      <c r="T91" s="24">
        <f ca="1">J91*'Balance y flujos'!K$12</f>
        <v>20768.880872602964</v>
      </c>
      <c r="U91" s="24">
        <f ca="1">K91*'Balance y flujos'!L$12</f>
        <v>20023.509974514422</v>
      </c>
      <c r="V91" s="24">
        <f ca="1">L91*'Balance y flujos'!M$12</f>
        <v>780249.19507227268</v>
      </c>
      <c r="W91" s="18">
        <f t="shared" ca="1" si="11"/>
        <v>-5122.4547310898779</v>
      </c>
      <c r="X91" s="18">
        <f ca="1">'Metrics and Escenarios'!$N$13-W91</f>
        <v>8030.5014868966537</v>
      </c>
    </row>
    <row r="92" spans="1:24" x14ac:dyDescent="0.3">
      <c r="A92">
        <v>87</v>
      </c>
      <c r="B92" s="18">
        <f t="shared" ca="1" si="9"/>
        <v>-190.78828634588402</v>
      </c>
      <c r="C92" s="23">
        <f t="shared" ca="1" si="12"/>
        <v>1.0126877526303153</v>
      </c>
      <c r="D92" s="23">
        <f t="shared" ca="1" si="10"/>
        <v>1.0184786445948983</v>
      </c>
      <c r="E92" s="23">
        <f t="shared" ca="1" si="10"/>
        <v>1.01864552465404</v>
      </c>
      <c r="F92" s="23">
        <f t="shared" ca="1" si="10"/>
        <v>1.0143417610287349</v>
      </c>
      <c r="G92" s="23">
        <f t="shared" ca="1" si="10"/>
        <v>1.006555910276995</v>
      </c>
      <c r="H92" s="23">
        <f t="shared" ca="1" si="10"/>
        <v>0.99611358742838463</v>
      </c>
      <c r="I92" s="23">
        <f t="shared" ca="1" si="10"/>
        <v>0.98368407464032703</v>
      </c>
      <c r="J92" s="23">
        <f t="shared" ca="1" si="10"/>
        <v>0.96980389456866822</v>
      </c>
      <c r="K92" s="23">
        <f t="shared" ca="1" si="10"/>
        <v>0.95489104262491631</v>
      </c>
      <c r="L92" s="23">
        <f t="shared" ca="1" si="10"/>
        <v>0.93927259573966082</v>
      </c>
      <c r="M92" s="24">
        <f ca="1">C92*'Balance y flujos'!D$12</f>
        <v>7667.926354988299</v>
      </c>
      <c r="N92" s="24">
        <f ca="1">D92*'Balance y flujos'!E$12</f>
        <v>7711.7741580241136</v>
      </c>
      <c r="O92" s="24">
        <f ca="1">E92*'Balance y flujos'!F$12</f>
        <v>7713.0377498867492</v>
      </c>
      <c r="P92" s="24">
        <f ca="1">F92*'Balance y flujos'!G$12</f>
        <v>7680.4502692517744</v>
      </c>
      <c r="Q92" s="24">
        <f ca="1">G92*'Balance y flujos'!H$12</f>
        <v>-998934.41335246398</v>
      </c>
      <c r="R92" s="24">
        <f ca="1">H92*'Balance y flujos'!I$12</f>
        <v>25245.286000269676</v>
      </c>
      <c r="S92" s="24">
        <f ca="1">I92*'Balance y flujos'!J$12</f>
        <v>24930.275132895997</v>
      </c>
      <c r="T92" s="24">
        <f ca="1">J92*'Balance y flujos'!K$12</f>
        <v>24578.498869559502</v>
      </c>
      <c r="U92" s="24">
        <f ca="1">K92*'Balance y flujos'!L$12</f>
        <v>24200.550795011466</v>
      </c>
      <c r="V92" s="24">
        <f ca="1">L92*'Balance y flujos'!M$12</f>
        <v>963077.31601546786</v>
      </c>
      <c r="W92" s="18">
        <f t="shared" ca="1" si="11"/>
        <v>93870.701992891496</v>
      </c>
      <c r="X92" s="18">
        <f ca="1">'Metrics and Escenarios'!$N$13-W92</f>
        <v>-90962.65523708472</v>
      </c>
    </row>
    <row r="93" spans="1:24" x14ac:dyDescent="0.3">
      <c r="A93">
        <v>88</v>
      </c>
      <c r="B93" s="18">
        <f t="shared" ca="1" si="9"/>
        <v>102.11400566657547</v>
      </c>
      <c r="C93" s="23">
        <f t="shared" ca="1" si="12"/>
        <v>0.98345608717040234</v>
      </c>
      <c r="D93" s="23">
        <f t="shared" ca="1" si="10"/>
        <v>0.96052961010657445</v>
      </c>
      <c r="E93" s="23">
        <f t="shared" ca="1" si="10"/>
        <v>0.93295635374921704</v>
      </c>
      <c r="F93" s="23">
        <f t="shared" ca="1" si="10"/>
        <v>0.90219822088181023</v>
      </c>
      <c r="G93" s="23">
        <f t="shared" ca="1" si="10"/>
        <v>0.86943071486508461</v>
      </c>
      <c r="H93" s="23">
        <f t="shared" ca="1" si="10"/>
        <v>0.83557484029151119</v>
      </c>
      <c r="I93" s="23">
        <f t="shared" ca="1" si="10"/>
        <v>0.80133026563294785</v>
      </c>
      <c r="J93" s="23">
        <f t="shared" ca="1" si="10"/>
        <v>0.76721881453042984</v>
      </c>
      <c r="K93" s="23">
        <f t="shared" ca="1" si="10"/>
        <v>0.73361559556723588</v>
      </c>
      <c r="L93" s="23">
        <f t="shared" ca="1" si="10"/>
        <v>0.70078662167739336</v>
      </c>
      <c r="M93" s="24">
        <f ca="1">C93*'Balance y flujos'!D$12</f>
        <v>7446.5883785013912</v>
      </c>
      <c r="N93" s="24">
        <f ca="1">D93*'Balance y flujos'!E$12</f>
        <v>7272.9923838345767</v>
      </c>
      <c r="O93" s="24">
        <f ca="1">E93*'Balance y flujos'!F$12</f>
        <v>7064.2116431114173</v>
      </c>
      <c r="P93" s="24">
        <f ca="1">F93*'Balance y flujos'!G$12</f>
        <v>6831.3154744437998</v>
      </c>
      <c r="Q93" s="24">
        <f ca="1">G93*'Balance y flujos'!H$12</f>
        <v>-862847.51024447544</v>
      </c>
      <c r="R93" s="24">
        <f ca="1">H93*'Balance y flujos'!I$12</f>
        <v>21176.626926901979</v>
      </c>
      <c r="S93" s="24">
        <f ca="1">I93*'Balance y flujos'!J$12</f>
        <v>20308.739878553519</v>
      </c>
      <c r="T93" s="24">
        <f ca="1">J93*'Balance y flujos'!K$12</f>
        <v>19444.226684641086</v>
      </c>
      <c r="U93" s="24">
        <f ca="1">K93*'Balance y flujos'!L$12</f>
        <v>18592.594015473718</v>
      </c>
      <c r="V93" s="24">
        <f ca="1">L93*'Balance y flujos'!M$12</f>
        <v>718547.20532235899</v>
      </c>
      <c r="W93" s="18">
        <f t="shared" ca="1" si="11"/>
        <v>-36163.009536654921</v>
      </c>
      <c r="X93" s="18">
        <f ca="1">'Metrics and Escenarios'!$N$13-W93</f>
        <v>39071.056292461697</v>
      </c>
    </row>
    <row r="94" spans="1:24" x14ac:dyDescent="0.3">
      <c r="A94">
        <v>89</v>
      </c>
      <c r="B94" s="18">
        <f t="shared" ca="1" si="9"/>
        <v>-255.1884461296377</v>
      </c>
      <c r="C94" s="23">
        <f t="shared" ca="1" si="12"/>
        <v>1.0192305230987557</v>
      </c>
      <c r="D94" s="23">
        <f t="shared" ca="1" si="10"/>
        <v>1.0316815263298025</v>
      </c>
      <c r="E94" s="23">
        <f t="shared" ca="1" si="10"/>
        <v>1.0385171472598871</v>
      </c>
      <c r="F94" s="23">
        <f t="shared" ca="1" si="10"/>
        <v>1.040810727076031</v>
      </c>
      <c r="G94" s="23">
        <f t="shared" ca="1" si="10"/>
        <v>1.0394945585830968</v>
      </c>
      <c r="H94" s="23">
        <f t="shared" ca="1" si="10"/>
        <v>1.0353568103156723</v>
      </c>
      <c r="I94" s="23">
        <f t="shared" ca="1" si="10"/>
        <v>1.0290433826879481</v>
      </c>
      <c r="J94" s="23">
        <f t="shared" ca="1" si="10"/>
        <v>1.021077793129908</v>
      </c>
      <c r="K94" s="23">
        <f t="shared" ca="1" si="10"/>
        <v>1.0118720269669179</v>
      </c>
      <c r="L94" s="23">
        <f t="shared" ca="1" si="10"/>
        <v>1.0017521554154127</v>
      </c>
      <c r="M94" s="24">
        <f ca="1">C94*'Balance y flujos'!D$12</f>
        <v>7717.4672741702334</v>
      </c>
      <c r="N94" s="24">
        <f ca="1">D94*'Balance y flujos'!E$12</f>
        <v>7811.7444840736898</v>
      </c>
      <c r="O94" s="24">
        <f ca="1">E94*'Balance y flujos'!F$12</f>
        <v>7863.5028249308443</v>
      </c>
      <c r="P94" s="24">
        <f ca="1">F94*'Balance y flujos'!G$12</f>
        <v>7880.8694821988911</v>
      </c>
      <c r="Q94" s="24">
        <f ca="1">G94*'Balance y flujos'!H$12</f>
        <v>-1031623.6549398729</v>
      </c>
      <c r="R94" s="24">
        <f ca="1">H94*'Balance y flujos'!I$12</f>
        <v>26239.857701594989</v>
      </c>
      <c r="S94" s="24">
        <f ca="1">I94*'Balance y flujos'!J$12</f>
        <v>26079.851565632747</v>
      </c>
      <c r="T94" s="24">
        <f ca="1">J94*'Balance y flujos'!K$12</f>
        <v>25877.973397227637</v>
      </c>
      <c r="U94" s="24">
        <f ca="1">K94*'Balance y flujos'!L$12</f>
        <v>25644.664462815581</v>
      </c>
      <c r="V94" s="24">
        <f ca="1">L94*'Balance y flujos'!M$12</f>
        <v>1027140.3440557638</v>
      </c>
      <c r="W94" s="18">
        <f t="shared" ca="1" si="11"/>
        <v>130632.62030853541</v>
      </c>
      <c r="X94" s="18">
        <f ca="1">'Metrics and Escenarios'!$N$13-W94</f>
        <v>-127724.57355272863</v>
      </c>
    </row>
    <row r="95" spans="1:24" x14ac:dyDescent="0.3">
      <c r="A95">
        <v>90</v>
      </c>
      <c r="B95" s="18">
        <f t="shared" ca="1" si="9"/>
        <v>-161.85286042707122</v>
      </c>
      <c r="C95" s="23">
        <f t="shared" ca="1" si="12"/>
        <v>1.0097617328088218</v>
      </c>
      <c r="D95" s="23">
        <f t="shared" ca="1" si="10"/>
        <v>1.012601643675153</v>
      </c>
      <c r="E95" s="23">
        <f t="shared" ca="1" si="10"/>
        <v>1.0098413103582518</v>
      </c>
      <c r="F95" s="23">
        <f t="shared" ca="1" si="10"/>
        <v>1.0026692766420686</v>
      </c>
      <c r="G95" s="23">
        <f t="shared" ca="1" si="10"/>
        <v>0.99209818557867191</v>
      </c>
      <c r="H95" s="23">
        <f t="shared" ca="1" si="10"/>
        <v>0.97896906076334822</v>
      </c>
      <c r="I95" s="23">
        <f t="shared" ca="1" si="10"/>
        <v>0.96396017835808301</v>
      </c>
      <c r="J95" s="23">
        <f t="shared" ca="1" si="10"/>
        <v>0.94761238283515326</v>
      </c>
      <c r="K95" s="23">
        <f t="shared" ca="1" si="10"/>
        <v>0.93034488282763039</v>
      </c>
      <c r="L95" s="23">
        <f t="shared" ca="1" si="10"/>
        <v>0.91248378502340599</v>
      </c>
      <c r="M95" s="24">
        <f ca="1">C95*'Balance y flujos'!D$12</f>
        <v>7645.7709527469142</v>
      </c>
      <c r="N95" s="24">
        <f ca="1">D95*'Balance y flujos'!E$12</f>
        <v>7667.2743503353604</v>
      </c>
      <c r="O95" s="24">
        <f ca="1">E95*'Balance y flujos'!F$12</f>
        <v>7646.3735025328233</v>
      </c>
      <c r="P95" s="24">
        <f ca="1">F95*'Balance y flujos'!G$12</f>
        <v>7592.0678923303249</v>
      </c>
      <c r="Q95" s="24">
        <f ca="1">G95*'Balance y flujos'!H$12</f>
        <v>-984586.16047105542</v>
      </c>
      <c r="R95" s="24">
        <f ca="1">H95*'Balance y flujos'!I$12</f>
        <v>24810.778847209473</v>
      </c>
      <c r="S95" s="24">
        <f ca="1">I95*'Balance y flujos'!J$12</f>
        <v>24430.396997541575</v>
      </c>
      <c r="T95" s="24">
        <f ca="1">J95*'Balance y flujos'!K$12</f>
        <v>24016.082025174066</v>
      </c>
      <c r="U95" s="24">
        <f ca="1">K95*'Balance y flujos'!L$12</f>
        <v>23578.458262481527</v>
      </c>
      <c r="V95" s="24">
        <f ca="1">L95*'Balance y flujos'!M$12</f>
        <v>935609.57550980535</v>
      </c>
      <c r="W95" s="18">
        <f t="shared" ca="1" si="11"/>
        <v>78410.61786910193</v>
      </c>
      <c r="X95" s="18">
        <f ca="1">'Metrics and Escenarios'!$N$13-W95</f>
        <v>-75502.571113295155</v>
      </c>
    </row>
    <row r="96" spans="1:24" x14ac:dyDescent="0.3">
      <c r="A96">
        <v>91</v>
      </c>
      <c r="B96" s="18">
        <f t="shared" ca="1" si="9"/>
        <v>-37.773304463845157</v>
      </c>
      <c r="C96" s="23">
        <f t="shared" ca="1" si="12"/>
        <v>0.99731006369575925</v>
      </c>
      <c r="D96" s="23">
        <f t="shared" ca="1" si="10"/>
        <v>0.98778224293129047</v>
      </c>
      <c r="E96" s="23">
        <f t="shared" ca="1" si="10"/>
        <v>0.97294213746772928</v>
      </c>
      <c r="F96" s="23">
        <f t="shared" ca="1" si="10"/>
        <v>0.9541197398549508</v>
      </c>
      <c r="G96" s="23">
        <f t="shared" ca="1" si="10"/>
        <v>0.93241901615771594</v>
      </c>
      <c r="H96" s="23">
        <f t="shared" ca="1" si="10"/>
        <v>0.90873389410108774</v>
      </c>
      <c r="I96" s="23">
        <f t="shared" ca="1" si="10"/>
        <v>0.88376774465423746</v>
      </c>
      <c r="J96" s="23">
        <f t="shared" ca="1" si="10"/>
        <v>0.85806675114989406</v>
      </c>
      <c r="K96" s="23">
        <f t="shared" ca="1" si="10"/>
        <v>0.83204269764205185</v>
      </c>
      <c r="L96" s="23">
        <f t="shared" ca="1" si="10"/>
        <v>0.80600565571502714</v>
      </c>
      <c r="M96" s="24">
        <f ca="1">C96*'Balance y flujos'!D$12</f>
        <v>7551.4887008803798</v>
      </c>
      <c r="N96" s="24">
        <f ca="1">D96*'Balance y flujos'!E$12</f>
        <v>7479.3454091740123</v>
      </c>
      <c r="O96" s="24">
        <f ca="1">E96*'Balance y flujos'!F$12</f>
        <v>7366.9782599720147</v>
      </c>
      <c r="P96" s="24">
        <f ca="1">F96*'Balance y flujos'!G$12</f>
        <v>7224.4577660248733</v>
      </c>
      <c r="Q96" s="24">
        <f ca="1">G96*'Balance y flujos'!H$12</f>
        <v>-925358.87315774627</v>
      </c>
      <c r="R96" s="24">
        <f ca="1">H96*'Balance y flujos'!I$12</f>
        <v>23030.754066859965</v>
      </c>
      <c r="S96" s="24">
        <f ca="1">I96*'Balance y flujos'!J$12</f>
        <v>22398.017408043408</v>
      </c>
      <c r="T96" s="24">
        <f ca="1">J96*'Balance y flujos'!K$12</f>
        <v>21746.657021339648</v>
      </c>
      <c r="U96" s="24">
        <f ca="1">K96*'Balance y flujos'!L$12</f>
        <v>21087.109072206757</v>
      </c>
      <c r="V96" s="24">
        <f ca="1">L96*'Balance y flujos'!M$12</f>
        <v>826432.88766243157</v>
      </c>
      <c r="W96" s="18">
        <f t="shared" ca="1" si="11"/>
        <v>18958.82220918627</v>
      </c>
      <c r="X96" s="18">
        <f ca="1">'Metrics and Escenarios'!$N$13-W96</f>
        <v>-16050.775453379494</v>
      </c>
    </row>
    <row r="97" spans="1:24" x14ac:dyDescent="0.3">
      <c r="A97">
        <v>92</v>
      </c>
      <c r="B97" s="18">
        <f t="shared" ca="1" si="9"/>
        <v>-6.0093075457774532</v>
      </c>
      <c r="C97" s="23">
        <f t="shared" ca="1" si="12"/>
        <v>0.9941472341814318</v>
      </c>
      <c r="D97" s="23">
        <f t="shared" ca="1" si="10"/>
        <v>0.98152695085268971</v>
      </c>
      <c r="E97" s="23">
        <f t="shared" ca="1" si="10"/>
        <v>0.96371481248360769</v>
      </c>
      <c r="F97" s="23">
        <f t="shared" ca="1" si="10"/>
        <v>0.94207376497653494</v>
      </c>
      <c r="G97" s="23">
        <f t="shared" ca="1" si="10"/>
        <v>0.9177273143880299</v>
      </c>
      <c r="H97" s="23">
        <f t="shared" ca="1" si="10"/>
        <v>0.89157887458459761</v>
      </c>
      <c r="I97" s="23">
        <f t="shared" ca="1" si="10"/>
        <v>0.86433419862882599</v>
      </c>
      <c r="J97" s="23">
        <f t="shared" ca="1" si="10"/>
        <v>0.83653695491314428</v>
      </c>
      <c r="K97" s="23">
        <f t="shared" ca="1" si="10"/>
        <v>0.80859337302683043</v>
      </c>
      <c r="L97" s="23">
        <f t="shared" ca="1" si="10"/>
        <v>0.78080603364065004</v>
      </c>
      <c r="M97" s="24">
        <f ca="1">C97*'Balance y flujos'!D$12</f>
        <v>7527.5402096240632</v>
      </c>
      <c r="N97" s="24">
        <f ca="1">D97*'Balance y flujos'!E$12</f>
        <v>7431.9812351104183</v>
      </c>
      <c r="O97" s="24">
        <f ca="1">E97*'Balance y flujos'!F$12</f>
        <v>7297.1102791970779</v>
      </c>
      <c r="P97" s="24">
        <f ca="1">F97*'Balance y flujos'!G$12</f>
        <v>7133.2473726910739</v>
      </c>
      <c r="Q97" s="24">
        <f ca="1">G97*'Balance y flujos'!H$12</f>
        <v>-910778.41484578629</v>
      </c>
      <c r="R97" s="24">
        <f ca="1">H97*'Balance y flujos'!I$12</f>
        <v>22595.980985255817</v>
      </c>
      <c r="S97" s="24">
        <f ca="1">I97*'Balance y flujos'!J$12</f>
        <v>21905.49784641642</v>
      </c>
      <c r="T97" s="24">
        <f ca="1">J97*'Balance y flujos'!K$12</f>
        <v>21201.010550511484</v>
      </c>
      <c r="U97" s="24">
        <f ca="1">K97*'Balance y flujos'!L$12</f>
        <v>20492.814491854002</v>
      </c>
      <c r="V97" s="24">
        <f ca="1">L97*'Balance y flujos'!M$12</f>
        <v>800594.61184977076</v>
      </c>
      <c r="W97" s="18">
        <f t="shared" ca="1" si="11"/>
        <v>5401.379974644864</v>
      </c>
      <c r="X97" s="18">
        <f ca="1">'Metrics and Escenarios'!$N$13-W97</f>
        <v>-2493.3332188380882</v>
      </c>
    </row>
    <row r="98" spans="1:24" x14ac:dyDescent="0.3">
      <c r="A98">
        <v>93</v>
      </c>
      <c r="B98" s="18">
        <f t="shared" ca="1" si="9"/>
        <v>17.00734102012639</v>
      </c>
      <c r="C98" s="23">
        <f t="shared" ca="1" si="12"/>
        <v>0.99186167173862705</v>
      </c>
      <c r="D98" s="23">
        <f t="shared" ca="1" si="10"/>
        <v>0.9770190423306182</v>
      </c>
      <c r="E98" s="23">
        <f t="shared" ca="1" si="10"/>
        <v>0.95708328860344494</v>
      </c>
      <c r="F98" s="23">
        <f t="shared" ca="1" si="10"/>
        <v>0.9334402167205007</v>
      </c>
      <c r="G98" s="23">
        <f t="shared" ca="1" si="10"/>
        <v>0.90722635099345772</v>
      </c>
      <c r="H98" s="23">
        <f t="shared" ca="1" si="10"/>
        <v>0.87935080907530305</v>
      </c>
      <c r="I98" s="23">
        <f t="shared" ca="1" si="10"/>
        <v>0.85051992927807507</v>
      </c>
      <c r="J98" s="23">
        <f t="shared" ca="1" si="10"/>
        <v>0.8212744808573228</v>
      </c>
      <c r="K98" s="23">
        <f t="shared" ca="1" si="10"/>
        <v>0.79201567069532919</v>
      </c>
      <c r="L98" s="23">
        <f t="shared" ca="1" si="10"/>
        <v>0.76303974015767306</v>
      </c>
      <c r="M98" s="24">
        <f ca="1">C98*'Balance y flujos'!D$12</f>
        <v>7510.234258756549</v>
      </c>
      <c r="N98" s="24">
        <f ca="1">D98*'Balance y flujos'!E$12</f>
        <v>7397.8479986093471</v>
      </c>
      <c r="O98" s="24">
        <f ca="1">E98*'Balance y flujos'!F$12</f>
        <v>7246.897331916578</v>
      </c>
      <c r="P98" s="24">
        <f ca="1">F98*'Balance y flujos'!G$12</f>
        <v>7067.8753841017387</v>
      </c>
      <c r="Q98" s="24">
        <f ca="1">G98*'Balance y flujos'!H$12</f>
        <v>-900356.9632392819</v>
      </c>
      <c r="R98" s="24">
        <f ca="1">H98*'Balance y flujos'!I$12</f>
        <v>22286.075553879127</v>
      </c>
      <c r="S98" s="24">
        <f ca="1">I98*'Balance y flujos'!J$12</f>
        <v>21555.392010048094</v>
      </c>
      <c r="T98" s="24">
        <f ca="1">J98*'Balance y flujos'!K$12</f>
        <v>20814.201729234755</v>
      </c>
      <c r="U98" s="24">
        <f ca="1">K98*'Balance y flujos'!L$12</f>
        <v>20072.672811358982</v>
      </c>
      <c r="V98" s="24">
        <f ca="1">L98*'Balance y flujos'!M$12</f>
        <v>782378.05329079938</v>
      </c>
      <c r="W98" s="18">
        <f t="shared" ca="1" si="11"/>
        <v>-4027.7128705773503</v>
      </c>
      <c r="X98" s="18">
        <f ca="1">'Metrics and Escenarios'!$N$13-W98</f>
        <v>6935.759626384126</v>
      </c>
    </row>
    <row r="99" spans="1:24" x14ac:dyDescent="0.3">
      <c r="A99">
        <v>94</v>
      </c>
      <c r="B99" s="18">
        <f t="shared" ca="1" si="9"/>
        <v>-41.399915361803473</v>
      </c>
      <c r="C99" s="23">
        <f t="shared" ca="1" si="12"/>
        <v>0.99767181484289125</v>
      </c>
      <c r="D99" s="23">
        <f t="shared" ca="1" si="10"/>
        <v>0.98849896319582575</v>
      </c>
      <c r="E99" s="23">
        <f t="shared" ca="1" si="10"/>
        <v>0.97400125828376627</v>
      </c>
      <c r="F99" s="23">
        <f t="shared" ca="1" si="10"/>
        <v>0.95550483266920028</v>
      </c>
      <c r="G99" s="23">
        <f t="shared" ca="1" si="10"/>
        <v>0.93411131050002316</v>
      </c>
      <c r="H99" s="23">
        <f t="shared" ca="1" si="10"/>
        <v>0.91071342155899737</v>
      </c>
      <c r="I99" s="23">
        <f t="shared" ca="1" si="10"/>
        <v>0.88601415205756739</v>
      </c>
      <c r="J99" s="23">
        <f t="shared" ca="1" si="10"/>
        <v>0.86055986540793539</v>
      </c>
      <c r="K99" s="23">
        <f t="shared" ref="D99:S128" ca="1" si="13">EXP(-(K$4+($B99/10000))*K$3)</f>
        <v>0.83476288009998445</v>
      </c>
      <c r="L99" s="23">
        <f t="shared" ca="1" si="13"/>
        <v>0.80893403143994402</v>
      </c>
      <c r="M99" s="24">
        <f ca="1">C99*'Balance y flujos'!D$12</f>
        <v>7554.2278286597339</v>
      </c>
      <c r="N99" s="24">
        <f ca="1">D99*'Balance y flujos'!E$12</f>
        <v>7484.7723121767494</v>
      </c>
      <c r="O99" s="24">
        <f ca="1">E99*'Balance y flujos'!F$12</f>
        <v>7374.9977708205588</v>
      </c>
      <c r="P99" s="24">
        <f ca="1">F99*'Balance y flujos'!G$12</f>
        <v>7234.9454900710089</v>
      </c>
      <c r="Q99" s="24">
        <f ca="1">G99*'Balance y flujos'!H$12</f>
        <v>-927038.35369011643</v>
      </c>
      <c r="R99" s="24">
        <f ca="1">H99*'Balance y flujos'!I$12</f>
        <v>23080.92277999772</v>
      </c>
      <c r="S99" s="24">
        <f ca="1">I99*'Balance y flujos'!J$12</f>
        <v>22454.949868443426</v>
      </c>
      <c r="T99" s="24">
        <f ca="1">J99*'Balance y flujos'!K$12</f>
        <v>21809.841966580774</v>
      </c>
      <c r="U99" s="24">
        <f ca="1">K99*'Balance y flujos'!L$12</f>
        <v>21156.048784494702</v>
      </c>
      <c r="V99" s="24">
        <f ca="1">L99*'Balance y flujos'!M$12</f>
        <v>829435.47950449085</v>
      </c>
      <c r="W99" s="18">
        <f t="shared" ca="1" si="11"/>
        <v>20547.83261561906</v>
      </c>
      <c r="X99" s="18">
        <f ca="1">'Metrics and Escenarios'!$N$13-W99</f>
        <v>-17639.785859812284</v>
      </c>
    </row>
    <row r="100" spans="1:24" x14ac:dyDescent="0.3">
      <c r="A100">
        <v>95</v>
      </c>
      <c r="B100" s="18">
        <f t="shared" ca="1" si="9"/>
        <v>66.197451435887317</v>
      </c>
      <c r="C100" s="23">
        <f t="shared" ca="1" si="12"/>
        <v>0.98699467344655623</v>
      </c>
      <c r="D100" s="23">
        <f t="shared" ca="1" si="13"/>
        <v>0.96745423395987395</v>
      </c>
      <c r="E100" s="23">
        <f t="shared" ca="1" si="13"/>
        <v>0.94306328010254048</v>
      </c>
      <c r="F100" s="23">
        <f t="shared" ca="1" si="13"/>
        <v>0.91525331566999146</v>
      </c>
      <c r="G100" s="23">
        <f t="shared" ca="1" si="13"/>
        <v>0.88518523115996628</v>
      </c>
      <c r="H100" s="23">
        <f t="shared" ca="1" si="13"/>
        <v>0.85377684328745618</v>
      </c>
      <c r="I100" s="23">
        <f t="shared" ca="1" si="13"/>
        <v>0.82173237706316271</v>
      </c>
      <c r="J100" s="23">
        <f t="shared" ca="1" si="13"/>
        <v>0.78958326236748144</v>
      </c>
      <c r="K100" s="23">
        <f t="shared" ca="1" si="13"/>
        <v>0.75771708597807086</v>
      </c>
      <c r="L100" s="23">
        <f t="shared" ca="1" si="13"/>
        <v>0.72641392980612951</v>
      </c>
      <c r="M100" s="24">
        <f ca="1">C100*'Balance y flujos'!D$12</f>
        <v>7473.3820460418992</v>
      </c>
      <c r="N100" s="24">
        <f ca="1">D100*'Balance y flujos'!E$12</f>
        <v>7325.4246420555173</v>
      </c>
      <c r="O100" s="24">
        <f ca="1">E100*'Balance y flujos'!F$12</f>
        <v>7140.7398392422392</v>
      </c>
      <c r="P100" s="24">
        <f ca="1">F100*'Balance y flujos'!G$12</f>
        <v>6930.1667789383537</v>
      </c>
      <c r="Q100" s="24">
        <f ca="1">G100*'Balance y flujos'!H$12</f>
        <v>-878482.73560254672</v>
      </c>
      <c r="R100" s="24">
        <f ca="1">H100*'Balance y flujos'!I$12</f>
        <v>21637.934529980361</v>
      </c>
      <c r="S100" s="24">
        <f ca="1">I100*'Balance y flujos'!J$12</f>
        <v>20825.806551034959</v>
      </c>
      <c r="T100" s="24">
        <f ca="1">J100*'Balance y flujos'!K$12</f>
        <v>20011.026384002755</v>
      </c>
      <c r="U100" s="24">
        <f ca="1">K100*'Balance y flujos'!L$12</f>
        <v>19203.416943835822</v>
      </c>
      <c r="V100" s="24">
        <f ca="1">L100*'Balance y flujos'!M$12</f>
        <v>744824.00637167378</v>
      </c>
      <c r="W100" s="18">
        <f t="shared" ca="1" si="11"/>
        <v>-23110.831515741069</v>
      </c>
      <c r="X100" s="18">
        <f ca="1">'Metrics and Escenarios'!$N$13-W100</f>
        <v>26018.878271547845</v>
      </c>
    </row>
    <row r="101" spans="1:24" x14ac:dyDescent="0.3">
      <c r="A101">
        <v>96</v>
      </c>
      <c r="B101" s="18">
        <f t="shared" ca="1" si="9"/>
        <v>-25.132363871024737</v>
      </c>
      <c r="C101" s="23">
        <f t="shared" ca="1" si="12"/>
        <v>0.99605016645105982</v>
      </c>
      <c r="D101" s="23">
        <f t="shared" ca="1" si="13"/>
        <v>0.9852880977635653</v>
      </c>
      <c r="E101" s="23">
        <f t="shared" ca="1" si="13"/>
        <v>0.96925945364136823</v>
      </c>
      <c r="F101" s="23">
        <f t="shared" ca="1" si="13"/>
        <v>0.94930752790483997</v>
      </c>
      <c r="G101" s="23">
        <f t="shared" ca="1" si="13"/>
        <v>0.92654427458426059</v>
      </c>
      <c r="H101" s="23">
        <f t="shared" ca="1" si="13"/>
        <v>0.9018676151817987</v>
      </c>
      <c r="I101" s="23">
        <f t="shared" ca="1" si="13"/>
        <v>0.87598208289491075</v>
      </c>
      <c r="J101" s="23">
        <f t="shared" ca="1" si="13"/>
        <v>0.84943306324237033</v>
      </c>
      <c r="K101" s="23">
        <f t="shared" ca="1" si="13"/>
        <v>0.82263031867931435</v>
      </c>
      <c r="L101" s="23">
        <f t="shared" ca="1" si="13"/>
        <v>0.79588111279566076</v>
      </c>
      <c r="M101" s="24">
        <f ca="1">C101*'Balance y flujos'!D$12</f>
        <v>7541.9489397228908</v>
      </c>
      <c r="N101" s="24">
        <f ca="1">D101*'Balance y flujos'!E$12</f>
        <v>7460.4600998423921</v>
      </c>
      <c r="O101" s="24">
        <f ca="1">E101*'Balance y flujos'!F$12</f>
        <v>7339.0935064575206</v>
      </c>
      <c r="P101" s="24">
        <f ca="1">F101*'Balance y flujos'!G$12</f>
        <v>7188.0203876303949</v>
      </c>
      <c r="Q101" s="24">
        <f ca="1">G101*'Balance y flujos'!H$12</f>
        <v>-919528.61428453377</v>
      </c>
      <c r="R101" s="24">
        <f ca="1">H101*'Balance y flujos'!I$12</f>
        <v>22856.73658806763</v>
      </c>
      <c r="S101" s="24">
        <f ca="1">I101*'Balance y flujos'!J$12</f>
        <v>22200.699290615663</v>
      </c>
      <c r="T101" s="24">
        <f ca="1">J101*'Balance y flujos'!K$12</f>
        <v>21527.846713746916</v>
      </c>
      <c r="U101" s="24">
        <f ca="1">K101*'Balance y flujos'!L$12</f>
        <v>20848.563787957923</v>
      </c>
      <c r="V101" s="24">
        <f ca="1">L101*'Balance y flujos'!M$12</f>
        <v>816051.75053047016</v>
      </c>
      <c r="W101" s="18">
        <f t="shared" ca="1" si="11"/>
        <v>13486.50555997761</v>
      </c>
      <c r="X101" s="18">
        <f ca="1">'Metrics and Escenarios'!$N$13-W101</f>
        <v>-10578.458804170834</v>
      </c>
    </row>
    <row r="102" spans="1:24" x14ac:dyDescent="0.3">
      <c r="A102">
        <v>97</v>
      </c>
      <c r="B102" s="18">
        <f t="shared" ca="1" si="9"/>
        <v>-153.53965642084094</v>
      </c>
      <c r="C102" s="23">
        <f t="shared" ca="1" si="12"/>
        <v>1.0089226461038412</v>
      </c>
      <c r="D102" s="23">
        <f t="shared" ca="1" si="13"/>
        <v>1.0109194496966598</v>
      </c>
      <c r="E102" s="23">
        <f t="shared" ca="1" si="13"/>
        <v>1.0073259432279549</v>
      </c>
      <c r="F102" s="23">
        <f t="shared" ca="1" si="13"/>
        <v>0.99934065631022606</v>
      </c>
      <c r="G102" s="23">
        <f t="shared" ca="1" si="13"/>
        <v>0.98798298681988317</v>
      </c>
      <c r="H102" s="23">
        <f t="shared" ca="1" si="13"/>
        <v>0.97409819689676747</v>
      </c>
      <c r="I102" s="23">
        <f t="shared" ca="1" si="13"/>
        <v>0.95836694998734573</v>
      </c>
      <c r="J102" s="23">
        <f t="shared" ca="1" si="13"/>
        <v>0.94133113685259295</v>
      </c>
      <c r="K102" s="23">
        <f t="shared" ca="1" si="13"/>
        <v>0.92341012557433599</v>
      </c>
      <c r="L102" s="23">
        <f t="shared" ca="1" si="13"/>
        <v>0.90492956455960327</v>
      </c>
      <c r="M102" s="24">
        <f ca="1">C102*'Balance y flujos'!D$12</f>
        <v>7639.4175086151672</v>
      </c>
      <c r="N102" s="24">
        <f ca="1">D102*'Balance y flujos'!E$12</f>
        <v>7654.5370189038422</v>
      </c>
      <c r="O102" s="24">
        <f ca="1">E102*'Balance y flujos'!F$12</f>
        <v>7627.3275035456945</v>
      </c>
      <c r="P102" s="24">
        <f ca="1">F102*'Balance y flujos'!G$12</f>
        <v>7566.8640567926768</v>
      </c>
      <c r="Q102" s="24">
        <f ca="1">G102*'Balance y flujos'!H$12</f>
        <v>-980502.12140678905</v>
      </c>
      <c r="R102" s="24">
        <f ca="1">H102*'Balance y flujos'!I$12</f>
        <v>24687.332733300249</v>
      </c>
      <c r="S102" s="24">
        <f ca="1">I102*'Balance y flujos'!J$12</f>
        <v>24288.643434829293</v>
      </c>
      <c r="T102" s="24">
        <f ca="1">J102*'Balance y flujos'!K$12</f>
        <v>23856.891493823965</v>
      </c>
      <c r="U102" s="24">
        <f ca="1">K102*'Balance y flujos'!L$12</f>
        <v>23402.705283693405</v>
      </c>
      <c r="V102" s="24">
        <f ca="1">L102*'Balance y flujos'!M$12</f>
        <v>927863.90252640576</v>
      </c>
      <c r="W102" s="18">
        <f t="shared" ca="1" si="11"/>
        <v>74085.500153121073</v>
      </c>
      <c r="X102" s="18">
        <f ca="1">'Metrics and Escenarios'!$N$13-W102</f>
        <v>-71177.453397314297</v>
      </c>
    </row>
    <row r="103" spans="1:24" x14ac:dyDescent="0.3">
      <c r="A103">
        <v>98</v>
      </c>
      <c r="B103" s="18">
        <f t="shared" ca="1" si="9"/>
        <v>-101.95922815319587</v>
      </c>
      <c r="C103" s="23">
        <f t="shared" ca="1" si="12"/>
        <v>1.0037319782382339</v>
      </c>
      <c r="D103" s="23">
        <f t="shared" ca="1" si="13"/>
        <v>1.0005443254114674</v>
      </c>
      <c r="E103" s="23">
        <f t="shared" ca="1" si="13"/>
        <v>0.99185843391241191</v>
      </c>
      <c r="F103" s="23">
        <f t="shared" ca="1" si="13"/>
        <v>0.97893333627810775</v>
      </c>
      <c r="G103" s="23">
        <f t="shared" ca="1" si="13"/>
        <v>0.96282845861162925</v>
      </c>
      <c r="H103" s="23">
        <f t="shared" ca="1" si="13"/>
        <v>0.94441327321779855</v>
      </c>
      <c r="I103" s="23">
        <f t="shared" ca="1" si="13"/>
        <v>0.92438110916220873</v>
      </c>
      <c r="J103" s="23">
        <f t="shared" ca="1" si="13"/>
        <v>0.90327823958489495</v>
      </c>
      <c r="K103" s="23">
        <f t="shared" ca="1" si="13"/>
        <v>0.88152299710841409</v>
      </c>
      <c r="L103" s="23">
        <f t="shared" ca="1" si="13"/>
        <v>0.85943627762665931</v>
      </c>
      <c r="M103" s="24">
        <f ca="1">C103*'Balance y flujos'!D$12</f>
        <v>7600.1145163322044</v>
      </c>
      <c r="N103" s="24">
        <f ca="1">D103*'Balance y flujos'!E$12</f>
        <v>7575.9780665159315</v>
      </c>
      <c r="O103" s="24">
        <f ca="1">E103*'Balance y flujos'!F$12</f>
        <v>7510.2097424010353</v>
      </c>
      <c r="P103" s="24">
        <f ca="1">F103*'Balance y flujos'!G$12</f>
        <v>7412.342757702685</v>
      </c>
      <c r="Q103" s="24">
        <f ca="1">G103*'Balance y flujos'!H$12</f>
        <v>-955538.05967677024</v>
      </c>
      <c r="R103" s="24">
        <f ca="1">H103*'Balance y flujos'!I$12</f>
        <v>23935.004487174778</v>
      </c>
      <c r="S103" s="24">
        <f ca="1">I103*'Balance y flujos'!J$12</f>
        <v>23427.313680453357</v>
      </c>
      <c r="T103" s="24">
        <f ca="1">J103*'Balance y flujos'!K$12</f>
        <v>22892.487145980471</v>
      </c>
      <c r="U103" s="24">
        <f ca="1">K103*'Balance y flujos'!L$12</f>
        <v>22341.127014710841</v>
      </c>
      <c r="V103" s="24">
        <f ca="1">L103*'Balance y flujos'!M$12</f>
        <v>881217.64362900995</v>
      </c>
      <c r="W103" s="18">
        <f t="shared" ca="1" si="11"/>
        <v>48374.161363510997</v>
      </c>
      <c r="X103" s="18">
        <f ca="1">'Metrics and Escenarios'!$N$13-W103</f>
        <v>-45466.114607704221</v>
      </c>
    </row>
    <row r="104" spans="1:24" x14ac:dyDescent="0.3">
      <c r="A104">
        <v>99</v>
      </c>
      <c r="B104" s="18">
        <f t="shared" ca="1" si="9"/>
        <v>150.10705468043176</v>
      </c>
      <c r="C104" s="23">
        <f t="shared" ca="1" si="12"/>
        <v>0.97874748958656499</v>
      </c>
      <c r="D104" s="23">
        <f t="shared" ca="1" si="13"/>
        <v>0.95135396832613628</v>
      </c>
      <c r="E104" s="23">
        <f t="shared" ca="1" si="13"/>
        <v>0.91961996621556086</v>
      </c>
      <c r="F104" s="23">
        <f t="shared" ca="1" si="13"/>
        <v>0.88504370979680225</v>
      </c>
      <c r="G104" s="23">
        <f t="shared" ca="1" si="13"/>
        <v>0.84881573259545706</v>
      </c>
      <c r="H104" s="23">
        <f t="shared" ca="1" si="13"/>
        <v>0.81185689753613055</v>
      </c>
      <c r="I104" s="23">
        <f t="shared" ca="1" si="13"/>
        <v>0.77485664993965342</v>
      </c>
      <c r="J104" s="23">
        <f t="shared" ca="1" si="13"/>
        <v>0.73832020136356924</v>
      </c>
      <c r="K104" s="23">
        <f t="shared" ca="1" si="13"/>
        <v>0.70260259662058999</v>
      </c>
      <c r="L104" s="23">
        <f t="shared" ca="1" si="13"/>
        <v>0.66794804953412512</v>
      </c>
      <c r="M104" s="24">
        <f ca="1">C104*'Balance y flujos'!D$12</f>
        <v>7410.9355532209811</v>
      </c>
      <c r="N104" s="24">
        <f ca="1">D104*'Balance y flujos'!E$12</f>
        <v>7203.5157408620435</v>
      </c>
      <c r="O104" s="24">
        <f ca="1">E104*'Balance y flujos'!F$12</f>
        <v>6963.23043031009</v>
      </c>
      <c r="P104" s="24">
        <f ca="1">F104*'Balance y flujos'!G$12</f>
        <v>6701.4239779642421</v>
      </c>
      <c r="Q104" s="24">
        <f ca="1">G104*'Balance y flujos'!H$12</f>
        <v>-842388.62166260334</v>
      </c>
      <c r="R104" s="24">
        <f ca="1">H104*'Balance y flujos'!I$12</f>
        <v>20575.524546857741</v>
      </c>
      <c r="S104" s="24">
        <f ca="1">I104*'Balance y flujos'!J$12</f>
        <v>19637.798323219602</v>
      </c>
      <c r="T104" s="24">
        <f ca="1">J104*'Balance y flujos'!K$12</f>
        <v>18711.826521029219</v>
      </c>
      <c r="U104" s="24">
        <f ca="1">K104*'Balance y flujos'!L$12</f>
        <v>17806.607318760354</v>
      </c>
      <c r="V104" s="24">
        <f ca="1">L104*'Balance y flujos'!M$12</f>
        <v>684876.37955253641</v>
      </c>
      <c r="W104" s="18">
        <f t="shared" ca="1" si="11"/>
        <v>-52501.37969784264</v>
      </c>
      <c r="X104" s="18">
        <f ca="1">'Metrics and Escenarios'!$N$13-W104</f>
        <v>55409.426453649416</v>
      </c>
    </row>
    <row r="105" spans="1:24" x14ac:dyDescent="0.3">
      <c r="A105">
        <v>100</v>
      </c>
      <c r="B105" s="18">
        <f t="shared" ca="1" si="9"/>
        <v>146.48127692056147</v>
      </c>
      <c r="C105" s="23">
        <f t="shared" ca="1" si="12"/>
        <v>0.97910242601673447</v>
      </c>
      <c r="D105" s="23">
        <f t="shared" ca="1" si="13"/>
        <v>0.95204409813364921</v>
      </c>
      <c r="E105" s="23">
        <f t="shared" ca="1" si="13"/>
        <v>0.92062081172970256</v>
      </c>
      <c r="F105" s="23">
        <f t="shared" ca="1" si="13"/>
        <v>0.88632822976823367</v>
      </c>
      <c r="G105" s="23">
        <f t="shared" ca="1" si="13"/>
        <v>0.85035593688597699</v>
      </c>
      <c r="H105" s="23">
        <f t="shared" ca="1" si="13"/>
        <v>0.81362498765934133</v>
      </c>
      <c r="I105" s="23">
        <f t="shared" ca="1" si="13"/>
        <v>0.77682576834352679</v>
      </c>
      <c r="J105" s="23">
        <f t="shared" ca="1" si="13"/>
        <v>0.7404648983102593</v>
      </c>
      <c r="K105" s="23">
        <f t="shared" ca="1" si="13"/>
        <v>0.70489907429768661</v>
      </c>
      <c r="L105" s="23">
        <f t="shared" ca="1" si="13"/>
        <v>0.67037427653884718</v>
      </c>
      <c r="M105" s="24">
        <f ca="1">C105*'Balance y flujos'!D$12</f>
        <v>7413.62308094132</v>
      </c>
      <c r="N105" s="24">
        <f ca="1">D105*'Balance y flujos'!E$12</f>
        <v>7208.741304739603</v>
      </c>
      <c r="O105" s="24">
        <f ca="1">E105*'Balance y flujos'!F$12</f>
        <v>6970.808688934454</v>
      </c>
      <c r="P105" s="24">
        <f ca="1">F105*'Balance y flujos'!G$12</f>
        <v>6711.1501788754949</v>
      </c>
      <c r="Q105" s="24">
        <f ca="1">G105*'Balance y flujos'!H$12</f>
        <v>-843917.16374723543</v>
      </c>
      <c r="R105" s="24">
        <f ca="1">H105*'Balance y flujos'!I$12</f>
        <v>20620.334638194756</v>
      </c>
      <c r="S105" s="24">
        <f ca="1">I105*'Balance y flujos'!J$12</f>
        <v>19687.703231556927</v>
      </c>
      <c r="T105" s="24">
        <f ca="1">J105*'Balance y flujos'!K$12</f>
        <v>18766.18125374888</v>
      </c>
      <c r="U105" s="24">
        <f ca="1">K105*'Balance y flujos'!L$12</f>
        <v>17864.808749283162</v>
      </c>
      <c r="V105" s="24">
        <f ca="1">L105*'Balance y flujos'!M$12</f>
        <v>687364.09632650646</v>
      </c>
      <c r="W105" s="18">
        <f t="shared" ca="1" si="11"/>
        <v>-51309.716294454411</v>
      </c>
      <c r="X105" s="18">
        <f ca="1">'Metrics and Escenarios'!$N$13-W105</f>
        <v>54217.763050261186</v>
      </c>
    </row>
    <row r="106" spans="1:24" x14ac:dyDescent="0.3">
      <c r="A106">
        <v>101</v>
      </c>
      <c r="B106" s="18">
        <f t="shared" ca="1" si="9"/>
        <v>132.47586438328921</v>
      </c>
      <c r="C106" s="23">
        <f t="shared" ca="1" si="12"/>
        <v>0.98047466006688888</v>
      </c>
      <c r="D106" s="23">
        <f t="shared" ca="1" si="13"/>
        <v>0.95471459059204156</v>
      </c>
      <c r="E106" s="23">
        <f t="shared" ca="1" si="13"/>
        <v>0.92449705155550488</v>
      </c>
      <c r="F106" s="23">
        <f t="shared" ca="1" si="13"/>
        <v>0.89130752115215761</v>
      </c>
      <c r="G106" s="23">
        <f t="shared" ca="1" si="13"/>
        <v>0.85633162832212928</v>
      </c>
      <c r="H106" s="23">
        <f t="shared" ca="1" si="13"/>
        <v>0.8204908873456217</v>
      </c>
      <c r="I106" s="23">
        <f t="shared" ca="1" si="13"/>
        <v>0.7844790584127278</v>
      </c>
      <c r="J106" s="23">
        <f t="shared" ca="1" si="13"/>
        <v>0.74880796335341981</v>
      </c>
      <c r="K106" s="23">
        <f t="shared" ca="1" si="13"/>
        <v>0.71384047058590816</v>
      </c>
      <c r="L106" s="23">
        <f t="shared" ca="1" si="13"/>
        <v>0.67982920034097938</v>
      </c>
      <c r="M106" s="24">
        <f ca="1">C106*'Balance y flujos'!D$12</f>
        <v>7424.013440270799</v>
      </c>
      <c r="N106" s="24">
        <f ca="1">D106*'Balance y flujos'!E$12</f>
        <v>7228.9618904525414</v>
      </c>
      <c r="O106" s="24">
        <f ca="1">E106*'Balance y flujos'!F$12</f>
        <v>7000.1590207038707</v>
      </c>
      <c r="P106" s="24">
        <f ca="1">F106*'Balance y flujos'!G$12</f>
        <v>6748.852658769013</v>
      </c>
      <c r="Q106" s="24">
        <f ca="1">G106*'Balance y flujos'!H$12</f>
        <v>-849847.60810526949</v>
      </c>
      <c r="R106" s="24">
        <f ca="1">H106*'Balance y flujos'!I$12</f>
        <v>20794.342505788241</v>
      </c>
      <c r="S106" s="24">
        <f ca="1">I106*'Balance y flujos'!J$12</f>
        <v>19881.666549674897</v>
      </c>
      <c r="T106" s="24">
        <f ca="1">J106*'Balance y flujos'!K$12</f>
        <v>18977.626078708246</v>
      </c>
      <c r="U106" s="24">
        <f ca="1">K106*'Balance y flujos'!L$12</f>
        <v>18091.417551117353</v>
      </c>
      <c r="V106" s="24">
        <f ca="1">L106*'Balance y flujos'!M$12</f>
        <v>697058.64366003918</v>
      </c>
      <c r="W106" s="18">
        <f t="shared" ca="1" si="11"/>
        <v>-46641.924749745405</v>
      </c>
      <c r="X106" s="18">
        <f ca="1">'Metrics and Escenarios'!$N$13-W106</f>
        <v>49549.971505552181</v>
      </c>
    </row>
    <row r="107" spans="1:24" x14ac:dyDescent="0.3">
      <c r="A107">
        <v>102</v>
      </c>
      <c r="B107" s="18">
        <f t="shared" ca="1" si="9"/>
        <v>-74.646585065359176</v>
      </c>
      <c r="C107" s="23">
        <f t="shared" ca="1" si="12"/>
        <v>1.0009942613266336</v>
      </c>
      <c r="D107" s="23">
        <f t="shared" ca="1" si="13"/>
        <v>0.99509372398736118</v>
      </c>
      <c r="E107" s="23">
        <f t="shared" ca="1" si="13"/>
        <v>0.98376455635502591</v>
      </c>
      <c r="F107" s="23">
        <f t="shared" ca="1" si="13"/>
        <v>0.96829664259022108</v>
      </c>
      <c r="G107" s="23">
        <f t="shared" ca="1" si="13"/>
        <v>0.94976913768969018</v>
      </c>
      <c r="H107" s="23">
        <f t="shared" ca="1" si="13"/>
        <v>0.92906274222909468</v>
      </c>
      <c r="I107" s="23">
        <f t="shared" ca="1" si="13"/>
        <v>0.90687587840724915</v>
      </c>
      <c r="J107" s="23">
        <f t="shared" ca="1" si="13"/>
        <v>0.88375556965329527</v>
      </c>
      <c r="K107" s="23">
        <f t="shared" ca="1" si="13"/>
        <v>0.86011810509743825</v>
      </c>
      <c r="L107" s="23">
        <f t="shared" ca="1" si="13"/>
        <v>0.83628046401950162</v>
      </c>
      <c r="M107" s="24">
        <f ca="1">C107*'Balance y flujos'!D$12</f>
        <v>7579.3849167054368</v>
      </c>
      <c r="N107" s="24">
        <f ca="1">D107*'Balance y flujos'!E$12</f>
        <v>7534.7068946252029</v>
      </c>
      <c r="O107" s="24">
        <f ca="1">E107*'Balance y flujos'!F$12</f>
        <v>7448.9240629059213</v>
      </c>
      <c r="P107" s="24">
        <f ca="1">F107*'Balance y flujos'!G$12</f>
        <v>7331.8032393294843</v>
      </c>
      <c r="Q107" s="24">
        <f ca="1">G107*'Balance y flujos'!H$12</f>
        <v>-942577.62205900415</v>
      </c>
      <c r="R107" s="24">
        <f ca="1">H107*'Balance y flujos'!I$12</f>
        <v>23545.963970152723</v>
      </c>
      <c r="S107" s="24">
        <f ca="1">I107*'Balance y flujos'!J$12</f>
        <v>22983.66492142923</v>
      </c>
      <c r="T107" s="24">
        <f ca="1">J107*'Balance y flujos'!K$12</f>
        <v>22397.708847468872</v>
      </c>
      <c r="U107" s="24">
        <f ca="1">K107*'Balance y flujos'!L$12</f>
        <v>21798.646089400881</v>
      </c>
      <c r="V107" s="24">
        <f ca="1">L107*'Balance y flujos'!M$12</f>
        <v>857474.97412061831</v>
      </c>
      <c r="W107" s="18">
        <f t="shared" ca="1" si="11"/>
        <v>35518.155003631953</v>
      </c>
      <c r="X107" s="18">
        <f ca="1">'Metrics and Escenarios'!$N$13-W107</f>
        <v>-32610.108247825177</v>
      </c>
    </row>
    <row r="108" spans="1:24" x14ac:dyDescent="0.3">
      <c r="A108">
        <v>103</v>
      </c>
      <c r="B108" s="18">
        <f t="shared" ca="1" si="9"/>
        <v>-25.436294774118977</v>
      </c>
      <c r="C108" s="23">
        <f t="shared" ca="1" si="12"/>
        <v>0.99608043995377182</v>
      </c>
      <c r="D108" s="23">
        <f t="shared" ca="1" si="13"/>
        <v>0.9853479914841744</v>
      </c>
      <c r="E108" s="23">
        <f t="shared" ca="1" si="13"/>
        <v>0.96934783404086056</v>
      </c>
      <c r="F108" s="23">
        <f t="shared" ca="1" si="13"/>
        <v>0.94942294447813858</v>
      </c>
      <c r="G108" s="23">
        <f t="shared" ca="1" si="13"/>
        <v>0.92668508800244254</v>
      </c>
      <c r="H108" s="23">
        <f t="shared" ca="1" si="13"/>
        <v>0.90203209344160284</v>
      </c>
      <c r="I108" s="23">
        <f t="shared" ca="1" si="13"/>
        <v>0.87616846933910186</v>
      </c>
      <c r="J108" s="23">
        <f t="shared" ca="1" si="13"/>
        <v>0.84963962351979683</v>
      </c>
      <c r="K108" s="23">
        <f t="shared" ca="1" si="13"/>
        <v>0.82285536995603015</v>
      </c>
      <c r="L108" s="23">
        <f t="shared" ca="1" si="13"/>
        <v>0.79612304242411125</v>
      </c>
      <c r="M108" s="24">
        <f ca="1">C108*'Balance y flujos'!D$12</f>
        <v>7542.1781663415604</v>
      </c>
      <c r="N108" s="24">
        <f ca="1">D108*'Balance y flujos'!E$12</f>
        <v>7460.9136065008506</v>
      </c>
      <c r="O108" s="24">
        <f ca="1">E108*'Balance y flujos'!F$12</f>
        <v>7339.7627101610033</v>
      </c>
      <c r="P108" s="24">
        <f ca="1">F108*'Balance y flujos'!G$12</f>
        <v>7188.8943053625881</v>
      </c>
      <c r="Q108" s="24">
        <f ca="1">G108*'Balance y flujos'!H$12</f>
        <v>-919668.36148371815</v>
      </c>
      <c r="R108" s="24">
        <f ca="1">H108*'Balance y flujos'!I$12</f>
        <v>22860.905089292781</v>
      </c>
      <c r="S108" s="24">
        <f ca="1">I108*'Balance y flujos'!J$12</f>
        <v>22205.423028098579</v>
      </c>
      <c r="T108" s="24">
        <f ca="1">J108*'Balance y flujos'!K$12</f>
        <v>21533.081732469418</v>
      </c>
      <c r="U108" s="24">
        <f ca="1">K108*'Balance y flujos'!L$12</f>
        <v>20854.267438542676</v>
      </c>
      <c r="V108" s="24">
        <f ca="1">L108*'Balance y flujos'!M$12</f>
        <v>816299.81157077895</v>
      </c>
      <c r="W108" s="18">
        <f t="shared" ca="1" si="11"/>
        <v>13616.876163830166</v>
      </c>
      <c r="X108" s="18">
        <f ca="1">'Metrics and Escenarios'!$N$13-W108</f>
        <v>-10708.82940802339</v>
      </c>
    </row>
    <row r="109" spans="1:24" x14ac:dyDescent="0.3">
      <c r="A109">
        <v>104</v>
      </c>
      <c r="B109" s="18">
        <f t="shared" ca="1" si="9"/>
        <v>91.537463905752375</v>
      </c>
      <c r="C109" s="23">
        <f t="shared" ca="1" si="12"/>
        <v>0.98449679386486832</v>
      </c>
      <c r="D109" s="23">
        <f t="shared" ca="1" si="13"/>
        <v>0.96256357688837479</v>
      </c>
      <c r="E109" s="23">
        <f t="shared" ca="1" si="13"/>
        <v>0.93592129062945761</v>
      </c>
      <c r="F109" s="23">
        <f t="shared" ca="1" si="13"/>
        <v>0.90602316096846691</v>
      </c>
      <c r="G109" s="23">
        <f t="shared" ca="1" si="13"/>
        <v>0.87404067862214707</v>
      </c>
      <c r="H109" s="23">
        <f t="shared" ca="1" si="13"/>
        <v>0.8408941958718259</v>
      </c>
      <c r="I109" s="23">
        <f t="shared" ca="1" si="13"/>
        <v>0.80728499369686046</v>
      </c>
      <c r="J109" s="23">
        <f t="shared" ca="1" si="13"/>
        <v>0.77373797316358783</v>
      </c>
      <c r="K109" s="23">
        <f t="shared" ca="1" si="13"/>
        <v>0.74063214182916748</v>
      </c>
      <c r="L109" s="23">
        <f t="shared" ca="1" si="13"/>
        <v>0.70823785532913808</v>
      </c>
      <c r="M109" s="24">
        <f ca="1">C109*'Balance y flujos'!D$12</f>
        <v>7454.4684602635944</v>
      </c>
      <c r="N109" s="24">
        <f ca="1">D109*'Balance y flujos'!E$12</f>
        <v>7288.3932884577725</v>
      </c>
      <c r="O109" s="24">
        <f ca="1">E109*'Balance y flujos'!F$12</f>
        <v>7086.6617197375272</v>
      </c>
      <c r="P109" s="24">
        <f ca="1">F109*'Balance y flujos'!G$12</f>
        <v>6860.2773719492716</v>
      </c>
      <c r="Q109" s="24">
        <f ca="1">G109*'Balance y flujos'!H$12</f>
        <v>-867422.56801744108</v>
      </c>
      <c r="R109" s="24">
        <f ca="1">H109*'Balance y flujos'!I$12</f>
        <v>21311.439517209939</v>
      </c>
      <c r="S109" s="24">
        <f ca="1">I109*'Balance y flujos'!J$12</f>
        <v>20459.655210825415</v>
      </c>
      <c r="T109" s="24">
        <f ca="1">J109*'Balance y flujos'!K$12</f>
        <v>19609.446822436901</v>
      </c>
      <c r="U109" s="24">
        <f ca="1">K109*'Balance y flujos'!L$12</f>
        <v>18770.419837099027</v>
      </c>
      <c r="V109" s="24">
        <f ca="1">L109*'Balance y flujos'!M$12</f>
        <v>726187.2814183461</v>
      </c>
      <c r="W109" s="18">
        <f t="shared" ca="1" si="11"/>
        <v>-32394.524371115607</v>
      </c>
      <c r="X109" s="18">
        <f ca="1">'Metrics and Escenarios'!$N$13-W109</f>
        <v>35302.571126922383</v>
      </c>
    </row>
    <row r="110" spans="1:24" x14ac:dyDescent="0.3">
      <c r="A110">
        <v>105</v>
      </c>
      <c r="B110" s="18">
        <f t="shared" ca="1" si="9"/>
        <v>39.972004023051269</v>
      </c>
      <c r="C110" s="23">
        <f t="shared" ca="1" si="12"/>
        <v>0.98958650825295214</v>
      </c>
      <c r="D110" s="23">
        <f t="shared" ca="1" si="13"/>
        <v>0.97254194908383529</v>
      </c>
      <c r="E110" s="23">
        <f t="shared" ca="1" si="13"/>
        <v>0.95051222138915459</v>
      </c>
      <c r="F110" s="23">
        <f t="shared" ca="1" si="13"/>
        <v>0.92490502230567817</v>
      </c>
      <c r="G110" s="23">
        <f t="shared" ca="1" si="13"/>
        <v>0.89686885518220549</v>
      </c>
      <c r="H110" s="23">
        <f t="shared" ca="1" si="13"/>
        <v>0.86731750469579516</v>
      </c>
      <c r="I110" s="23">
        <f t="shared" ca="1" si="13"/>
        <v>0.83695690347364227</v>
      </c>
      <c r="J110" s="23">
        <f t="shared" ca="1" si="13"/>
        <v>0.80632400110577152</v>
      </c>
      <c r="K110" s="23">
        <f t="shared" ca="1" si="13"/>
        <v>0.7758141399695565</v>
      </c>
      <c r="L110" s="23">
        <f t="shared" ca="1" si="13"/>
        <v>0.74571646259907742</v>
      </c>
      <c r="M110" s="24">
        <f ca="1">C110*'Balance y flujos'!D$12</f>
        <v>7493.0070473003016</v>
      </c>
      <c r="N110" s="24">
        <f ca="1">D110*'Balance y flujos'!E$12</f>
        <v>7363.9480909511576</v>
      </c>
      <c r="O110" s="24">
        <f ca="1">E110*'Balance y flujos'!F$12</f>
        <v>7197.1421538352943</v>
      </c>
      <c r="P110" s="24">
        <f ca="1">F110*'Balance y flujos'!G$12</f>
        <v>7003.2481166855223</v>
      </c>
      <c r="Q110" s="24">
        <f ca="1">G110*'Balance y flujos'!H$12</f>
        <v>-890077.89290014235</v>
      </c>
      <c r="R110" s="24">
        <f ca="1">H110*'Balance y flujos'!I$12</f>
        <v>21981.106106194715</v>
      </c>
      <c r="S110" s="24">
        <f ca="1">I110*'Balance y flujos'!J$12</f>
        <v>21211.653635445749</v>
      </c>
      <c r="T110" s="24">
        <f ca="1">J110*'Balance y flujos'!K$12</f>
        <v>20435.300023713859</v>
      </c>
      <c r="U110" s="24">
        <f ca="1">K110*'Balance y flujos'!L$12</f>
        <v>19662.06474218264</v>
      </c>
      <c r="V110" s="24">
        <f ca="1">L110*'Balance y flujos'!M$12</f>
        <v>764615.73835539434</v>
      </c>
      <c r="W110" s="18">
        <f t="shared" ca="1" si="11"/>
        <v>-13114.684628438903</v>
      </c>
      <c r="X110" s="18">
        <f ca="1">'Metrics and Escenarios'!$N$13-W110</f>
        <v>16022.731384245679</v>
      </c>
    </row>
    <row r="111" spans="1:24" x14ac:dyDescent="0.3">
      <c r="A111">
        <v>106</v>
      </c>
      <c r="B111" s="18">
        <f t="shared" ca="1" si="9"/>
        <v>163.56017265362155</v>
      </c>
      <c r="C111" s="23">
        <f t="shared" ca="1" si="12"/>
        <v>0.97743165434502155</v>
      </c>
      <c r="D111" s="23">
        <f t="shared" ca="1" si="13"/>
        <v>0.9487976734479443</v>
      </c>
      <c r="E111" s="23">
        <f t="shared" ca="1" si="13"/>
        <v>0.91591591912200465</v>
      </c>
      <c r="F111" s="23">
        <f t="shared" ca="1" si="13"/>
        <v>0.88029386233482132</v>
      </c>
      <c r="G111" s="23">
        <f t="shared" ca="1" si="13"/>
        <v>0.84312528352816429</v>
      </c>
      <c r="H111" s="23">
        <f t="shared" ca="1" si="13"/>
        <v>0.8053300708529616</v>
      </c>
      <c r="I111" s="23">
        <f t="shared" ca="1" si="13"/>
        <v>0.76759393422624744</v>
      </c>
      <c r="J111" s="23">
        <f t="shared" ca="1" si="13"/>
        <v>0.73041664164515197</v>
      </c>
      <c r="K111" s="23">
        <f t="shared" ca="1" si="13"/>
        <v>0.69414691374599069</v>
      </c>
      <c r="L111" s="23">
        <f t="shared" ca="1" si="13"/>
        <v>0.6590222402270105</v>
      </c>
      <c r="M111" s="24">
        <f ca="1">C111*'Balance y flujos'!D$12</f>
        <v>7400.9722375777856</v>
      </c>
      <c r="N111" s="24">
        <f ca="1">D111*'Balance y flujos'!E$12</f>
        <v>7184.1598428404695</v>
      </c>
      <c r="O111" s="24">
        <f ca="1">E111*'Balance y flujos'!F$12</f>
        <v>6935.1839172017535</v>
      </c>
      <c r="P111" s="24">
        <f ca="1">F111*'Balance y flujos'!G$12</f>
        <v>6665.4588145253656</v>
      </c>
      <c r="Q111" s="24">
        <f ca="1">G111*'Balance y flujos'!H$12</f>
        <v>-836741.25985914038</v>
      </c>
      <c r="R111" s="24">
        <f ca="1">H111*'Balance y flujos'!I$12</f>
        <v>20410.110071671053</v>
      </c>
      <c r="S111" s="24">
        <f ca="1">I111*'Balance y flujos'!J$12</f>
        <v>19453.733636583886</v>
      </c>
      <c r="T111" s="24">
        <f ca="1">J111*'Balance y flujos'!K$12</f>
        <v>18511.520423381495</v>
      </c>
      <c r="U111" s="24">
        <f ca="1">K111*'Balance y flujos'!L$12</f>
        <v>17592.308331987231</v>
      </c>
      <c r="V111" s="24">
        <f ca="1">L111*'Balance y flujos'!M$12</f>
        <v>675724.35647664499</v>
      </c>
      <c r="W111" s="18">
        <f t="shared" ca="1" si="11"/>
        <v>-56863.456106726313</v>
      </c>
      <c r="X111" s="18">
        <f ca="1">'Metrics and Escenarios'!$N$13-W111</f>
        <v>59771.502862533089</v>
      </c>
    </row>
    <row r="112" spans="1:24" x14ac:dyDescent="0.3">
      <c r="A112">
        <v>107</v>
      </c>
      <c r="B112" s="18">
        <f t="shared" ca="1" si="9"/>
        <v>-72.280530183442622</v>
      </c>
      <c r="C112" s="23">
        <f t="shared" ca="1" si="12"/>
        <v>1.0007574486074546</v>
      </c>
      <c r="D112" s="23">
        <f t="shared" ca="1" si="13"/>
        <v>0.99462294611205426</v>
      </c>
      <c r="E112" s="23">
        <f t="shared" ca="1" si="13"/>
        <v>0.9830665118467109</v>
      </c>
      <c r="F112" s="23">
        <f t="shared" ca="1" si="13"/>
        <v>0.96738065891278546</v>
      </c>
      <c r="G112" s="23">
        <f t="shared" ca="1" si="13"/>
        <v>0.94864619910177772</v>
      </c>
      <c r="H112" s="23">
        <f t="shared" ca="1" si="13"/>
        <v>0.92774474992097256</v>
      </c>
      <c r="I112" s="23">
        <f t="shared" ca="1" si="13"/>
        <v>0.90537511888852007</v>
      </c>
      <c r="J112" s="23">
        <f t="shared" ca="1" si="13"/>
        <v>0.88208434049623974</v>
      </c>
      <c r="K112" s="23">
        <f t="shared" ca="1" si="13"/>
        <v>0.85828847586281842</v>
      </c>
      <c r="L112" s="23">
        <f t="shared" ca="1" si="13"/>
        <v>0.83430411753907707</v>
      </c>
      <c r="M112" s="24">
        <f ca="1">C112*'Balance y flujos'!D$12</f>
        <v>7577.591804775454</v>
      </c>
      <c r="N112" s="24">
        <f ca="1">D112*'Balance y flujos'!E$12</f>
        <v>7531.1422321040709</v>
      </c>
      <c r="O112" s="24">
        <f ca="1">E112*'Balance y flujos'!F$12</f>
        <v>7443.6385700495484</v>
      </c>
      <c r="P112" s="24">
        <f ca="1">F112*'Balance y flujos'!G$12</f>
        <v>7324.8675423560544</v>
      </c>
      <c r="Q112" s="24">
        <f ca="1">G112*'Balance y flujos'!H$12</f>
        <v>-941463.18620095181</v>
      </c>
      <c r="R112" s="24">
        <f ca="1">H112*'Balance y flujos'!I$12</f>
        <v>23512.561059897682</v>
      </c>
      <c r="S112" s="24">
        <f ca="1">I112*'Balance y flujos'!J$12</f>
        <v>22945.629998759665</v>
      </c>
      <c r="T112" s="24">
        <f ca="1">J112*'Balance y flujos'!K$12</f>
        <v>22355.353579380644</v>
      </c>
      <c r="U112" s="24">
        <f ca="1">K112*'Balance y flujos'!L$12</f>
        <v>21752.276364215548</v>
      </c>
      <c r="V112" s="24">
        <f ca="1">L112*'Balance y flujos'!M$12</f>
        <v>855448.53954505723</v>
      </c>
      <c r="W112" s="18">
        <f t="shared" ca="1" si="11"/>
        <v>34428.41449564416</v>
      </c>
      <c r="X112" s="18">
        <f ca="1">'Metrics and Escenarios'!$N$13-W112</f>
        <v>-31520.367739837384</v>
      </c>
    </row>
    <row r="113" spans="1:24" x14ac:dyDescent="0.3">
      <c r="A113">
        <v>108</v>
      </c>
      <c r="B113" s="18">
        <f t="shared" ca="1" si="9"/>
        <v>65.556352431153314</v>
      </c>
      <c r="C113" s="23">
        <f t="shared" ca="1" si="12"/>
        <v>0.98705795160519516</v>
      </c>
      <c r="D113" s="23">
        <f t="shared" ca="1" si="13"/>
        <v>0.96757828870214457</v>
      </c>
      <c r="E113" s="23">
        <f t="shared" ca="1" si="13"/>
        <v>0.94324467662503331</v>
      </c>
      <c r="F113" s="23">
        <f t="shared" ca="1" si="13"/>
        <v>0.91548805296257629</v>
      </c>
      <c r="G113" s="23">
        <f t="shared" ca="1" si="13"/>
        <v>0.88546902232744606</v>
      </c>
      <c r="H113" s="23">
        <f t="shared" ca="1" si="13"/>
        <v>0.8541053197498838</v>
      </c>
      <c r="I113" s="23">
        <f t="shared" ca="1" si="13"/>
        <v>0.82210122808784603</v>
      </c>
      <c r="J113" s="23">
        <f t="shared" ca="1" si="13"/>
        <v>0.78998832706815958</v>
      </c>
      <c r="K113" s="23">
        <f t="shared" ca="1" si="13"/>
        <v>0.75815440663328626</v>
      </c>
      <c r="L113" s="23">
        <f t="shared" ca="1" si="13"/>
        <v>0.72687978236640383</v>
      </c>
      <c r="M113" s="24">
        <f ca="1">C113*'Balance y flujos'!D$12</f>
        <v>7473.8611791794947</v>
      </c>
      <c r="N113" s="24">
        <f ca="1">D113*'Balance y flujos'!E$12</f>
        <v>7326.363966763698</v>
      </c>
      <c r="O113" s="24">
        <f ca="1">E113*'Balance y flujos'!F$12</f>
        <v>7142.1133476824407</v>
      </c>
      <c r="P113" s="24">
        <f ca="1">F113*'Balance y flujos'!G$12</f>
        <v>6931.9441760359632</v>
      </c>
      <c r="Q113" s="24">
        <f ca="1">G113*'Balance y flujos'!H$12</f>
        <v>-878764.37794402684</v>
      </c>
      <c r="R113" s="24">
        <f ca="1">H113*'Balance y flujos'!I$12</f>
        <v>21646.259365965936</v>
      </c>
      <c r="S113" s="24">
        <f ca="1">I113*'Balance y flujos'!J$12</f>
        <v>20835.154631140624</v>
      </c>
      <c r="T113" s="24">
        <f ca="1">J113*'Balance y flujos'!K$12</f>
        <v>20021.292255632547</v>
      </c>
      <c r="U113" s="24">
        <f ca="1">K113*'Balance y flujos'!L$12</f>
        <v>19214.500303358345</v>
      </c>
      <c r="V113" s="24">
        <f ca="1">L113*'Balance y flujos'!M$12</f>
        <v>745301.66539786372</v>
      </c>
      <c r="W113" s="18">
        <f t="shared" ca="1" si="11"/>
        <v>-22871.223320404068</v>
      </c>
      <c r="X113" s="18">
        <f ca="1">'Metrics and Escenarios'!$N$13-W113</f>
        <v>25779.270076210843</v>
      </c>
    </row>
    <row r="114" spans="1:24" x14ac:dyDescent="0.3">
      <c r="A114">
        <v>109</v>
      </c>
      <c r="B114" s="18">
        <f t="shared" ca="1" si="9"/>
        <v>104.11371002175542</v>
      </c>
      <c r="C114" s="23">
        <f t="shared" ca="1" si="12"/>
        <v>0.98325944469033444</v>
      </c>
      <c r="D114" s="23">
        <f t="shared" ca="1" si="13"/>
        <v>0.96014553186706486</v>
      </c>
      <c r="E114" s="23">
        <f t="shared" ca="1" si="13"/>
        <v>0.93239683053301403</v>
      </c>
      <c r="F114" s="23">
        <f t="shared" ca="1" si="13"/>
        <v>0.90147685753834239</v>
      </c>
      <c r="G114" s="23">
        <f t="shared" ca="1" si="13"/>
        <v>0.86856184711360407</v>
      </c>
      <c r="H114" s="23">
        <f t="shared" ca="1" si="13"/>
        <v>0.83457289989875272</v>
      </c>
      <c r="I114" s="23">
        <f t="shared" ca="1" si="13"/>
        <v>0.80020935380278335</v>
      </c>
      <c r="J114" s="23">
        <f t="shared" ca="1" si="13"/>
        <v>0.7659924271130516</v>
      </c>
      <c r="K114" s="23">
        <f t="shared" ca="1" si="13"/>
        <v>0.73229647008939247</v>
      </c>
      <c r="L114" s="23">
        <f t="shared" ca="1" si="13"/>
        <v>0.69938665584337811</v>
      </c>
      <c r="M114" s="24">
        <f ca="1">C114*'Balance y flujos'!D$12</f>
        <v>7445.0994298580345</v>
      </c>
      <c r="N114" s="24">
        <f ca="1">D114*'Balance y flujos'!E$12</f>
        <v>7270.0841985153966</v>
      </c>
      <c r="O114" s="24">
        <f ca="1">E114*'Balance y flujos'!F$12</f>
        <v>7059.975013602857</v>
      </c>
      <c r="P114" s="24">
        <f ca="1">F114*'Balance y flujos'!G$12</f>
        <v>6825.8534147136088</v>
      </c>
      <c r="Q114" s="24">
        <f ca="1">G114*'Balance y flujos'!H$12</f>
        <v>-861985.22143493756</v>
      </c>
      <c r="R114" s="24">
        <f ca="1">H114*'Balance y flujos'!I$12</f>
        <v>21151.233967615368</v>
      </c>
      <c r="S114" s="24">
        <f ca="1">I114*'Balance y flujos'!J$12</f>
        <v>20280.331733046092</v>
      </c>
      <c r="T114" s="24">
        <f ca="1">J114*'Balance y flujos'!K$12</f>
        <v>19413.145388803354</v>
      </c>
      <c r="U114" s="24">
        <f ca="1">K114*'Balance y flujos'!L$12</f>
        <v>18559.162386411845</v>
      </c>
      <c r="V114" s="24">
        <f ca="1">L114*'Balance y flujos'!M$12</f>
        <v>717111.75905888632</v>
      </c>
      <c r="W114" s="18">
        <f t="shared" ca="1" si="11"/>
        <v>-36868.576843484654</v>
      </c>
      <c r="X114" s="18">
        <f ca="1">'Metrics and Escenarios'!$N$13-W114</f>
        <v>39776.62359929143</v>
      </c>
    </row>
    <row r="115" spans="1:24" x14ac:dyDescent="0.3">
      <c r="A115">
        <v>110</v>
      </c>
      <c r="B115" s="18">
        <f t="shared" ca="1" si="9"/>
        <v>68.687300728572268</v>
      </c>
      <c r="C115" s="23">
        <f t="shared" ca="1" si="12"/>
        <v>0.98674895723868539</v>
      </c>
      <c r="D115" s="23">
        <f t="shared" ca="1" si="13"/>
        <v>0.96697259084367804</v>
      </c>
      <c r="E115" s="23">
        <f t="shared" ca="1" si="13"/>
        <v>0.94235911749182111</v>
      </c>
      <c r="F115" s="23">
        <f t="shared" ca="1" si="13"/>
        <v>0.91434223230909273</v>
      </c>
      <c r="G115" s="23">
        <f t="shared" ca="1" si="13"/>
        <v>0.88408392791113244</v>
      </c>
      <c r="H115" s="23">
        <f t="shared" ca="1" si="13"/>
        <v>0.85250233012657628</v>
      </c>
      <c r="I115" s="23">
        <f t="shared" ca="1" si="13"/>
        <v>0.82030143157444202</v>
      </c>
      <c r="J115" s="23">
        <f t="shared" ca="1" si="13"/>
        <v>0.7880120730349689</v>
      </c>
      <c r="K115" s="23">
        <f t="shared" ca="1" si="13"/>
        <v>0.75602104577029938</v>
      </c>
      <c r="L115" s="23">
        <f t="shared" ca="1" si="13"/>
        <v>0.72460751837613047</v>
      </c>
      <c r="M115" s="24">
        <f ca="1">C115*'Balance y flujos'!D$12</f>
        <v>7471.52151817308</v>
      </c>
      <c r="N115" s="24">
        <f ca="1">D115*'Balance y flujos'!E$12</f>
        <v>7321.7777094893981</v>
      </c>
      <c r="O115" s="24">
        <f ca="1">E115*'Balance y flujos'!F$12</f>
        <v>7135.4080209923313</v>
      </c>
      <c r="P115" s="24">
        <f ca="1">F115*'Balance y flujos'!G$12</f>
        <v>6923.2681864586075</v>
      </c>
      <c r="Q115" s="24">
        <f ca="1">G115*'Balance y flujos'!H$12</f>
        <v>-877389.77126388997</v>
      </c>
      <c r="R115" s="24">
        <f ca="1">H115*'Balance y flujos'!I$12</f>
        <v>21605.633545771736</v>
      </c>
      <c r="S115" s="24">
        <f ca="1">I115*'Balance y flujos'!J$12</f>
        <v>20789.540979950027</v>
      </c>
      <c r="T115" s="24">
        <f ca="1">J115*'Balance y flujos'!K$12</f>
        <v>19971.206503458554</v>
      </c>
      <c r="U115" s="24">
        <f ca="1">K115*'Balance y flujos'!L$12</f>
        <v>19160.432869877262</v>
      </c>
      <c r="V115" s="24">
        <f ca="1">L115*'Balance y flujos'!M$12</f>
        <v>742971.81364347739</v>
      </c>
      <c r="W115" s="18">
        <f t="shared" ca="1" si="11"/>
        <v>-24039.168286241591</v>
      </c>
      <c r="X115" s="18">
        <f ca="1">'Metrics and Escenarios'!$N$13-W115</f>
        <v>26947.215042048367</v>
      </c>
    </row>
    <row r="116" spans="1:24" x14ac:dyDescent="0.3">
      <c r="A116">
        <v>111</v>
      </c>
      <c r="B116" s="18">
        <f t="shared" ca="1" si="9"/>
        <v>167.67947767646515</v>
      </c>
      <c r="C116" s="23">
        <f t="shared" ca="1" si="12"/>
        <v>0.97702910334990767</v>
      </c>
      <c r="D116" s="23">
        <f t="shared" ca="1" si="13"/>
        <v>0.94801631795192209</v>
      </c>
      <c r="E116" s="23">
        <f t="shared" ca="1" si="13"/>
        <v>0.914784737104687</v>
      </c>
      <c r="F116" s="23">
        <f t="shared" ca="1" si="13"/>
        <v>0.87884457710083164</v>
      </c>
      <c r="G116" s="23">
        <f t="shared" ca="1" si="13"/>
        <v>0.84139052553309412</v>
      </c>
      <c r="H116" s="23">
        <f t="shared" ca="1" si="13"/>
        <v>0.80334208847315802</v>
      </c>
      <c r="I116" s="23">
        <f t="shared" ca="1" si="13"/>
        <v>0.76538375481462229</v>
      </c>
      <c r="J116" s="23">
        <f t="shared" ca="1" si="13"/>
        <v>0.72801355628401554</v>
      </c>
      <c r="K116" s="23">
        <f t="shared" ca="1" si="13"/>
        <v>0.69157821566949274</v>
      </c>
      <c r="L116" s="23">
        <f t="shared" ca="1" si="13"/>
        <v>0.65631311029979689</v>
      </c>
      <c r="M116" s="24">
        <f ca="1">C116*'Balance y flujos'!D$12</f>
        <v>7397.9241792037774</v>
      </c>
      <c r="N116" s="24">
        <f ca="1">D116*'Balance y flujos'!E$12</f>
        <v>7178.2435311392546</v>
      </c>
      <c r="O116" s="24">
        <f ca="1">E116*'Balance y flujos'!F$12</f>
        <v>6926.6187692769863</v>
      </c>
      <c r="P116" s="24">
        <f ca="1">F116*'Balance y flujos'!G$12</f>
        <v>6654.4850346877593</v>
      </c>
      <c r="Q116" s="24">
        <f ca="1">G116*'Balance y flujos'!H$12</f>
        <v>-835019.63720269303</v>
      </c>
      <c r="R116" s="24">
        <f ca="1">H116*'Balance y flujos'!I$12</f>
        <v>20359.727078832653</v>
      </c>
      <c r="S116" s="24">
        <f ca="1">I116*'Balance y flujos'!J$12</f>
        <v>19397.719330522232</v>
      </c>
      <c r="T116" s="24">
        <f ca="1">J116*'Balance y flujos'!K$12</f>
        <v>18450.617150912767</v>
      </c>
      <c r="U116" s="24">
        <f ca="1">K116*'Balance y flujos'!L$12</f>
        <v>17527.207806898576</v>
      </c>
      <c r="V116" s="24">
        <f ca="1">L116*'Balance y flujos'!M$12</f>
        <v>672946.56695007684</v>
      </c>
      <c r="W116" s="18">
        <f t="shared" ca="1" si="11"/>
        <v>-58180.52737114206</v>
      </c>
      <c r="X116" s="18">
        <f ca="1">'Metrics and Escenarios'!$N$13-W116</f>
        <v>61088.574126948835</v>
      </c>
    </row>
    <row r="117" spans="1:24" x14ac:dyDescent="0.3">
      <c r="A117">
        <v>112</v>
      </c>
      <c r="B117" s="18">
        <f t="shared" ca="1" si="9"/>
        <v>-60.474735208207107</v>
      </c>
      <c r="C117" s="23">
        <f t="shared" ca="1" si="12"/>
        <v>0.9995766720190945</v>
      </c>
      <c r="D117" s="23">
        <f t="shared" ca="1" si="13"/>
        <v>0.99227725356247665</v>
      </c>
      <c r="E117" s="23">
        <f t="shared" ca="1" si="13"/>
        <v>0.9795909058179153</v>
      </c>
      <c r="F117" s="23">
        <f t="shared" ca="1" si="13"/>
        <v>0.96282314929823187</v>
      </c>
      <c r="G117" s="23">
        <f t="shared" ca="1" si="13"/>
        <v>0.94306293277288189</v>
      </c>
      <c r="H117" s="23">
        <f t="shared" ca="1" si="13"/>
        <v>0.92119631157396908</v>
      </c>
      <c r="I117" s="23">
        <f t="shared" ca="1" si="13"/>
        <v>0.897923878908647</v>
      </c>
      <c r="J117" s="23">
        <f t="shared" ca="1" si="13"/>
        <v>0.87379259290129108</v>
      </c>
      <c r="K117" s="23">
        <f t="shared" ca="1" si="13"/>
        <v>0.84921725305453299</v>
      </c>
      <c r="L117" s="23">
        <f t="shared" ca="1" si="13"/>
        <v>0.82451240736960896</v>
      </c>
      <c r="M117" s="24">
        <f ca="1">C117*'Balance y flujos'!D$12</f>
        <v>7568.6511338749488</v>
      </c>
      <c r="N117" s="24">
        <f ca="1">D117*'Balance y flujos'!E$12</f>
        <v>7513.3809846959839</v>
      </c>
      <c r="O117" s="24">
        <f ca="1">E117*'Balance y flujos'!F$12</f>
        <v>7417.3217799051663</v>
      </c>
      <c r="P117" s="24">
        <f ca="1">F117*'Balance y flujos'!G$12</f>
        <v>7290.358733499841</v>
      </c>
      <c r="Q117" s="24">
        <f ca="1">G117*'Balance y flujos'!H$12</f>
        <v>-935922.19556357001</v>
      </c>
      <c r="R117" s="24">
        <f ca="1">H117*'Balance y flujos'!I$12</f>
        <v>23346.598863405587</v>
      </c>
      <c r="S117" s="24">
        <f ca="1">I117*'Balance y flujos'!J$12</f>
        <v>22756.787394138471</v>
      </c>
      <c r="T117" s="24">
        <f ca="1">J117*'Balance y flujos'!K$12</f>
        <v>22145.209332661816</v>
      </c>
      <c r="U117" s="24">
        <f ca="1">K117*'Balance y flujos'!L$12</f>
        <v>21522.377267307787</v>
      </c>
      <c r="V117" s="24">
        <f ca="1">L117*'Balance y flujos'!M$12</f>
        <v>845408.67040378135</v>
      </c>
      <c r="W117" s="18">
        <f t="shared" ca="1" si="11"/>
        <v>29047.16032970103</v>
      </c>
      <c r="X117" s="18">
        <f ca="1">'Metrics and Escenarios'!$N$13-W117</f>
        <v>-26139.113573894254</v>
      </c>
    </row>
    <row r="118" spans="1:24" x14ac:dyDescent="0.3">
      <c r="A118">
        <v>113</v>
      </c>
      <c r="B118" s="18">
        <f t="shared" ca="1" si="9"/>
        <v>184.8451413208505</v>
      </c>
      <c r="C118" s="23">
        <f t="shared" ca="1" si="12"/>
        <v>0.97535340668775061</v>
      </c>
      <c r="D118" s="23">
        <f t="shared" ca="1" si="13"/>
        <v>0.94476723256519302</v>
      </c>
      <c r="E118" s="23">
        <f t="shared" ca="1" si="13"/>
        <v>0.91008597995018314</v>
      </c>
      <c r="F118" s="23">
        <f t="shared" ca="1" si="13"/>
        <v>0.87283086643191776</v>
      </c>
      <c r="G118" s="23">
        <f t="shared" ca="1" si="13"/>
        <v>0.83419991420085138</v>
      </c>
      <c r="H118" s="23">
        <f t="shared" ca="1" si="13"/>
        <v>0.79511061082138257</v>
      </c>
      <c r="I118" s="23">
        <f t="shared" ca="1" si="13"/>
        <v>0.75624196445654601</v>
      </c>
      <c r="J118" s="23">
        <f t="shared" ca="1" si="13"/>
        <v>0.71808441974059023</v>
      </c>
      <c r="K118" s="23">
        <f t="shared" ca="1" si="13"/>
        <v>0.68097606424448165</v>
      </c>
      <c r="L118" s="23">
        <f t="shared" ca="1" si="13"/>
        <v>0.64514320390674362</v>
      </c>
      <c r="M118" s="24">
        <f ca="1">C118*'Balance y flujos'!D$12</f>
        <v>7385.2360445192744</v>
      </c>
      <c r="N118" s="24">
        <f ca="1">D118*'Balance y flujos'!E$12</f>
        <v>7153.6419227937431</v>
      </c>
      <c r="O118" s="24">
        <f ca="1">E118*'Balance y flujos'!F$12</f>
        <v>6891.0404543155109</v>
      </c>
      <c r="P118" s="24">
        <f ca="1">F118*'Balance y flujos'!G$12</f>
        <v>6608.9500803944275</v>
      </c>
      <c r="Q118" s="24">
        <f ca="1">G118*'Balance y flujos'!H$12</f>
        <v>-827883.47214769595</v>
      </c>
      <c r="R118" s="24">
        <f ca="1">H118*'Balance y flujos'!I$12</f>
        <v>20151.110300438555</v>
      </c>
      <c r="S118" s="24">
        <f ca="1">I118*'Balance y flujos'!J$12</f>
        <v>19166.031784988438</v>
      </c>
      <c r="T118" s="24">
        <f ca="1">J118*'Balance y flujos'!K$12</f>
        <v>18198.97527498813</v>
      </c>
      <c r="U118" s="24">
        <f ca="1">K118*'Balance y flujos'!L$12</f>
        <v>17258.509188266577</v>
      </c>
      <c r="V118" s="24">
        <f ca="1">L118*'Balance y flujos'!M$12</f>
        <v>661493.57288002793</v>
      </c>
      <c r="W118" s="18">
        <f t="shared" ca="1" si="11"/>
        <v>-63576.404216963332</v>
      </c>
      <c r="X118" s="18">
        <f ca="1">'Metrics and Escenarios'!$N$13-W118</f>
        <v>66484.450972770108</v>
      </c>
    </row>
    <row r="119" spans="1:24" x14ac:dyDescent="0.3">
      <c r="A119">
        <v>114</v>
      </c>
      <c r="B119" s="18">
        <f t="shared" ca="1" si="9"/>
        <v>-208.52933657288122</v>
      </c>
      <c r="C119" s="23">
        <f t="shared" ca="1" si="12"/>
        <v>1.0144859616929007</v>
      </c>
      <c r="D119" s="23">
        <f t="shared" ca="1" si="13"/>
        <v>1.0220988395606214</v>
      </c>
      <c r="E119" s="23">
        <f t="shared" ca="1" si="13"/>
        <v>1.0240815303142203</v>
      </c>
      <c r="F119" s="23">
        <f t="shared" ca="1" si="13"/>
        <v>1.0215655575125395</v>
      </c>
      <c r="G119" s="23">
        <f t="shared" ca="1" si="13"/>
        <v>1.0155243081491601</v>
      </c>
      <c r="H119" s="23">
        <f t="shared" ca="1" si="13"/>
        <v>1.0067734828077741</v>
      </c>
      <c r="I119" s="23">
        <f t="shared" ca="1" si="13"/>
        <v>0.99597635595538581</v>
      </c>
      <c r="J119" s="23">
        <f t="shared" ca="1" si="13"/>
        <v>0.9836663070551297</v>
      </c>
      <c r="K119" s="23">
        <f t="shared" ca="1" si="13"/>
        <v>0.97026010756880898</v>
      </c>
      <c r="L119" s="23">
        <f t="shared" ca="1" si="13"/>
        <v>0.95608497167537509</v>
      </c>
      <c r="M119" s="24">
        <f ca="1">C119*'Balance y flujos'!D$12</f>
        <v>7681.5421359898601</v>
      </c>
      <c r="N119" s="24">
        <f ca="1">D119*'Balance y flujos'!E$12</f>
        <v>7739.1857548522212</v>
      </c>
      <c r="O119" s="24">
        <f ca="1">E119*'Balance y flujos'!F$12</f>
        <v>7754.1984047473388</v>
      </c>
      <c r="P119" s="24">
        <f ca="1">F119*'Balance y flujos'!G$12</f>
        <v>7735.1478197033975</v>
      </c>
      <c r="Q119" s="24">
        <f ca="1">G119*'Balance y flujos'!H$12</f>
        <v>-1007834.9038027931</v>
      </c>
      <c r="R119" s="24">
        <f ca="1">H119*'Balance y flujos'!I$12</f>
        <v>25515.448069116057</v>
      </c>
      <c r="S119" s="24">
        <f ca="1">I119*'Balance y flujos'!J$12</f>
        <v>25241.808035680282</v>
      </c>
      <c r="T119" s="24">
        <f ca="1">J119*'Balance y flujos'!K$12</f>
        <v>24929.824835083076</v>
      </c>
      <c r="U119" s="24">
        <f ca="1">K119*'Balance y flujos'!L$12</f>
        <v>24590.061032560738</v>
      </c>
      <c r="V119" s="24">
        <f ca="1">L119*'Balance y flujos'!M$12</f>
        <v>980315.78114843613</v>
      </c>
      <c r="W119" s="18">
        <f t="shared" ca="1" si="11"/>
        <v>103668.09343337617</v>
      </c>
      <c r="X119" s="18">
        <f ca="1">'Metrics and Escenarios'!$N$13-W119</f>
        <v>-100760.04667756939</v>
      </c>
    </row>
    <row r="120" spans="1:24" x14ac:dyDescent="0.3">
      <c r="A120">
        <v>115</v>
      </c>
      <c r="B120" s="18">
        <f t="shared" ca="1" si="9"/>
        <v>-39.00232056115243</v>
      </c>
      <c r="C120" s="23">
        <f t="shared" ca="1" si="12"/>
        <v>0.99743264224038408</v>
      </c>
      <c r="D120" s="23">
        <f t="shared" ca="1" si="13"/>
        <v>0.98802507282969254</v>
      </c>
      <c r="E120" s="23">
        <f t="shared" ca="1" si="13"/>
        <v>0.97330093207292534</v>
      </c>
      <c r="F120" s="23">
        <f t="shared" ca="1" si="13"/>
        <v>0.95458890657580853</v>
      </c>
      <c r="G120" s="23">
        <f t="shared" ca="1" si="13"/>
        <v>0.93299217123403</v>
      </c>
      <c r="H120" s="23">
        <f t="shared" ca="1" si="13"/>
        <v>0.90940425038472139</v>
      </c>
      <c r="I120" s="23">
        <f t="shared" ca="1" si="13"/>
        <v>0.88452838715110083</v>
      </c>
      <c r="J120" s="23">
        <f t="shared" ca="1" si="13"/>
        <v>0.85891082831544752</v>
      </c>
      <c r="K120" s="23">
        <f t="shared" ca="1" si="13"/>
        <v>0.83296354130956984</v>
      </c>
      <c r="L120" s="23">
        <f t="shared" ca="1" si="13"/>
        <v>0.80699685861781711</v>
      </c>
      <c r="M120" s="24">
        <f ca="1">C120*'Balance y flujos'!D$12</f>
        <v>7552.4168480318031</v>
      </c>
      <c r="N120" s="24">
        <f ca="1">D120*'Balance y flujos'!E$12</f>
        <v>7481.1840823216835</v>
      </c>
      <c r="O120" s="24">
        <f ca="1">E120*'Balance y flujos'!F$12</f>
        <v>7369.6950012400557</v>
      </c>
      <c r="P120" s="24">
        <f ca="1">F120*'Balance y flujos'!G$12</f>
        <v>7228.0102291156963</v>
      </c>
      <c r="Q120" s="24">
        <f ca="1">G120*'Balance y flujos'!H$12</f>
        <v>-925927.68838606298</v>
      </c>
      <c r="R120" s="24">
        <f ca="1">H120*'Balance y flujos'!I$12</f>
        <v>23047.743430639352</v>
      </c>
      <c r="S120" s="24">
        <f ca="1">I120*'Balance y flujos'!J$12</f>
        <v>22417.294965964138</v>
      </c>
      <c r="T120" s="24">
        <f ca="1">J120*'Balance y flujos'!K$12</f>
        <v>21768.049129347837</v>
      </c>
      <c r="U120" s="24">
        <f ca="1">K120*'Balance y flujos'!L$12</f>
        <v>21110.446733735946</v>
      </c>
      <c r="V120" s="24">
        <f ca="1">L120*'Balance y flujos'!M$12</f>
        <v>827449.21139589895</v>
      </c>
      <c r="W120" s="18">
        <f t="shared" ca="1" si="11"/>
        <v>19496.363430232508</v>
      </c>
      <c r="X120" s="18">
        <f ca="1">'Metrics and Escenarios'!$N$13-W120</f>
        <v>-16588.316674425732</v>
      </c>
    </row>
    <row r="121" spans="1:24" x14ac:dyDescent="0.3">
      <c r="A121">
        <v>116</v>
      </c>
      <c r="B121" s="18">
        <f t="shared" ca="1" si="9"/>
        <v>86.890098519693694</v>
      </c>
      <c r="C121" s="23">
        <f t="shared" ca="1" si="12"/>
        <v>0.98495443182942277</v>
      </c>
      <c r="D121" s="23">
        <f t="shared" ca="1" si="13"/>
        <v>0.96345866973610816</v>
      </c>
      <c r="E121" s="23">
        <f t="shared" ca="1" si="13"/>
        <v>0.93722707114686155</v>
      </c>
      <c r="F121" s="23">
        <f t="shared" ca="1" si="13"/>
        <v>0.90770897567327935</v>
      </c>
      <c r="G121" s="23">
        <f t="shared" ca="1" si="13"/>
        <v>0.87607403334072409</v>
      </c>
      <c r="H121" s="23">
        <f t="shared" ca="1" si="13"/>
        <v>0.84324223355469341</v>
      </c>
      <c r="I121" s="23">
        <f t="shared" ca="1" si="13"/>
        <v>0.80991549392594742</v>
      </c>
      <c r="J121" s="23">
        <f t="shared" ca="1" si="13"/>
        <v>0.77662000183940982</v>
      </c>
      <c r="K121" s="23">
        <f t="shared" ca="1" si="13"/>
        <v>0.74373641868427887</v>
      </c>
      <c r="L121" s="23">
        <f t="shared" ca="1" si="13"/>
        <v>0.71153695554734098</v>
      </c>
      <c r="M121" s="24">
        <f ca="1">C121*'Balance y flujos'!D$12</f>
        <v>7457.9336292659209</v>
      </c>
      <c r="N121" s="24">
        <f ca="1">D121*'Balance y flujos'!E$12</f>
        <v>7295.1708030662676</v>
      </c>
      <c r="O121" s="24">
        <f ca="1">E121*'Balance y flujos'!F$12</f>
        <v>7096.5489024522631</v>
      </c>
      <c r="P121" s="24">
        <f ca="1">F121*'Balance y flujos'!G$12</f>
        <v>6873.0421190009492</v>
      </c>
      <c r="Q121" s="24">
        <f ca="1">G121*'Balance y flujos'!H$12</f>
        <v>-869440.52646584983</v>
      </c>
      <c r="R121" s="24">
        <f ca="1">H121*'Balance y flujos'!I$12</f>
        <v>21370.947673299281</v>
      </c>
      <c r="S121" s="24">
        <f ca="1">I121*'Balance y flujos'!J$12</f>
        <v>20526.322036220816</v>
      </c>
      <c r="T121" s="24">
        <f ca="1">J121*'Balance y flujos'!K$12</f>
        <v>19682.488330052453</v>
      </c>
      <c r="U121" s="24">
        <f ca="1">K121*'Balance y flujos'!L$12</f>
        <v>18849.093954208125</v>
      </c>
      <c r="V121" s="24">
        <f ca="1">L121*'Balance y flujos'!M$12</f>
        <v>729569.99331457773</v>
      </c>
      <c r="W121" s="18">
        <f t="shared" ca="1" si="11"/>
        <v>-30718.985703706159</v>
      </c>
      <c r="X121" s="18">
        <f ca="1">'Metrics and Escenarios'!$N$13-W121</f>
        <v>33627.032459512935</v>
      </c>
    </row>
    <row r="122" spans="1:24" x14ac:dyDescent="0.3">
      <c r="A122">
        <v>117</v>
      </c>
      <c r="B122" s="18">
        <f t="shared" ca="1" si="9"/>
        <v>-119.36905109238481</v>
      </c>
      <c r="C122" s="23">
        <f t="shared" ca="1" si="12"/>
        <v>1.0054809798888682</v>
      </c>
      <c r="D122" s="23">
        <f t="shared" ca="1" si="13"/>
        <v>1.0040342577054264</v>
      </c>
      <c r="E122" s="23">
        <f t="shared" ca="1" si="13"/>
        <v>0.99705240995015798</v>
      </c>
      <c r="F122" s="23">
        <f t="shared" ca="1" si="13"/>
        <v>0.98577435122446855</v>
      </c>
      <c r="G122" s="23">
        <f t="shared" ca="1" si="13"/>
        <v>0.97124638058105861</v>
      </c>
      <c r="H122" s="23">
        <f t="shared" ca="1" si="13"/>
        <v>0.95433021944686358</v>
      </c>
      <c r="I122" s="23">
        <f t="shared" ca="1" si="13"/>
        <v>0.93571535139229012</v>
      </c>
      <c r="J122" s="23">
        <f t="shared" ca="1" si="13"/>
        <v>0.91594699044620786</v>
      </c>
      <c r="K122" s="23">
        <f t="shared" ca="1" si="13"/>
        <v>0.89544422037125326</v>
      </c>
      <c r="L122" s="23">
        <f t="shared" ca="1" si="13"/>
        <v>0.87452991861549378</v>
      </c>
      <c r="M122" s="24">
        <f ca="1">C122*'Balance y flujos'!D$12</f>
        <v>7613.3577058711144</v>
      </c>
      <c r="N122" s="24">
        <f ca="1">D122*'Balance y flujos'!E$12</f>
        <v>7602.4033330844923</v>
      </c>
      <c r="O122" s="24">
        <f ca="1">E122*'Balance y flujos'!F$12</f>
        <v>7549.5377836887519</v>
      </c>
      <c r="P122" s="24">
        <f ca="1">F122*'Balance y flujos'!G$12</f>
        <v>7464.1419412771093</v>
      </c>
      <c r="Q122" s="24">
        <f ca="1">G122*'Balance y flujos'!H$12</f>
        <v>-963892.24234891275</v>
      </c>
      <c r="R122" s="24">
        <f ca="1">H122*'Balance y flujos'!I$12</f>
        <v>24186.337414424946</v>
      </c>
      <c r="S122" s="24">
        <f ca="1">I122*'Balance y flujos'!J$12</f>
        <v>23714.566249142277</v>
      </c>
      <c r="T122" s="24">
        <f ca="1">J122*'Balance y flujos'!K$12</f>
        <v>23213.56121102328</v>
      </c>
      <c r="U122" s="24">
        <f ca="1">K122*'Balance y flujos'!L$12</f>
        <v>22693.943467753401</v>
      </c>
      <c r="V122" s="24">
        <f ca="1">L122*'Balance y flujos'!M$12</f>
        <v>896693.81457061041</v>
      </c>
      <c r="W122" s="18">
        <f t="shared" ca="1" si="11"/>
        <v>56839.421327963006</v>
      </c>
      <c r="X122" s="18">
        <f ca="1">'Metrics and Escenarios'!$N$13-W122</f>
        <v>-53931.37457215623</v>
      </c>
    </row>
    <row r="123" spans="1:24" x14ac:dyDescent="0.3">
      <c r="A123">
        <v>118</v>
      </c>
      <c r="B123" s="18">
        <f t="shared" ca="1" si="9"/>
        <v>-125.30290351120854</v>
      </c>
      <c r="C123" s="23">
        <f t="shared" ca="1" si="12"/>
        <v>1.006077794516312</v>
      </c>
      <c r="D123" s="23">
        <f t="shared" ca="1" si="13"/>
        <v>1.0052265232600097</v>
      </c>
      <c r="E123" s="23">
        <f t="shared" ca="1" si="13"/>
        <v>0.99882889925116691</v>
      </c>
      <c r="F123" s="23">
        <f t="shared" ca="1" si="13"/>
        <v>0.98811690600694191</v>
      </c>
      <c r="G123" s="23">
        <f t="shared" ca="1" si="13"/>
        <v>0.97413227592570828</v>
      </c>
      <c r="H123" s="23">
        <f t="shared" ca="1" si="13"/>
        <v>0.95773398789791175</v>
      </c>
      <c r="I123" s="23">
        <f t="shared" ca="1" si="13"/>
        <v>0.93961011238128855</v>
      </c>
      <c r="J123" s="23">
        <f t="shared" ca="1" si="13"/>
        <v>0.92030540254303772</v>
      </c>
      <c r="K123" s="23">
        <f t="shared" ca="1" si="13"/>
        <v>0.90023910289923914</v>
      </c>
      <c r="L123" s="23">
        <f t="shared" ca="1" si="13"/>
        <v>0.87973467695044005</v>
      </c>
      <c r="M123" s="24">
        <f ca="1">C123*'Balance y flujos'!D$12</f>
        <v>7617.876700594742</v>
      </c>
      <c r="N123" s="24">
        <f ca="1">D123*'Balance y flujos'!E$12</f>
        <v>7611.4309967887175</v>
      </c>
      <c r="O123" s="24">
        <f ca="1">E123*'Balance y flujos'!F$12</f>
        <v>7562.9891057721688</v>
      </c>
      <c r="P123" s="24">
        <f ca="1">F123*'Balance y flujos'!G$12</f>
        <v>7481.8794299629117</v>
      </c>
      <c r="Q123" s="24">
        <f ca="1">G123*'Balance y flujos'!H$12</f>
        <v>-966756.28610810242</v>
      </c>
      <c r="R123" s="24">
        <f ca="1">H123*'Balance y flujos'!I$12</f>
        <v>24272.601781370533</v>
      </c>
      <c r="S123" s="24">
        <f ca="1">I123*'Balance y flujos'!J$12</f>
        <v>23813.274224127133</v>
      </c>
      <c r="T123" s="24">
        <f ca="1">J123*'Balance y flujos'!K$12</f>
        <v>23324.019858792119</v>
      </c>
      <c r="U123" s="24">
        <f ca="1">K123*'Balance y flujos'!L$12</f>
        <v>22815.463927151213</v>
      </c>
      <c r="V123" s="24">
        <f ca="1">L123*'Balance y flujos'!M$12</f>
        <v>902030.48116821493</v>
      </c>
      <c r="W123" s="18">
        <f t="shared" ca="1" si="11"/>
        <v>59773.731084672036</v>
      </c>
      <c r="X123" s="18">
        <f ca="1">'Metrics and Escenarios'!$N$13-W123</f>
        <v>-56865.68432886526</v>
      </c>
    </row>
    <row r="124" spans="1:24" x14ac:dyDescent="0.3">
      <c r="A124">
        <v>119</v>
      </c>
      <c r="B124" s="18">
        <f t="shared" ca="1" si="9"/>
        <v>-19.895406926622115</v>
      </c>
      <c r="C124" s="23">
        <f t="shared" ca="1" si="12"/>
        <v>0.99552867583055771</v>
      </c>
      <c r="D124" s="23">
        <f t="shared" ca="1" si="13"/>
        <v>0.98425665575043608</v>
      </c>
      <c r="E124" s="23">
        <f t="shared" ca="1" si="13"/>
        <v>0.96773785822579872</v>
      </c>
      <c r="F124" s="23">
        <f t="shared" ca="1" si="13"/>
        <v>0.94732101622623222</v>
      </c>
      <c r="G124" s="23">
        <f t="shared" ca="1" si="13"/>
        <v>0.92412131196984859</v>
      </c>
      <c r="H124" s="23">
        <f t="shared" ca="1" si="13"/>
        <v>0.89903823758616908</v>
      </c>
      <c r="I124" s="23">
        <f t="shared" ca="1" si="13"/>
        <v>0.87277672537975914</v>
      </c>
      <c r="J124" s="23">
        <f t="shared" ca="1" si="13"/>
        <v>0.84588175215870376</v>
      </c>
      <c r="K124" s="23">
        <f t="shared" ca="1" si="13"/>
        <v>0.81876217003365259</v>
      </c>
      <c r="L124" s="23">
        <f t="shared" ca="1" si="13"/>
        <v>0.79172401245378943</v>
      </c>
      <c r="M124" s="24">
        <f ca="1">C124*'Balance y flujos'!D$12</f>
        <v>7538.0002875717801</v>
      </c>
      <c r="N124" s="24">
        <f ca="1">D124*'Balance y flujos'!E$12</f>
        <v>7452.6501689179067</v>
      </c>
      <c r="O124" s="24">
        <f ca="1">E124*'Balance y flujos'!F$12</f>
        <v>7327.5722043005917</v>
      </c>
      <c r="P124" s="24">
        <f ca="1">F124*'Balance y flujos'!G$12</f>
        <v>7172.9788062393645</v>
      </c>
      <c r="Q124" s="24">
        <f ca="1">G124*'Balance y flujos'!H$12</f>
        <v>-917123.99799537344</v>
      </c>
      <c r="R124" s="24">
        <f ca="1">H124*'Balance y flujos'!I$12</f>
        <v>22785.029457971326</v>
      </c>
      <c r="S124" s="24">
        <f ca="1">I124*'Balance y flujos'!J$12</f>
        <v>22119.463407254185</v>
      </c>
      <c r="T124" s="24">
        <f ca="1">J124*'Balance y flujos'!K$12</f>
        <v>21437.843058426293</v>
      </c>
      <c r="U124" s="24">
        <f ca="1">K124*'Balance y flujos'!L$12</f>
        <v>20750.530270411604</v>
      </c>
      <c r="V124" s="24">
        <f ca="1">L124*'Balance y flujos'!M$12</f>
        <v>811789.29354214121</v>
      </c>
      <c r="W124" s="18">
        <f t="shared" ca="1" si="11"/>
        <v>11249.36320786085</v>
      </c>
      <c r="X124" s="18">
        <f ca="1">'Metrics and Escenarios'!$N$13-W124</f>
        <v>-8341.316452054074</v>
      </c>
    </row>
    <row r="125" spans="1:24" x14ac:dyDescent="0.3">
      <c r="A125">
        <v>120</v>
      </c>
      <c r="B125" s="18">
        <f t="shared" ca="1" si="9"/>
        <v>-109.26122848364366</v>
      </c>
      <c r="C125" s="23">
        <f t="shared" ca="1" si="12"/>
        <v>1.0044651710180299</v>
      </c>
      <c r="D125" s="23">
        <f t="shared" ca="1" si="13"/>
        <v>1.0020065878946485</v>
      </c>
      <c r="E125" s="23">
        <f t="shared" ca="1" si="13"/>
        <v>0.99403358066458491</v>
      </c>
      <c r="F125" s="23">
        <f t="shared" ca="1" si="13"/>
        <v>0.98179678464059084</v>
      </c>
      <c r="G125" s="23">
        <f t="shared" ca="1" si="13"/>
        <v>0.96635017044637184</v>
      </c>
      <c r="H125" s="23">
        <f t="shared" ca="1" si="13"/>
        <v>0.94856001405553203</v>
      </c>
      <c r="I125" s="23">
        <f t="shared" ca="1" si="13"/>
        <v>0.92911808695875631</v>
      </c>
      <c r="J125" s="23">
        <f t="shared" ca="1" si="13"/>
        <v>0.90857027190785467</v>
      </c>
      <c r="K125" s="23">
        <f t="shared" ca="1" si="13"/>
        <v>0.88733526782557448</v>
      </c>
      <c r="L125" s="23">
        <f t="shared" ca="1" si="13"/>
        <v>0.86573484971139492</v>
      </c>
      <c r="M125" s="24">
        <f ca="1">C125*'Balance y flujos'!D$12</f>
        <v>7605.6661468568964</v>
      </c>
      <c r="N125" s="24">
        <f ca="1">D125*'Balance y flujos'!E$12</f>
        <v>7587.0501082223427</v>
      </c>
      <c r="O125" s="24">
        <f ca="1">E125*'Balance y flujos'!F$12</f>
        <v>7526.6796415023455</v>
      </c>
      <c r="P125" s="24">
        <f ca="1">F125*'Balance y flujos'!G$12</f>
        <v>7434.0243778346576</v>
      </c>
      <c r="Q125" s="24">
        <f ca="1">G125*'Balance y flujos'!H$12</f>
        <v>-959033.10561482143</v>
      </c>
      <c r="R125" s="24">
        <f ca="1">H125*'Balance y flujos'!I$12</f>
        <v>24040.098584613846</v>
      </c>
      <c r="S125" s="24">
        <f ca="1">I125*'Balance y flujos'!J$12</f>
        <v>23547.366614937968</v>
      </c>
      <c r="T125" s="24">
        <f ca="1">J125*'Balance y flujos'!K$12</f>
        <v>23026.607261599707</v>
      </c>
      <c r="U125" s="24">
        <f ca="1">K125*'Balance y flujos'!L$12</f>
        <v>22488.431938986112</v>
      </c>
      <c r="V125" s="24">
        <f ca="1">L125*'Balance y flujos'!M$12</f>
        <v>887675.8453540589</v>
      </c>
      <c r="W125" s="18">
        <f t="shared" ca="1" si="11"/>
        <v>51898.664413791383</v>
      </c>
      <c r="X125" s="18">
        <f ca="1">'Metrics and Escenarios'!$N$13-W125</f>
        <v>-48990.617657984607</v>
      </c>
    </row>
    <row r="126" spans="1:24" x14ac:dyDescent="0.3">
      <c r="A126">
        <v>121</v>
      </c>
      <c r="B126" s="18">
        <f t="shared" ca="1" si="9"/>
        <v>38.44229453876541</v>
      </c>
      <c r="C126" s="23">
        <f t="shared" ca="1" si="12"/>
        <v>0.98973789781847921</v>
      </c>
      <c r="D126" s="23">
        <f t="shared" ca="1" si="13"/>
        <v>0.97283953593233241</v>
      </c>
      <c r="E126" s="23">
        <f t="shared" ca="1" si="13"/>
        <v>0.95094852376187566</v>
      </c>
      <c r="F126" s="23">
        <f t="shared" ca="1" si="13"/>
        <v>0.9254711298779138</v>
      </c>
      <c r="G126" s="23">
        <f t="shared" ca="1" si="13"/>
        <v>0.89755509198145278</v>
      </c>
      <c r="H126" s="23">
        <f t="shared" ca="1" si="13"/>
        <v>0.86811391641114521</v>
      </c>
      <c r="I126" s="23">
        <f t="shared" ca="1" si="13"/>
        <v>0.83785359411385241</v>
      </c>
      <c r="J126" s="23">
        <f t="shared" ca="1" si="13"/>
        <v>0.80731135830793843</v>
      </c>
      <c r="K126" s="23">
        <f t="shared" ca="1" si="13"/>
        <v>0.77688296877279406</v>
      </c>
      <c r="L126" s="23">
        <f t="shared" ca="1" si="13"/>
        <v>0.74685806508196251</v>
      </c>
      <c r="M126" s="24">
        <f ca="1">C126*'Balance y flujos'!D$12</f>
        <v>7494.1533473679783</v>
      </c>
      <c r="N126" s="24">
        <f ca="1">D126*'Balance y flujos'!E$12</f>
        <v>7366.2013758680159</v>
      </c>
      <c r="O126" s="24">
        <f ca="1">E126*'Balance y flujos'!F$12</f>
        <v>7200.4457727976469</v>
      </c>
      <c r="P126" s="24">
        <f ca="1">F126*'Balance y flujos'!G$12</f>
        <v>7007.5346019931894</v>
      </c>
      <c r="Q126" s="24">
        <f ca="1">G126*'Balance y flujos'!H$12</f>
        <v>-890758.93361281208</v>
      </c>
      <c r="R126" s="24">
        <f ca="1">H126*'Balance y flujos'!I$12</f>
        <v>22001.290191405202</v>
      </c>
      <c r="S126" s="24">
        <f ca="1">I126*'Balance y flujos'!J$12</f>
        <v>21234.379167906671</v>
      </c>
      <c r="T126" s="24">
        <f ca="1">J126*'Balance y flujos'!K$12</f>
        <v>20460.323389791498</v>
      </c>
      <c r="U126" s="24">
        <f ca="1">K126*'Balance y flujos'!L$12</f>
        <v>19689.152906789164</v>
      </c>
      <c r="V126" s="24">
        <f ca="1">L126*'Balance y flujos'!M$12</f>
        <v>765786.27336318698</v>
      </c>
      <c r="W126" s="18">
        <f t="shared" ca="1" si="11"/>
        <v>-12519.179495705641</v>
      </c>
      <c r="X126" s="18">
        <f ca="1">'Metrics and Escenarios'!$N$13-W126</f>
        <v>15427.226251512417</v>
      </c>
    </row>
    <row r="127" spans="1:24" x14ac:dyDescent="0.3">
      <c r="A127">
        <v>122</v>
      </c>
      <c r="B127" s="18">
        <f t="shared" ca="1" si="9"/>
        <v>97.587651819871922</v>
      </c>
      <c r="C127" s="23">
        <f t="shared" ca="1" si="12"/>
        <v>0.98390133495457432</v>
      </c>
      <c r="D127" s="23">
        <f t="shared" ca="1" si="13"/>
        <v>0.96139954318877519</v>
      </c>
      <c r="E127" s="23">
        <f t="shared" ca="1" si="13"/>
        <v>0.93422408145622637</v>
      </c>
      <c r="F127" s="23">
        <f t="shared" ca="1" si="13"/>
        <v>0.90383316785992873</v>
      </c>
      <c r="G127" s="23">
        <f t="shared" ca="1" si="13"/>
        <v>0.87140061867502694</v>
      </c>
      <c r="H127" s="23">
        <f t="shared" ca="1" si="13"/>
        <v>0.83784718896663057</v>
      </c>
      <c r="I127" s="23">
        <f t="shared" ca="1" si="13"/>
        <v>0.8038732652173165</v>
      </c>
      <c r="J127" s="23">
        <f t="shared" ca="1" si="13"/>
        <v>0.77000201365281729</v>
      </c>
      <c r="K127" s="23">
        <f t="shared" ca="1" si="13"/>
        <v>0.73661023447946516</v>
      </c>
      <c r="L127" s="23">
        <f t="shared" ca="1" si="13"/>
        <v>0.70396581955750159</v>
      </c>
      <c r="M127" s="24">
        <f ca="1">C127*'Balance y flujos'!D$12</f>
        <v>7449.959730835697</v>
      </c>
      <c r="N127" s="24">
        <f ca="1">D127*'Balance y flujos'!E$12</f>
        <v>7279.5793923085685</v>
      </c>
      <c r="O127" s="24">
        <f ca="1">E127*'Balance y flujos'!F$12</f>
        <v>7073.810695405944</v>
      </c>
      <c r="P127" s="24">
        <f ca="1">F127*'Balance y flujos'!G$12</f>
        <v>6843.6950583678281</v>
      </c>
      <c r="Q127" s="24">
        <f ca="1">G127*'Balance y flujos'!H$12</f>
        <v>-864802.49822542525</v>
      </c>
      <c r="R127" s="24">
        <f ca="1">H127*'Balance y flujos'!I$12</f>
        <v>21234.216837249274</v>
      </c>
      <c r="S127" s="24">
        <f ca="1">I127*'Balance y flujos'!J$12</f>
        <v>20373.189106649774</v>
      </c>
      <c r="T127" s="24">
        <f ca="1">J127*'Balance y flujos'!K$12</f>
        <v>19514.76347756022</v>
      </c>
      <c r="U127" s="24">
        <f ca="1">K127*'Balance y flujos'!L$12</f>
        <v>18668.489492416204</v>
      </c>
      <c r="V127" s="24">
        <f ca="1">L127*'Balance y flujos'!M$12</f>
        <v>721806.9761017306</v>
      </c>
      <c r="W127" s="18">
        <f t="shared" ca="1" si="11"/>
        <v>-34557.818332901224</v>
      </c>
      <c r="X127" s="18">
        <f ca="1">'Metrics and Escenarios'!$N$13-W127</f>
        <v>37465.865088708</v>
      </c>
    </row>
    <row r="128" spans="1:24" x14ac:dyDescent="0.3">
      <c r="A128">
        <v>123</v>
      </c>
      <c r="B128" s="18">
        <f t="shared" ca="1" si="9"/>
        <v>-57.61134245231311</v>
      </c>
      <c r="C128" s="23">
        <f t="shared" ca="1" si="12"/>
        <v>0.99929049493275757</v>
      </c>
      <c r="D128" s="23">
        <f t="shared" ca="1" si="13"/>
        <v>0.99170916034546508</v>
      </c>
      <c r="E128" s="23">
        <f t="shared" ref="D128:M156" ca="1" si="14">EXP(-(E$4+($B128/10000))*E$3)</f>
        <v>0.97874978108916888</v>
      </c>
      <c r="F128" s="23">
        <f t="shared" ca="1" si="14"/>
        <v>0.96172100426117857</v>
      </c>
      <c r="G128" s="23">
        <f t="shared" ca="1" si="14"/>
        <v>0.94171371905051771</v>
      </c>
      <c r="H128" s="23">
        <f t="shared" ca="1" si="14"/>
        <v>0.91961502221148106</v>
      </c>
      <c r="I128" s="23">
        <f t="shared" ca="1" si="14"/>
        <v>0.89612590530605463</v>
      </c>
      <c r="J128" s="23">
        <f t="shared" ca="1" si="14"/>
        <v>0.87179327460443212</v>
      </c>
      <c r="K128" s="23">
        <f t="shared" ca="1" si="14"/>
        <v>0.84703159226899938</v>
      </c>
      <c r="L128" s="23">
        <f t="shared" ca="1" si="14"/>
        <v>0.82215488138739479</v>
      </c>
      <c r="M128" s="24">
        <f ca="1">C128*'Balance y flujos'!D$12</f>
        <v>7566.4842420400109</v>
      </c>
      <c r="N128" s="24">
        <f ca="1">D128*'Balance y flujos'!E$12</f>
        <v>7509.0794643709887</v>
      </c>
      <c r="O128" s="24">
        <f ca="1">E128*'Balance y flujos'!F$12</f>
        <v>7410.9529041498954</v>
      </c>
      <c r="P128" s="24">
        <f ca="1">F128*'Balance y flujos'!G$12</f>
        <v>7282.0134494231952</v>
      </c>
      <c r="Q128" s="24">
        <f ca="1">G128*'Balance y flujos'!H$12</f>
        <v>-934583.19789391651</v>
      </c>
      <c r="R128" s="24">
        <f ca="1">H128*'Balance y flujos'!I$12</f>
        <v>23306.523009899509</v>
      </c>
      <c r="S128" s="24">
        <f ca="1">I128*'Balance y flujos'!J$12</f>
        <v>22711.219942402808</v>
      </c>
      <c r="T128" s="24">
        <f ca="1">J128*'Balance y flujos'!K$12</f>
        <v>22094.53904480832</v>
      </c>
      <c r="U128" s="24">
        <f ca="1">K128*'Balance y flujos'!L$12</f>
        <v>21466.984355970417</v>
      </c>
      <c r="V128" s="24">
        <f ca="1">L128*'Balance y flujos'!M$12</f>
        <v>842991.39579608396</v>
      </c>
      <c r="W128" s="18">
        <f t="shared" ca="1" si="11"/>
        <v>27755.994315232616</v>
      </c>
      <c r="X128" s="18">
        <f ca="1">'Metrics and Escenarios'!$N$13-W128</f>
        <v>-24847.94755942584</v>
      </c>
    </row>
    <row r="129" spans="1:24" x14ac:dyDescent="0.3">
      <c r="A129">
        <v>124</v>
      </c>
      <c r="B129" s="18">
        <f t="shared" ca="1" si="9"/>
        <v>-274.89123224745822</v>
      </c>
      <c r="C129" s="23">
        <f t="shared" ca="1" si="12"/>
        <v>1.0212406708241453</v>
      </c>
      <c r="D129" s="23">
        <f t="shared" ca="1" si="14"/>
        <v>1.0357549469232692</v>
      </c>
      <c r="E129" s="23">
        <f t="shared" ca="1" si="14"/>
        <v>1.0446738292727074</v>
      </c>
      <c r="F129" s="23">
        <f t="shared" ca="1" si="14"/>
        <v>1.0490458840159786</v>
      </c>
      <c r="G129" s="23">
        <f t="shared" ca="1" si="14"/>
        <v>1.0497856355555215</v>
      </c>
      <c r="H129" s="23">
        <f t="shared" ca="1" si="14"/>
        <v>1.047669091071137</v>
      </c>
      <c r="I129" s="23">
        <f t="shared" ca="1" si="14"/>
        <v>1.0433342205930596</v>
      </c>
      <c r="J129" s="23">
        <f t="shared" ca="1" si="14"/>
        <v>1.0372997663937604</v>
      </c>
      <c r="K129" s="23">
        <f t="shared" ca="1" si="14"/>
        <v>1.0299750872456099</v>
      </c>
      <c r="L129" s="23">
        <f t="shared" ca="1" si="14"/>
        <v>1.0216851871783392</v>
      </c>
      <c r="M129" s="24">
        <f ca="1">C129*'Balance y flujos'!D$12</f>
        <v>7732.6878243160209</v>
      </c>
      <c r="N129" s="24">
        <f ca="1">D129*'Balance y flujos'!E$12</f>
        <v>7842.5878403229071</v>
      </c>
      <c r="O129" s="24">
        <f ca="1">E129*'Balance y flujos'!F$12</f>
        <v>7910.1203377256506</v>
      </c>
      <c r="P129" s="24">
        <f ca="1">F129*'Balance y flujos'!G$12</f>
        <v>7943.224908906951</v>
      </c>
      <c r="Q129" s="24">
        <f ca="1">G129*'Balance y flujos'!H$12</f>
        <v>-1041836.8093541022</v>
      </c>
      <c r="R129" s="24">
        <f ca="1">H129*'Balance y flujos'!I$12</f>
        <v>26551.897465844937</v>
      </c>
      <c r="S129" s="24">
        <f ca="1">I129*'Balance y flujos'!J$12</f>
        <v>26442.035451738982</v>
      </c>
      <c r="T129" s="24">
        <f ca="1">J129*'Balance y flujos'!K$12</f>
        <v>26289.099557640671</v>
      </c>
      <c r="U129" s="24">
        <f ca="1">K129*'Balance y flujos'!L$12</f>
        <v>26103.464483198353</v>
      </c>
      <c r="V129" s="24">
        <f ca="1">L129*'Balance y flujos'!M$12</f>
        <v>1047578.5542381582</v>
      </c>
      <c r="W129" s="18">
        <f t="shared" ca="1" si="11"/>
        <v>142556.86275375052</v>
      </c>
      <c r="X129" s="18">
        <f ca="1">'Metrics and Escenarios'!$N$13-W129</f>
        <v>-139648.81599794375</v>
      </c>
    </row>
    <row r="130" spans="1:24" x14ac:dyDescent="0.3">
      <c r="A130">
        <v>125</v>
      </c>
      <c r="B130" s="18">
        <f t="shared" ca="1" si="9"/>
        <v>-262.7397691010587</v>
      </c>
      <c r="C130" s="23">
        <f t="shared" ca="1" si="12"/>
        <v>1.020000467653394</v>
      </c>
      <c r="D130" s="23">
        <f t="shared" ca="1" si="14"/>
        <v>1.0332408155848907</v>
      </c>
      <c r="E130" s="23">
        <f t="shared" ca="1" si="14"/>
        <v>1.040872467637417</v>
      </c>
      <c r="F130" s="23">
        <f t="shared" ca="1" si="14"/>
        <v>1.0439592790096051</v>
      </c>
      <c r="G130" s="23">
        <f t="shared" ca="1" si="14"/>
        <v>1.043426756805911</v>
      </c>
      <c r="H130" s="23">
        <f t="shared" ca="1" si="14"/>
        <v>1.0400584415326712</v>
      </c>
      <c r="I130" s="23">
        <f t="shared" ca="1" si="14"/>
        <v>1.0344972315641163</v>
      </c>
      <c r="J130" s="23">
        <f t="shared" ca="1" si="14"/>
        <v>1.0272648530648605</v>
      </c>
      <c r="K130" s="23">
        <f t="shared" ca="1" si="14"/>
        <v>1.0187723235063091</v>
      </c>
      <c r="L130" s="23">
        <f t="shared" ca="1" si="14"/>
        <v>1.0093453427012316</v>
      </c>
      <c r="M130" s="24">
        <f ca="1">C130*'Balance y flujos'!D$12</f>
        <v>7723.2971838606154</v>
      </c>
      <c r="N130" s="24">
        <f ca="1">D130*'Balance y flujos'!E$12</f>
        <v>7823.5511985748635</v>
      </c>
      <c r="O130" s="24">
        <f ca="1">E130*'Balance y flujos'!F$12</f>
        <v>7881.3369728707139</v>
      </c>
      <c r="P130" s="24">
        <f ca="1">F130*'Balance y flujos'!G$12</f>
        <v>7904.7098656623957</v>
      </c>
      <c r="Q130" s="24">
        <f ca="1">G130*'Balance y flujos'!H$12</f>
        <v>-1035526.0791219649</v>
      </c>
      <c r="R130" s="24">
        <f ca="1">H130*'Balance y flujos'!I$12</f>
        <v>26359.014820059117</v>
      </c>
      <c r="S130" s="24">
        <f ca="1">I130*'Balance y flujos'!J$12</f>
        <v>26218.072724764377</v>
      </c>
      <c r="T130" s="24">
        <f ca="1">J130*'Balance y flujos'!K$12</f>
        <v>26034.776897882541</v>
      </c>
      <c r="U130" s="24">
        <f ca="1">K130*'Balance y flujos'!L$12</f>
        <v>25819.544076769369</v>
      </c>
      <c r="V130" s="24">
        <f ca="1">L130*'Balance y flujos'!M$12</f>
        <v>1034925.9714278373</v>
      </c>
      <c r="W130" s="18">
        <f t="shared" ca="1" si="11"/>
        <v>135164.19604631641</v>
      </c>
      <c r="X130" s="18">
        <f ca="1">'Metrics and Escenarios'!$N$13-W130</f>
        <v>-132256.14929050964</v>
      </c>
    </row>
    <row r="131" spans="1:24" x14ac:dyDescent="0.3">
      <c r="A131">
        <v>126</v>
      </c>
      <c r="B131" s="18">
        <f t="shared" ca="1" si="9"/>
        <v>151.38154651157043</v>
      </c>
      <c r="C131" s="23">
        <f t="shared" ca="1" si="12"/>
        <v>0.97862275696724643</v>
      </c>
      <c r="D131" s="23">
        <f t="shared" ca="1" si="14"/>
        <v>0.95111150065752481</v>
      </c>
      <c r="E131" s="23">
        <f t="shared" ca="1" si="14"/>
        <v>0.91926841898604628</v>
      </c>
      <c r="F131" s="23">
        <f t="shared" ca="1" si="14"/>
        <v>0.88459263239412977</v>
      </c>
      <c r="G131" s="23">
        <f t="shared" ca="1" si="14"/>
        <v>0.84827500054473348</v>
      </c>
      <c r="H131" s="23">
        <f t="shared" ca="1" si="14"/>
        <v>0.81123631185540779</v>
      </c>
      <c r="I131" s="23">
        <f t="shared" ca="1" si="14"/>
        <v>0.77416567428101879</v>
      </c>
      <c r="J131" s="23">
        <f t="shared" ca="1" si="14"/>
        <v>0.73756779854892496</v>
      </c>
      <c r="K131" s="23">
        <f t="shared" ca="1" si="14"/>
        <v>0.70179714351049904</v>
      </c>
      <c r="L131" s="23">
        <f t="shared" ca="1" si="14"/>
        <v>0.66709729745481505</v>
      </c>
      <c r="M131" s="24">
        <f ca="1">C131*'Balance y flujos'!D$12</f>
        <v>7409.9910957250595</v>
      </c>
      <c r="N131" s="24">
        <f ca="1">D131*'Balance y flujos'!E$12</f>
        <v>7201.6798104663721</v>
      </c>
      <c r="O131" s="24">
        <f ca="1">E131*'Balance y flujos'!F$12</f>
        <v>6960.5685651308022</v>
      </c>
      <c r="P131" s="24">
        <f ca="1">F131*'Balance y flujos'!G$12</f>
        <v>6698.0084845951278</v>
      </c>
      <c r="Q131" s="24">
        <f ca="1">G131*'Balance y flujos'!H$12</f>
        <v>-841851.98395737959</v>
      </c>
      <c r="R131" s="24">
        <f ca="1">H131*'Balance y flujos'!I$12</f>
        <v>20559.796558408183</v>
      </c>
      <c r="S131" s="24">
        <f ca="1">I131*'Balance y flujos'!J$12</f>
        <v>19620.286386487078</v>
      </c>
      <c r="T131" s="24">
        <f ca="1">J131*'Balance y flujos'!K$12</f>
        <v>18692.757787821654</v>
      </c>
      <c r="U131" s="24">
        <f ca="1">K131*'Balance y flujos'!L$12</f>
        <v>17786.194090409008</v>
      </c>
      <c r="V131" s="24">
        <f ca="1">L131*'Balance y flujos'!M$12</f>
        <v>684004.06619765633</v>
      </c>
      <c r="W131" s="18">
        <f t="shared" ca="1" si="11"/>
        <v>-52918.634980679955</v>
      </c>
      <c r="X131" s="18">
        <f ca="1">'Metrics and Escenarios'!$N$13-W131</f>
        <v>55826.681736486731</v>
      </c>
    </row>
    <row r="132" spans="1:24" x14ac:dyDescent="0.3">
      <c r="A132">
        <v>127</v>
      </c>
      <c r="B132" s="18">
        <f t="shared" ca="1" si="9"/>
        <v>84.47113372014941</v>
      </c>
      <c r="C132" s="23">
        <f t="shared" ca="1" si="12"/>
        <v>0.98519271765848759</v>
      </c>
      <c r="D132" s="23">
        <f t="shared" ca="1" si="14"/>
        <v>0.96392489702733675</v>
      </c>
      <c r="E132" s="23">
        <f t="shared" ca="1" si="14"/>
        <v>0.93790745377853335</v>
      </c>
      <c r="F132" s="23">
        <f t="shared" ca="1" si="14"/>
        <v>0.90858768714330018</v>
      </c>
      <c r="G132" s="23">
        <f t="shared" ca="1" si="14"/>
        <v>0.87713427050479476</v>
      </c>
      <c r="H132" s="23">
        <f t="shared" ca="1" si="14"/>
        <v>0.84446698609796012</v>
      </c>
      <c r="I132" s="23">
        <f t="shared" ca="1" si="14"/>
        <v>0.811288065618198</v>
      </c>
      <c r="J132" s="23">
        <f t="shared" ca="1" si="14"/>
        <v>0.77812435011380765</v>
      </c>
      <c r="K132" s="23">
        <f t="shared" ca="1" si="14"/>
        <v>0.74535734747566529</v>
      </c>
      <c r="L132" s="23">
        <f t="shared" ca="1" si="14"/>
        <v>0.71326022181631543</v>
      </c>
      <c r="M132" s="24">
        <f ca="1">C132*'Balance y flujos'!D$12</f>
        <v>7459.7378953725865</v>
      </c>
      <c r="N132" s="24">
        <f ca="1">D132*'Balance y flujos'!E$12</f>
        <v>7298.7010092177106</v>
      </c>
      <c r="O132" s="24">
        <f ca="1">E132*'Balance y flujos'!F$12</f>
        <v>7101.7006621129503</v>
      </c>
      <c r="P132" s="24">
        <f ca="1">F132*'Balance y flujos'!G$12</f>
        <v>6879.6955961679269</v>
      </c>
      <c r="Q132" s="24">
        <f ca="1">G132*'Balance y flujos'!H$12</f>
        <v>-870492.73566624487</v>
      </c>
      <c r="R132" s="24">
        <f ca="1">H132*'Balance y flujos'!I$12</f>
        <v>21401.987535243286</v>
      </c>
      <c r="S132" s="24">
        <f ca="1">I132*'Balance y flujos'!J$12</f>
        <v>20561.108194510452</v>
      </c>
      <c r="T132" s="24">
        <f ca="1">J132*'Balance y flujos'!K$12</f>
        <v>19720.614205364756</v>
      </c>
      <c r="U132" s="24">
        <f ca="1">K132*'Balance y flujos'!L$12</f>
        <v>18890.17442077446</v>
      </c>
      <c r="V132" s="24">
        <f ca="1">L132*'Balance y flujos'!M$12</f>
        <v>731336.93366888142</v>
      </c>
      <c r="W132" s="18">
        <f t="shared" ca="1" si="11"/>
        <v>-29842.08247859939</v>
      </c>
      <c r="X132" s="18">
        <f ca="1">'Metrics and Escenarios'!$N$13-W132</f>
        <v>32750.129234406166</v>
      </c>
    </row>
    <row r="133" spans="1:24" x14ac:dyDescent="0.3">
      <c r="A133">
        <v>128</v>
      </c>
      <c r="B133" s="18">
        <f t="shared" ca="1" si="9"/>
        <v>-335.88164599583973</v>
      </c>
      <c r="C133" s="23">
        <f t="shared" ca="1" si="12"/>
        <v>1.0274882928149431</v>
      </c>
      <c r="D133" s="23">
        <f t="shared" ca="1" si="14"/>
        <v>1.0484665424047939</v>
      </c>
      <c r="E133" s="23">
        <f t="shared" ca="1" si="14"/>
        <v>1.0639642978691486</v>
      </c>
      <c r="F133" s="23">
        <f t="shared" ca="1" si="14"/>
        <v>1.0749533170939563</v>
      </c>
      <c r="G133" s="23">
        <f t="shared" ca="1" si="14"/>
        <v>1.0822921936883865</v>
      </c>
      <c r="H133" s="23">
        <f t="shared" ca="1" si="14"/>
        <v>1.0867178768033317</v>
      </c>
      <c r="I133" s="23">
        <f t="shared" ca="1" si="14"/>
        <v>1.0888421194759008</v>
      </c>
      <c r="J133" s="23">
        <f t="shared" ca="1" si="14"/>
        <v>1.0891671147500792</v>
      </c>
      <c r="K133" s="23">
        <f t="shared" ca="1" si="14"/>
        <v>1.0880923084741314</v>
      </c>
      <c r="L133" s="23">
        <f t="shared" ca="1" si="14"/>
        <v>1.0859376659713933</v>
      </c>
      <c r="M133" s="24">
        <f ca="1">C133*'Balance y flujos'!D$12</f>
        <v>7779.993921575332</v>
      </c>
      <c r="N133" s="24">
        <f ca="1">D133*'Balance y flujos'!E$12</f>
        <v>7938.8382173552791</v>
      </c>
      <c r="O133" s="24">
        <f ca="1">E133*'Balance y flujos'!F$12</f>
        <v>8056.1849979987992</v>
      </c>
      <c r="P133" s="24">
        <f ca="1">F133*'Balance y flujos'!G$12</f>
        <v>8139.3922747832912</v>
      </c>
      <c r="Q133" s="24">
        <f ca="1">G133*'Balance y flujos'!H$12</f>
        <v>-1074097.2324930665</v>
      </c>
      <c r="R133" s="24">
        <f ca="1">H133*'Balance y flujos'!I$12</f>
        <v>27541.541394222106</v>
      </c>
      <c r="S133" s="24">
        <f ca="1">I133*'Balance y flujos'!J$12</f>
        <v>27595.37773826941</v>
      </c>
      <c r="T133" s="24">
        <f ca="1">J133*'Balance y flujos'!K$12</f>
        <v>27603.614347777519</v>
      </c>
      <c r="U133" s="24">
        <f ca="1">K133*'Balance y flujos'!L$12</f>
        <v>27576.374691403351</v>
      </c>
      <c r="V133" s="24">
        <f ca="1">L133*'Balance y flujos'!M$12</f>
        <v>1113459.4338720688</v>
      </c>
      <c r="W133" s="18">
        <f t="shared" ca="1" si="11"/>
        <v>181593.51896238734</v>
      </c>
      <c r="X133" s="18">
        <f ca="1">'Metrics and Escenarios'!$N$13-W133</f>
        <v>-178685.47220658057</v>
      </c>
    </row>
    <row r="134" spans="1:24" x14ac:dyDescent="0.3">
      <c r="A134">
        <v>129</v>
      </c>
      <c r="B134" s="18">
        <f t="shared" ca="1" si="9"/>
        <v>10.606856129300253</v>
      </c>
      <c r="C134" s="23">
        <f t="shared" ca="1" si="12"/>
        <v>0.99249671451040622</v>
      </c>
      <c r="D134" s="23">
        <f t="shared" ca="1" si="14"/>
        <v>0.97827052229127887</v>
      </c>
      <c r="E134" s="23">
        <f t="shared" ca="1" si="14"/>
        <v>0.95892279323489416</v>
      </c>
      <c r="F134" s="23">
        <f t="shared" ca="1" si="14"/>
        <v>0.93583306649469655</v>
      </c>
      <c r="G134" s="23">
        <f t="shared" ca="1" si="14"/>
        <v>0.91013434593205644</v>
      </c>
      <c r="H134" s="23">
        <f t="shared" ca="1" si="14"/>
        <v>0.88273426458417636</v>
      </c>
      <c r="I134" s="23">
        <f t="shared" ca="1" si="14"/>
        <v>0.85433909644171269</v>
      </c>
      <c r="J134" s="23">
        <f t="shared" ca="1" si="14"/>
        <v>0.82549050942148472</v>
      </c>
      <c r="K134" s="23">
        <f t="shared" ca="1" si="14"/>
        <v>0.79659119244426113</v>
      </c>
      <c r="L134" s="23">
        <f t="shared" ca="1" si="14"/>
        <v>0.76793922730628028</v>
      </c>
      <c r="M134" s="24">
        <f ca="1">C134*'Balance y flujos'!D$12</f>
        <v>7515.0427115038274</v>
      </c>
      <c r="N134" s="24">
        <f ca="1">D134*'Balance y flujos'!E$12</f>
        <v>7407.3240252998694</v>
      </c>
      <c r="O134" s="24">
        <f ca="1">E134*'Balance y flujos'!F$12</f>
        <v>7260.8257970401828</v>
      </c>
      <c r="P134" s="24">
        <f ca="1">F134*'Balance y flujos'!G$12</f>
        <v>7085.9936992481671</v>
      </c>
      <c r="Q134" s="24">
        <f ca="1">G134*'Balance y flujos'!H$12</f>
        <v>-903242.93925746612</v>
      </c>
      <c r="R134" s="24">
        <f ca="1">H134*'Balance y flujos'!I$12</f>
        <v>22371.825114038438</v>
      </c>
      <c r="S134" s="24">
        <f ca="1">I134*'Balance y flujos'!J$12</f>
        <v>21652.184151572619</v>
      </c>
      <c r="T134" s="24">
        <f ca="1">J134*'Balance y flujos'!K$12</f>
        <v>20921.051839735057</v>
      </c>
      <c r="U134" s="24">
        <f ca="1">K134*'Balance y flujos'!L$12</f>
        <v>20188.633838906499</v>
      </c>
      <c r="V134" s="24">
        <f ca="1">L134*'Balance y flujos'!M$12</f>
        <v>787401.7119755469</v>
      </c>
      <c r="W134" s="18">
        <f t="shared" ca="1" si="11"/>
        <v>-1438.3461045745062</v>
      </c>
      <c r="X134" s="18">
        <f ca="1">'Metrics and Escenarios'!$N$13-W134</f>
        <v>4346.3928603812819</v>
      </c>
    </row>
    <row r="135" spans="1:24" x14ac:dyDescent="0.3">
      <c r="A135">
        <v>130</v>
      </c>
      <c r="B135" s="18">
        <f t="shared" ref="B135:B198" ca="1" si="15">_xlfn.NORM.INV(RAND(),0,1.6)*100</f>
        <v>201.36334679609337</v>
      </c>
      <c r="C135" s="23">
        <f t="shared" ca="1" si="12"/>
        <v>0.97374362778844237</v>
      </c>
      <c r="D135" s="23">
        <f t="shared" ca="1" si="14"/>
        <v>0.94165121065348867</v>
      </c>
      <c r="E135" s="23">
        <f t="shared" ca="1" si="14"/>
        <v>0.90558723965871724</v>
      </c>
      <c r="F135" s="23">
        <f t="shared" ca="1" si="14"/>
        <v>0.86708283693105104</v>
      </c>
      <c r="G135" s="23">
        <f t="shared" ca="1" si="14"/>
        <v>0.82733854478592228</v>
      </c>
      <c r="H135" s="23">
        <f t="shared" ca="1" si="14"/>
        <v>0.78726925229134459</v>
      </c>
      <c r="I135" s="23">
        <f t="shared" ca="1" si="14"/>
        <v>0.74754809171958092</v>
      </c>
      <c r="J135" s="23">
        <f t="shared" ca="1" si="14"/>
        <v>0.70865766932388441</v>
      </c>
      <c r="K135" s="23">
        <f t="shared" ca="1" si="14"/>
        <v>0.67092729148092634</v>
      </c>
      <c r="L135" s="23">
        <f t="shared" ca="1" si="14"/>
        <v>0.63457412730739726</v>
      </c>
      <c r="M135" s="24">
        <f ca="1">C135*'Balance y flujos'!D$12</f>
        <v>7373.0470296766953</v>
      </c>
      <c r="N135" s="24">
        <f ca="1">D135*'Balance y flujos'!E$12</f>
        <v>7130.0478519881872</v>
      </c>
      <c r="O135" s="24">
        <f ca="1">E135*'Balance y flujos'!F$12</f>
        <v>6856.9766383410606</v>
      </c>
      <c r="P135" s="24">
        <f ca="1">F135*'Balance y flujos'!G$12</f>
        <v>6565.4268257836484</v>
      </c>
      <c r="Q135" s="24">
        <f ca="1">G135*'Balance y flujos'!H$12</f>
        <v>-821074.05603745661</v>
      </c>
      <c r="R135" s="24">
        <f ca="1">H135*'Balance y flujos'!I$12</f>
        <v>19952.38061617381</v>
      </c>
      <c r="S135" s="24">
        <f ca="1">I135*'Balance y flujos'!J$12</f>
        <v>18945.696166174876</v>
      </c>
      <c r="T135" s="24">
        <f ca="1">J135*'Balance y flujos'!K$12</f>
        <v>17960.065763737224</v>
      </c>
      <c r="U135" s="24">
        <f ca="1">K135*'Balance y flujos'!L$12</f>
        <v>17003.835278012426</v>
      </c>
      <c r="V135" s="24">
        <f ca="1">L135*'Balance y flujos'!M$12</f>
        <v>650656.63590323401</v>
      </c>
      <c r="W135" s="18">
        <f t="shared" ref="W135:W198" ca="1" si="16">SUM(M135:V135)</f>
        <v>-68629.94396433467</v>
      </c>
      <c r="X135" s="18">
        <f ca="1">'Metrics and Escenarios'!$N$13-W135</f>
        <v>71537.990720141446</v>
      </c>
    </row>
    <row r="136" spans="1:24" x14ac:dyDescent="0.3">
      <c r="A136">
        <v>131</v>
      </c>
      <c r="B136" s="18">
        <f t="shared" ca="1" si="15"/>
        <v>-117.21717573835694</v>
      </c>
      <c r="C136" s="23">
        <f t="shared" ref="C136:C199" ca="1" si="17">EXP(-(C$4+($B136/10000))*C$3)</f>
        <v>1.0052646361929798</v>
      </c>
      <c r="D136" s="23">
        <f t="shared" ca="1" si="14"/>
        <v>1.0036022393623059</v>
      </c>
      <c r="E136" s="23">
        <f t="shared" ca="1" si="14"/>
        <v>0.99640895791449735</v>
      </c>
      <c r="F136" s="23">
        <f t="shared" ca="1" si="14"/>
        <v>0.9849262108828799</v>
      </c>
      <c r="G136" s="23">
        <f t="shared" ca="1" si="14"/>
        <v>0.97020194198270482</v>
      </c>
      <c r="H136" s="23">
        <f t="shared" ca="1" si="14"/>
        <v>0.95309885473363554</v>
      </c>
      <c r="I136" s="23">
        <f t="shared" ca="1" si="14"/>
        <v>0.93430693245616236</v>
      </c>
      <c r="J136" s="23">
        <f t="shared" ca="1" si="14"/>
        <v>0.91437154389765585</v>
      </c>
      <c r="K136" s="23">
        <f t="shared" ca="1" si="14"/>
        <v>0.89371170267188549</v>
      </c>
      <c r="L136" s="23">
        <f t="shared" ca="1" si="14"/>
        <v>0.87265006257061117</v>
      </c>
      <c r="M136" s="24">
        <f ca="1">C136*'Balance y flujos'!D$12</f>
        <v>7611.7195824484415</v>
      </c>
      <c r="N136" s="24">
        <f ca="1">D136*'Balance y flujos'!E$12</f>
        <v>7599.1321521795708</v>
      </c>
      <c r="O136" s="24">
        <f ca="1">E136*'Balance y flujos'!F$12</f>
        <v>7544.6656572019874</v>
      </c>
      <c r="P136" s="24">
        <f ca="1">F136*'Balance y flujos'!G$12</f>
        <v>7457.719944308049</v>
      </c>
      <c r="Q136" s="24">
        <f ca="1">G136*'Balance y flujos'!H$12</f>
        <v>-962855.71208976198</v>
      </c>
      <c r="R136" s="24">
        <f ca="1">H136*'Balance y flujos'!I$12</f>
        <v>24155.129975084285</v>
      </c>
      <c r="S136" s="24">
        <f ca="1">I136*'Balance y flujos'!J$12</f>
        <v>23678.871586104364</v>
      </c>
      <c r="T136" s="24">
        <f ca="1">J136*'Balance y flujos'!K$12</f>
        <v>23173.63343652217</v>
      </c>
      <c r="U136" s="24">
        <f ca="1">K136*'Balance y flujos'!L$12</f>
        <v>22650.034916185519</v>
      </c>
      <c r="V136" s="24">
        <f ca="1">L136*'Balance y flujos'!M$12</f>
        <v>894766.31586319278</v>
      </c>
      <c r="W136" s="18">
        <f t="shared" ca="1" si="16"/>
        <v>55781.511023465311</v>
      </c>
      <c r="X136" s="18">
        <f ca="1">'Metrics and Escenarios'!$N$13-W136</f>
        <v>-52873.464267658535</v>
      </c>
    </row>
    <row r="137" spans="1:24" x14ac:dyDescent="0.3">
      <c r="A137">
        <v>132</v>
      </c>
      <c r="B137" s="18">
        <f t="shared" ca="1" si="15"/>
        <v>-66.30370392945197</v>
      </c>
      <c r="C137" s="23">
        <f t="shared" ca="1" si="17"/>
        <v>1.0001594919801271</v>
      </c>
      <c r="D137" s="23">
        <f t="shared" ca="1" si="14"/>
        <v>0.99343471872897537</v>
      </c>
      <c r="E137" s="23">
        <f t="shared" ca="1" si="14"/>
        <v>0.98130540587098092</v>
      </c>
      <c r="F137" s="23">
        <f t="shared" ca="1" si="14"/>
        <v>0.96507067483980302</v>
      </c>
      <c r="G137" s="23">
        <f t="shared" ca="1" si="14"/>
        <v>0.94581548412707039</v>
      </c>
      <c r="H137" s="23">
        <f t="shared" ca="1" si="14"/>
        <v>0.92442372672661222</v>
      </c>
      <c r="I137" s="23">
        <f t="shared" ca="1" si="14"/>
        <v>0.90159514284706144</v>
      </c>
      <c r="J137" s="23">
        <f t="shared" ca="1" si="14"/>
        <v>0.87787675583788738</v>
      </c>
      <c r="K137" s="23">
        <f t="shared" ca="1" si="14"/>
        <v>0.853684014009782</v>
      </c>
      <c r="L137" s="23">
        <f t="shared" ca="1" si="14"/>
        <v>0.82933249883601046</v>
      </c>
      <c r="M137" s="24">
        <f ca="1">C137*'Balance y flujos'!D$12</f>
        <v>7573.0641629925694</v>
      </c>
      <c r="N137" s="24">
        <f ca="1">D137*'Balance y flujos'!E$12</f>
        <v>7522.1451448550497</v>
      </c>
      <c r="O137" s="24">
        <f ca="1">E137*'Balance y flujos'!F$12</f>
        <v>7430.3037282978312</v>
      </c>
      <c r="P137" s="24">
        <f ca="1">F137*'Balance y flujos'!G$12</f>
        <v>7307.3766744090308</v>
      </c>
      <c r="Q137" s="24">
        <f ca="1">G137*'Balance y flujos'!H$12</f>
        <v>-938653.9049938611</v>
      </c>
      <c r="R137" s="24">
        <f ca="1">H137*'Balance y flujos'!I$12</f>
        <v>23428.393770731793</v>
      </c>
      <c r="S137" s="24">
        <f ca="1">I137*'Balance y flujos'!J$12</f>
        <v>22849.831108507453</v>
      </c>
      <c r="T137" s="24">
        <f ca="1">J137*'Balance y flujos'!K$12</f>
        <v>22248.717469391744</v>
      </c>
      <c r="U137" s="24">
        <f ca="1">K137*'Balance y flujos'!L$12</f>
        <v>21635.581884967123</v>
      </c>
      <c r="V137" s="24">
        <f ca="1">L137*'Balance y flujos'!M$12</f>
        <v>850350.92121943028</v>
      </c>
      <c r="W137" s="18">
        <f t="shared" ca="1" si="16"/>
        <v>31692.430169721832</v>
      </c>
      <c r="X137" s="18">
        <f ca="1">'Metrics and Escenarios'!$N$13-W137</f>
        <v>-28784.383413915057</v>
      </c>
    </row>
    <row r="138" spans="1:24" x14ac:dyDescent="0.3">
      <c r="A138">
        <v>133</v>
      </c>
      <c r="B138" s="18">
        <f t="shared" ca="1" si="15"/>
        <v>16.809307673181173</v>
      </c>
      <c r="C138" s="23">
        <f t="shared" ca="1" si="17"/>
        <v>0.99188131410177471</v>
      </c>
      <c r="D138" s="23">
        <f t="shared" ca="1" si="14"/>
        <v>0.97705773956714381</v>
      </c>
      <c r="E138" s="23">
        <f t="shared" ca="1" si="14"/>
        <v>0.95714015061459867</v>
      </c>
      <c r="F138" s="23">
        <f t="shared" ca="1" si="14"/>
        <v>0.93351416056524761</v>
      </c>
      <c r="G138" s="23">
        <f t="shared" ca="1" si="14"/>
        <v>0.90731618597632702</v>
      </c>
      <c r="H138" s="23">
        <f t="shared" ca="1" si="14"/>
        <v>0.87945529975328784</v>
      </c>
      <c r="I138" s="23">
        <f t="shared" ca="1" si="14"/>
        <v>0.85063783936619852</v>
      </c>
      <c r="J138" s="23">
        <f t="shared" ca="1" si="14"/>
        <v>0.82140460295182016</v>
      </c>
      <c r="K138" s="23">
        <f t="shared" ca="1" si="14"/>
        <v>0.79215684423832744</v>
      </c>
      <c r="L138" s="23">
        <f t="shared" ca="1" si="14"/>
        <v>0.76319086243439993</v>
      </c>
      <c r="M138" s="24">
        <f ca="1">C138*'Balance y flujos'!D$12</f>
        <v>7510.3829879118712</v>
      </c>
      <c r="N138" s="24">
        <f ca="1">D138*'Balance y flujos'!E$12</f>
        <v>7398.1410085317539</v>
      </c>
      <c r="O138" s="24">
        <f ca="1">E138*'Balance y flujos'!F$12</f>
        <v>7247.3278829060528</v>
      </c>
      <c r="P138" s="24">
        <f ca="1">F138*'Balance y flujos'!G$12</f>
        <v>7068.4352762841527</v>
      </c>
      <c r="Q138" s="24">
        <f ca="1">G138*'Balance y flujos'!H$12</f>
        <v>-900446.11800455104</v>
      </c>
      <c r="R138" s="24">
        <f ca="1">H138*'Balance y flujos'!I$12</f>
        <v>22288.72374288426</v>
      </c>
      <c r="S138" s="24">
        <f ca="1">I138*'Balance y flujos'!J$12</f>
        <v>21558.380297663643</v>
      </c>
      <c r="T138" s="24">
        <f ca="1">J138*'Balance y flujos'!K$12</f>
        <v>20817.499515282449</v>
      </c>
      <c r="U138" s="24">
        <f ca="1">K138*'Balance y flujos'!L$12</f>
        <v>20076.250682912629</v>
      </c>
      <c r="V138" s="24">
        <f ca="1">L138*'Balance y flujos'!M$12</f>
        <v>782533.00557762256</v>
      </c>
      <c r="W138" s="18">
        <f t="shared" ca="1" si="16"/>
        <v>-3947.9710325517226</v>
      </c>
      <c r="X138" s="18">
        <f ca="1">'Metrics and Escenarios'!$N$13-W138</f>
        <v>6856.0177883584984</v>
      </c>
    </row>
    <row r="139" spans="1:24" x14ac:dyDescent="0.3">
      <c r="A139">
        <v>134</v>
      </c>
      <c r="B139" s="18">
        <f t="shared" ca="1" si="15"/>
        <v>-40.737504309994854</v>
      </c>
      <c r="C139" s="23">
        <f t="shared" ca="1" si="17"/>
        <v>0.99760573014805409</v>
      </c>
      <c r="D139" s="23">
        <f t="shared" ca="1" si="14"/>
        <v>0.98836801334269586</v>
      </c>
      <c r="E139" s="23">
        <f t="shared" ca="1" si="14"/>
        <v>0.97380772075522404</v>
      </c>
      <c r="F139" s="23">
        <f t="shared" ca="1" si="14"/>
        <v>0.95525169142290645</v>
      </c>
      <c r="G139" s="23">
        <f t="shared" ca="1" si="14"/>
        <v>0.933801978901171</v>
      </c>
      <c r="H139" s="23">
        <f t="shared" ca="1" si="14"/>
        <v>0.91035153349807385</v>
      </c>
      <c r="I139" s="23">
        <f t="shared" ca="1" si="14"/>
        <v>0.88560341339569959</v>
      </c>
      <c r="J139" s="23">
        <f t="shared" ca="1" si="14"/>
        <v>0.86010395072730272</v>
      </c>
      <c r="K139" s="23">
        <f t="shared" ca="1" si="14"/>
        <v>0.83426536787396244</v>
      </c>
      <c r="L139" s="23">
        <f t="shared" ca="1" si="14"/>
        <v>0.80839836203358861</v>
      </c>
      <c r="M139" s="24">
        <f ca="1">C139*'Balance y flujos'!D$12</f>
        <v>7553.7274448327471</v>
      </c>
      <c r="N139" s="24">
        <f ca="1">D139*'Balance y flujos'!E$12</f>
        <v>7483.7807786785033</v>
      </c>
      <c r="O139" s="24">
        <f ca="1">E139*'Balance y flujos'!F$12</f>
        <v>7373.5323324246328</v>
      </c>
      <c r="P139" s="24">
        <f ca="1">F139*'Balance y flujos'!G$12</f>
        <v>7233.0287408766508</v>
      </c>
      <c r="Q139" s="24">
        <f ca="1">G139*'Balance y flujos'!H$12</f>
        <v>-926731.36430574558</v>
      </c>
      <c r="R139" s="24">
        <f ca="1">H139*'Balance y flujos'!I$12</f>
        <v>23071.751167730406</v>
      </c>
      <c r="S139" s="24">
        <f ca="1">I139*'Balance y flujos'!J$12</f>
        <v>22444.540197175927</v>
      </c>
      <c r="T139" s="24">
        <f ca="1">J139*'Balance y flujos'!K$12</f>
        <v>21798.287364124233</v>
      </c>
      <c r="U139" s="24">
        <f ca="1">K139*'Balance y flujos'!L$12</f>
        <v>21143.439942899655</v>
      </c>
      <c r="V139" s="24">
        <f ca="1">L139*'Balance y flujos'!M$12</f>
        <v>828886.23420926533</v>
      </c>
      <c r="W139" s="18">
        <f t="shared" ca="1" si="16"/>
        <v>20256.957872262457</v>
      </c>
      <c r="X139" s="18">
        <f ca="1">'Metrics and Escenarios'!$N$13-W139</f>
        <v>-17348.911116455682</v>
      </c>
    </row>
    <row r="140" spans="1:24" x14ac:dyDescent="0.3">
      <c r="A140">
        <v>135</v>
      </c>
      <c r="B140" s="18">
        <f t="shared" ca="1" si="15"/>
        <v>47.697281513864596</v>
      </c>
      <c r="C140" s="23">
        <f t="shared" ca="1" si="17"/>
        <v>0.98882232043136453</v>
      </c>
      <c r="D140" s="23">
        <f t="shared" ca="1" si="14"/>
        <v>0.97104047802495908</v>
      </c>
      <c r="E140" s="23">
        <f t="shared" ca="1" si="14"/>
        <v>0.94831188090955021</v>
      </c>
      <c r="F140" s="23">
        <f t="shared" ca="1" si="14"/>
        <v>0.92205137444075735</v>
      </c>
      <c r="G140" s="23">
        <f t="shared" ca="1" si="14"/>
        <v>0.89341125681827338</v>
      </c>
      <c r="H140" s="23">
        <f t="shared" ca="1" si="14"/>
        <v>0.86330664633711307</v>
      </c>
      <c r="I140" s="23">
        <f t="shared" ca="1" si="14"/>
        <v>0.83244311204635846</v>
      </c>
      <c r="J140" s="23">
        <f t="shared" ca="1" si="14"/>
        <v>0.80135610693777526</v>
      </c>
      <c r="K140" s="23">
        <f t="shared" ca="1" si="14"/>
        <v>0.77043880673557141</v>
      </c>
      <c r="L140" s="23">
        <f t="shared" ca="1" si="14"/>
        <v>0.73997779095174065</v>
      </c>
      <c r="M140" s="24">
        <f ca="1">C140*'Balance y flujos'!D$12</f>
        <v>7487.2207267665608</v>
      </c>
      <c r="N140" s="24">
        <f ca="1">D140*'Balance y flujos'!E$12</f>
        <v>7352.5791675355194</v>
      </c>
      <c r="O140" s="24">
        <f ca="1">E140*'Balance y flujos'!F$12</f>
        <v>7180.4814914448552</v>
      </c>
      <c r="P140" s="24">
        <f ca="1">F140*'Balance y flujos'!G$12</f>
        <v>6981.6407045148435</v>
      </c>
      <c r="Q140" s="24">
        <f ca="1">G140*'Balance y flujos'!H$12</f>
        <v>-886646.47497490013</v>
      </c>
      <c r="R140" s="24">
        <f ca="1">H140*'Balance y flujos'!I$12</f>
        <v>21879.455784735987</v>
      </c>
      <c r="S140" s="24">
        <f ca="1">I140*'Balance y flujos'!J$12</f>
        <v>21097.257087737238</v>
      </c>
      <c r="T140" s="24">
        <f ca="1">J140*'Balance y flujos'!K$12</f>
        <v>20309.394794959859</v>
      </c>
      <c r="U140" s="24">
        <f ca="1">K140*'Balance y flujos'!L$12</f>
        <v>19525.833466401087</v>
      </c>
      <c r="V140" s="24">
        <f ca="1">L140*'Balance y flujos'!M$12</f>
        <v>758731.62706259231</v>
      </c>
      <c r="W140" s="18">
        <f t="shared" ca="1" si="16"/>
        <v>-16100.984688211931</v>
      </c>
      <c r="X140" s="18">
        <f ca="1">'Metrics and Escenarios'!$N$13-W140</f>
        <v>19009.031444018707</v>
      </c>
    </row>
    <row r="141" spans="1:24" x14ac:dyDescent="0.3">
      <c r="A141">
        <v>136</v>
      </c>
      <c r="B141" s="18">
        <f t="shared" ca="1" si="15"/>
        <v>144.05093895503757</v>
      </c>
      <c r="C141" s="23">
        <f t="shared" ca="1" si="17"/>
        <v>0.97934040991443672</v>
      </c>
      <c r="D141" s="23">
        <f t="shared" ca="1" si="14"/>
        <v>0.95250696840096383</v>
      </c>
      <c r="E141" s="23">
        <f t="shared" ca="1" si="14"/>
        <v>0.92129228239823524</v>
      </c>
      <c r="F141" s="23">
        <f t="shared" ca="1" si="14"/>
        <v>0.88719027957350638</v>
      </c>
      <c r="G141" s="23">
        <f t="shared" ca="1" si="14"/>
        <v>0.85138989113212193</v>
      </c>
      <c r="H141" s="23">
        <f t="shared" ca="1" si="14"/>
        <v>0.81481228332620204</v>
      </c>
      <c r="I141" s="23">
        <f t="shared" ca="1" si="14"/>
        <v>0.77814845753831574</v>
      </c>
      <c r="J141" s="23">
        <f t="shared" ca="1" si="14"/>
        <v>0.74190596272932985</v>
      </c>
      <c r="K141" s="23">
        <f t="shared" ca="1" si="14"/>
        <v>0.70644259043585711</v>
      </c>
      <c r="L141" s="23">
        <f t="shared" ca="1" si="14"/>
        <v>0.67200549399618403</v>
      </c>
      <c r="M141" s="24">
        <f ca="1">C141*'Balance y flujos'!D$12</f>
        <v>7415.4250608670318</v>
      </c>
      <c r="N141" s="24">
        <f ca="1">D141*'Balance y flujos'!E$12</f>
        <v>7212.2460919876594</v>
      </c>
      <c r="O141" s="24">
        <f ca="1">E141*'Balance y flujos'!F$12</f>
        <v>6975.8929684890063</v>
      </c>
      <c r="P141" s="24">
        <f ca="1">F141*'Balance y flujos'!G$12</f>
        <v>6717.6774963077387</v>
      </c>
      <c r="Q141" s="24">
        <f ca="1">G141*'Balance y flujos'!H$12</f>
        <v>-844943.28904018796</v>
      </c>
      <c r="R141" s="24">
        <f ca="1">H141*'Balance y flujos'!I$12</f>
        <v>20650.42520121394</v>
      </c>
      <c r="S141" s="24">
        <f ca="1">I141*'Balance y flujos'!J$12</f>
        <v>19721.225178685589</v>
      </c>
      <c r="T141" s="24">
        <f ca="1">J141*'Balance y flujos'!K$12</f>
        <v>18802.703276802669</v>
      </c>
      <c r="U141" s="24">
        <f ca="1">K141*'Balance y flujos'!L$12</f>
        <v>17903.927286411788</v>
      </c>
      <c r="V141" s="24">
        <f ca="1">L141*'Balance y flujos'!M$12</f>
        <v>689036.65500412066</v>
      </c>
      <c r="W141" s="18">
        <f t="shared" ca="1" si="16"/>
        <v>-50507.111475301906</v>
      </c>
      <c r="X141" s="18">
        <f ca="1">'Metrics and Escenarios'!$N$13-W141</f>
        <v>53415.158231108682</v>
      </c>
    </row>
    <row r="142" spans="1:24" x14ac:dyDescent="0.3">
      <c r="A142">
        <v>137</v>
      </c>
      <c r="B142" s="18">
        <f t="shared" ca="1" si="15"/>
        <v>101.23559871254596</v>
      </c>
      <c r="C142" s="23">
        <f t="shared" ca="1" si="17"/>
        <v>0.98354247843127629</v>
      </c>
      <c r="D142" s="23">
        <f t="shared" ca="1" si="14"/>
        <v>0.9606983721081257</v>
      </c>
      <c r="E142" s="23">
        <f t="shared" ca="1" si="14"/>
        <v>0.93320224075080371</v>
      </c>
      <c r="F142" s="23">
        <f t="shared" ca="1" si="14"/>
        <v>0.90251527545559118</v>
      </c>
      <c r="G142" s="23">
        <f t="shared" ca="1" si="14"/>
        <v>0.86981265572681432</v>
      </c>
      <c r="H142" s="23">
        <f t="shared" ca="1" si="14"/>
        <v>0.83601534121323084</v>
      </c>
      <c r="I142" s="23">
        <f t="shared" ca="1" si="14"/>
        <v>0.8018231430033016</v>
      </c>
      <c r="J142" s="23">
        <f t="shared" ca="1" si="14"/>
        <v>0.76775814828359956</v>
      </c>
      <c r="K142" s="23">
        <f t="shared" ca="1" si="14"/>
        <v>0.73419579661736167</v>
      </c>
      <c r="L142" s="23">
        <f t="shared" ca="1" si="14"/>
        <v>0.70140246796139594</v>
      </c>
      <c r="M142" s="24">
        <f ca="1">C142*'Balance y flujos'!D$12</f>
        <v>7447.2425207326723</v>
      </c>
      <c r="N142" s="24">
        <f ca="1">D142*'Balance y flujos'!E$12</f>
        <v>7274.2702254951027</v>
      </c>
      <c r="O142" s="24">
        <f ca="1">E142*'Balance y flujos'!F$12</f>
        <v>7066.0734642057459</v>
      </c>
      <c r="P142" s="24">
        <f ca="1">F142*'Balance y flujos'!G$12</f>
        <v>6833.7161661831333</v>
      </c>
      <c r="Q142" s="24">
        <f ca="1">G142*'Balance y flujos'!H$12</f>
        <v>-863226.55910480383</v>
      </c>
      <c r="R142" s="24">
        <f ca="1">H142*'Balance y flujos'!I$12</f>
        <v>21187.790886406743</v>
      </c>
      <c r="S142" s="24">
        <f ca="1">I142*'Balance y flujos'!J$12</f>
        <v>20321.231255375074</v>
      </c>
      <c r="T142" s="24">
        <f ca="1">J142*'Balance y flujos'!K$12</f>
        <v>19457.89544191958</v>
      </c>
      <c r="U142" s="24">
        <f ca="1">K142*'Balance y flujos'!L$12</f>
        <v>18607.298504633331</v>
      </c>
      <c r="V142" s="24">
        <f ca="1">L142*'Balance y flujos'!M$12</f>
        <v>719178.65948057186</v>
      </c>
      <c r="W142" s="18">
        <f t="shared" ca="1" si="16"/>
        <v>-35852.381159280543</v>
      </c>
      <c r="X142" s="18">
        <f ca="1">'Metrics and Escenarios'!$N$13-W142</f>
        <v>38760.427915087319</v>
      </c>
    </row>
    <row r="143" spans="1:24" x14ac:dyDescent="0.3">
      <c r="A143">
        <v>138</v>
      </c>
      <c r="B143" s="18">
        <f t="shared" ca="1" si="15"/>
        <v>-16.211941008089184</v>
      </c>
      <c r="C143" s="23">
        <f t="shared" ca="1" si="17"/>
        <v>0.99516204376370487</v>
      </c>
      <c r="D143" s="23">
        <f t="shared" ca="1" si="14"/>
        <v>0.9835318276018864</v>
      </c>
      <c r="E143" s="23">
        <f t="shared" ca="1" si="14"/>
        <v>0.96666906004115738</v>
      </c>
      <c r="F143" s="23">
        <f t="shared" ca="1" si="14"/>
        <v>0.9459262741046911</v>
      </c>
      <c r="G143" s="23">
        <f t="shared" ca="1" si="14"/>
        <v>0.92242089363013224</v>
      </c>
      <c r="H143" s="23">
        <f t="shared" ca="1" si="14"/>
        <v>0.89705348559936393</v>
      </c>
      <c r="I143" s="23">
        <f t="shared" ca="1" si="14"/>
        <v>0.87052923379475389</v>
      </c>
      <c r="J143" s="23">
        <f t="shared" ca="1" si="14"/>
        <v>0.84339279986399707</v>
      </c>
      <c r="K143" s="23">
        <f t="shared" ca="1" si="14"/>
        <v>0.81605236987698382</v>
      </c>
      <c r="L143" s="23">
        <f t="shared" ca="1" si="14"/>
        <v>0.78881308847293408</v>
      </c>
      <c r="M143" s="24">
        <f ca="1">C143*'Balance y flujos'!D$12</f>
        <v>7535.2242021686507</v>
      </c>
      <c r="N143" s="24">
        <f ca="1">D143*'Balance y flujos'!E$12</f>
        <v>7447.1618741807915</v>
      </c>
      <c r="O143" s="24">
        <f ca="1">E143*'Balance y flujos'!F$12</f>
        <v>7319.4794178055563</v>
      </c>
      <c r="P143" s="24">
        <f ca="1">F143*'Balance y flujos'!G$12</f>
        <v>7162.4180190229699</v>
      </c>
      <c r="Q143" s="24">
        <f ca="1">G143*'Balance y flujos'!H$12</f>
        <v>-915436.45497933694</v>
      </c>
      <c r="R143" s="24">
        <f ca="1">H143*'Balance y flujos'!I$12</f>
        <v>22734.728335510124</v>
      </c>
      <c r="S143" s="24">
        <f ca="1">I143*'Balance y flujos'!J$12</f>
        <v>22062.503469589712</v>
      </c>
      <c r="T143" s="24">
        <f ca="1">J143*'Balance y flujos'!K$12</f>
        <v>21374.763593078256</v>
      </c>
      <c r="U143" s="24">
        <f ca="1">K143*'Balance y flujos'!L$12</f>
        <v>20681.853684907648</v>
      </c>
      <c r="V143" s="24">
        <f ca="1">L143*'Balance y flujos'!M$12</f>
        <v>808804.59573734726</v>
      </c>
      <c r="W143" s="18">
        <f t="shared" ca="1" si="16"/>
        <v>9686.2733542741043</v>
      </c>
      <c r="X143" s="18">
        <f ca="1">'Metrics and Escenarios'!$N$13-W143</f>
        <v>-6778.2265984673286</v>
      </c>
    </row>
    <row r="144" spans="1:24" x14ac:dyDescent="0.3">
      <c r="A144">
        <v>139</v>
      </c>
      <c r="B144" s="18">
        <f t="shared" ca="1" si="15"/>
        <v>-104.84020230114834</v>
      </c>
      <c r="C144" s="23">
        <f t="shared" ca="1" si="17"/>
        <v>1.0040211924852496</v>
      </c>
      <c r="D144" s="23">
        <f t="shared" ca="1" si="14"/>
        <v>1.0011210000010495</v>
      </c>
      <c r="E144" s="23">
        <f t="shared" ca="1" si="14"/>
        <v>0.99271606003078505</v>
      </c>
      <c r="F144" s="23">
        <f t="shared" ca="1" si="14"/>
        <v>0.98006209919430165</v>
      </c>
      <c r="G144" s="23">
        <f t="shared" ca="1" si="14"/>
        <v>0.96421639997651509</v>
      </c>
      <c r="H144" s="23">
        <f t="shared" ca="1" si="14"/>
        <v>0.94604718312168656</v>
      </c>
      <c r="I144" s="23">
        <f t="shared" ca="1" si="14"/>
        <v>0.92624717281301194</v>
      </c>
      <c r="J144" s="23">
        <f t="shared" ca="1" si="14"/>
        <v>0.90536249754490394</v>
      </c>
      <c r="K144" s="23">
        <f t="shared" ca="1" si="14"/>
        <v>0.88381164338398288</v>
      </c>
      <c r="L144" s="23">
        <f t="shared" ca="1" si="14"/>
        <v>0.8619158614176663</v>
      </c>
      <c r="M144" s="24">
        <f ca="1">C144*'Balance y flujos'!D$12</f>
        <v>7602.3044051120078</v>
      </c>
      <c r="N144" s="24">
        <f ca="1">D144*'Balance y flujos'!E$12</f>
        <v>7580.3445637627119</v>
      </c>
      <c r="O144" s="24">
        <f ca="1">E144*'Balance y flujos'!F$12</f>
        <v>7516.7035643108184</v>
      </c>
      <c r="P144" s="24">
        <f ca="1">F144*'Balance y flujos'!G$12</f>
        <v>7420.8895885408538</v>
      </c>
      <c r="Q144" s="24">
        <f ca="1">G144*'Balance y flujos'!H$12</f>
        <v>-956915.49174879328</v>
      </c>
      <c r="R144" s="24">
        <f ca="1">H144*'Balance y flujos'!I$12</f>
        <v>23976.413944231594</v>
      </c>
      <c r="S144" s="24">
        <f ca="1">I144*'Balance y flujos'!J$12</f>
        <v>23474.606791554124</v>
      </c>
      <c r="T144" s="24">
        <f ca="1">J144*'Balance y flujos'!K$12</f>
        <v>22945.310126173528</v>
      </c>
      <c r="U144" s="24">
        <f ca="1">K144*'Balance y flujos'!L$12</f>
        <v>22399.129967897483</v>
      </c>
      <c r="V144" s="24">
        <f ca="1">L144*'Balance y flujos'!M$12</f>
        <v>883760.06945204583</v>
      </c>
      <c r="W144" s="18">
        <f t="shared" ca="1" si="16"/>
        <v>49760.280654835631</v>
      </c>
      <c r="X144" s="18">
        <f ca="1">'Metrics and Escenarios'!$N$13-W144</f>
        <v>-46852.233899028855</v>
      </c>
    </row>
    <row r="145" spans="1:24" x14ac:dyDescent="0.3">
      <c r="A145">
        <v>140</v>
      </c>
      <c r="B145" s="18">
        <f t="shared" ca="1" si="15"/>
        <v>-120.95831157732439</v>
      </c>
      <c r="C145" s="23">
        <f t="shared" ca="1" si="17"/>
        <v>1.0056407897064727</v>
      </c>
      <c r="D145" s="23">
        <f t="shared" ca="1" si="14"/>
        <v>1.0043534428238281</v>
      </c>
      <c r="E145" s="23">
        <f t="shared" ca="1" si="14"/>
        <v>0.99752789609081516</v>
      </c>
      <c r="F145" s="23">
        <f t="shared" ca="1" si="14"/>
        <v>0.9864012113415479</v>
      </c>
      <c r="G145" s="23">
        <f t="shared" ca="1" si="14"/>
        <v>0.97201846904975409</v>
      </c>
      <c r="H145" s="23">
        <f t="shared" ca="1" si="14"/>
        <v>0.9552406610409423</v>
      </c>
      <c r="I145" s="23">
        <f t="shared" ca="1" si="14"/>
        <v>0.93675689743884527</v>
      </c>
      <c r="J145" s="23">
        <f t="shared" ca="1" si="14"/>
        <v>0.91711227375129312</v>
      </c>
      <c r="K145" s="23">
        <f t="shared" ca="1" si="14"/>
        <v>0.89672592148767383</v>
      </c>
      <c r="L145" s="23">
        <f t="shared" ca="1" si="14"/>
        <v>0.87592087946483566</v>
      </c>
      <c r="M145" s="24">
        <f ca="1">C145*'Balance y flujos'!D$12</f>
        <v>7614.5677628793219</v>
      </c>
      <c r="N145" s="24">
        <f ca="1">D145*'Balance y flujos'!E$12</f>
        <v>7604.8201570019883</v>
      </c>
      <c r="O145" s="24">
        <f ca="1">E145*'Balance y flujos'!F$12</f>
        <v>7553.1380965195403</v>
      </c>
      <c r="P145" s="24">
        <f ca="1">F145*'Balance y flujos'!G$12</f>
        <v>7468.8884361371083</v>
      </c>
      <c r="Q145" s="24">
        <f ca="1">G145*'Balance y flujos'!H$12</f>
        <v>-964658.48467450833</v>
      </c>
      <c r="R145" s="24">
        <f ca="1">H145*'Balance y flujos'!I$12</f>
        <v>24209.411448068437</v>
      </c>
      <c r="S145" s="24">
        <f ca="1">I145*'Balance y flujos'!J$12</f>
        <v>23740.962965500315</v>
      </c>
      <c r="T145" s="24">
        <f ca="1">J145*'Balance y flujos'!K$12</f>
        <v>23243.093897535633</v>
      </c>
      <c r="U145" s="24">
        <f ca="1">K145*'Balance y flujos'!L$12</f>
        <v>22726.426621943112</v>
      </c>
      <c r="V145" s="24">
        <f ca="1">L145*'Balance y flujos'!M$12</f>
        <v>898120.02762903762</v>
      </c>
      <c r="W145" s="18">
        <f t="shared" ca="1" si="16"/>
        <v>57622.852340114769</v>
      </c>
      <c r="X145" s="18">
        <f ca="1">'Metrics and Escenarios'!$N$13-W145</f>
        <v>-54714.805584307993</v>
      </c>
    </row>
    <row r="146" spans="1:24" x14ac:dyDescent="0.3">
      <c r="A146">
        <v>141</v>
      </c>
      <c r="B146" s="18">
        <f t="shared" ca="1" si="15"/>
        <v>-126.87139373631082</v>
      </c>
      <c r="C146" s="23">
        <f t="shared" ca="1" si="17"/>
        <v>1.0062356092111677</v>
      </c>
      <c r="D146" s="23">
        <f t="shared" ca="1" si="14"/>
        <v>1.0055419103207248</v>
      </c>
      <c r="E146" s="23">
        <f t="shared" ca="1" si="14"/>
        <v>0.99929900585564246</v>
      </c>
      <c r="F146" s="23">
        <f t="shared" ca="1" si="14"/>
        <v>0.98873704120513151</v>
      </c>
      <c r="G146" s="23">
        <f t="shared" ca="1" si="14"/>
        <v>0.97489653404575816</v>
      </c>
      <c r="H146" s="23">
        <f t="shared" ca="1" si="14"/>
        <v>0.95863572998241198</v>
      </c>
      <c r="I146" s="23">
        <f t="shared" ca="1" si="14"/>
        <v>0.94064231742250204</v>
      </c>
      <c r="J146" s="23">
        <f t="shared" ca="1" si="14"/>
        <v>0.92146091938056784</v>
      </c>
      <c r="K146" s="23">
        <f t="shared" ca="1" si="14"/>
        <v>0.90151081489842255</v>
      </c>
      <c r="L146" s="23">
        <f t="shared" ca="1" si="14"/>
        <v>0.88111561490264922</v>
      </c>
      <c r="M146" s="24">
        <f ca="1">C146*'Balance y flujos'!D$12</f>
        <v>7619.0716508197702</v>
      </c>
      <c r="N146" s="24">
        <f ca="1">D146*'Balance y flujos'!E$12</f>
        <v>7613.8190623583841</v>
      </c>
      <c r="O146" s="24">
        <f ca="1">E146*'Balance y flujos'!F$12</f>
        <v>7566.5486855268846</v>
      </c>
      <c r="P146" s="24">
        <f ca="1">F146*'Balance y flujos'!G$12</f>
        <v>7486.5750047020183</v>
      </c>
      <c r="Q146" s="24">
        <f ca="1">G146*'Balance y flujos'!H$12</f>
        <v>-967514.75737532869</v>
      </c>
      <c r="R146" s="24">
        <f ca="1">H146*'Balance y flujos'!I$12</f>
        <v>24295.455336536324</v>
      </c>
      <c r="S146" s="24">
        <f ca="1">I146*'Balance y flujos'!J$12</f>
        <v>23839.434204078447</v>
      </c>
      <c r="T146" s="24">
        <f ca="1">J146*'Balance y flujos'!K$12</f>
        <v>23353.305026075985</v>
      </c>
      <c r="U146" s="24">
        <f ca="1">K146*'Balance y flujos'!L$12</f>
        <v>22847.69391932735</v>
      </c>
      <c r="V146" s="24">
        <f ca="1">L146*'Balance y flujos'!M$12</f>
        <v>903446.41731138562</v>
      </c>
      <c r="W146" s="18">
        <f t="shared" ca="1" si="16"/>
        <v>60553.562825482106</v>
      </c>
      <c r="X146" s="18">
        <f ca="1">'Metrics and Escenarios'!$N$13-W146</f>
        <v>-57645.51606967533</v>
      </c>
    </row>
    <row r="147" spans="1:24" x14ac:dyDescent="0.3">
      <c r="A147">
        <v>142</v>
      </c>
      <c r="B147" s="18">
        <f t="shared" ca="1" si="15"/>
        <v>240.40031437328815</v>
      </c>
      <c r="C147" s="23">
        <f t="shared" ca="1" si="17"/>
        <v>0.96994983766664178</v>
      </c>
      <c r="D147" s="23">
        <f t="shared" ca="1" si="14"/>
        <v>0.93432799391416077</v>
      </c>
      <c r="E147" s="23">
        <f t="shared" ca="1" si="14"/>
        <v>0.89504368451137217</v>
      </c>
      <c r="F147" s="23">
        <f t="shared" ca="1" si="14"/>
        <v>0.85364868179026987</v>
      </c>
      <c r="G147" s="23">
        <f t="shared" ca="1" si="14"/>
        <v>0.81134672653313311</v>
      </c>
      <c r="H147" s="23">
        <f t="shared" ca="1" si="14"/>
        <v>0.76904396094753102</v>
      </c>
      <c r="I147" s="23">
        <f t="shared" ca="1" si="14"/>
        <v>0.72739725777045272</v>
      </c>
      <c r="J147" s="23">
        <f t="shared" ca="1" si="14"/>
        <v>0.68686859476746831</v>
      </c>
      <c r="K147" s="23">
        <f t="shared" ca="1" si="14"/>
        <v>0.64776469268481429</v>
      </c>
      <c r="L147" s="23">
        <f t="shared" ca="1" si="14"/>
        <v>0.61027955597022066</v>
      </c>
      <c r="M147" s="24">
        <f ca="1">C147*'Balance y flujos'!D$12</f>
        <v>7344.3209952354855</v>
      </c>
      <c r="N147" s="24">
        <f ca="1">D147*'Balance y flujos'!E$12</f>
        <v>7074.5975056272955</v>
      </c>
      <c r="O147" s="24">
        <f ca="1">E147*'Balance y flujos'!F$12</f>
        <v>6777.1423516326349</v>
      </c>
      <c r="P147" s="24">
        <f ca="1">F147*'Balance y flujos'!G$12</f>
        <v>6463.7053306895905</v>
      </c>
      <c r="Q147" s="24">
        <f ca="1">G147*'Balance y flujos'!H$12</f>
        <v>-805203.32553785318</v>
      </c>
      <c r="R147" s="24">
        <f ca="1">H147*'Balance y flujos'!I$12</f>
        <v>19490.482798274716</v>
      </c>
      <c r="S147" s="24">
        <f ca="1">I147*'Balance y flujos'!J$12</f>
        <v>18434.997815494804</v>
      </c>
      <c r="T147" s="24">
        <f ca="1">J147*'Balance y flujos'!K$12</f>
        <v>17407.848199595755</v>
      </c>
      <c r="U147" s="24">
        <f ca="1">K147*'Balance y flujos'!L$12</f>
        <v>16416.807414426148</v>
      </c>
      <c r="V147" s="24">
        <f ca="1">L147*'Balance y flujos'!M$12</f>
        <v>625746.34823671356</v>
      </c>
      <c r="W147" s="18">
        <f t="shared" ca="1" si="16"/>
        <v>-80047.074890163145</v>
      </c>
      <c r="X147" s="18">
        <f ca="1">'Metrics and Escenarios'!$N$13-W147</f>
        <v>82955.121645969921</v>
      </c>
    </row>
    <row r="148" spans="1:24" x14ac:dyDescent="0.3">
      <c r="A148">
        <v>143</v>
      </c>
      <c r="B148" s="18">
        <f t="shared" ca="1" si="15"/>
        <v>275.38297987895652</v>
      </c>
      <c r="C148" s="23">
        <f t="shared" ca="1" si="17"/>
        <v>0.96656262273850313</v>
      </c>
      <c r="D148" s="23">
        <f t="shared" ca="1" si="14"/>
        <v>0.92781375230440677</v>
      </c>
      <c r="E148" s="23">
        <f t="shared" ca="1" si="14"/>
        <v>0.88569949880588128</v>
      </c>
      <c r="F148" s="23">
        <f t="shared" ca="1" si="14"/>
        <v>0.84178670553512913</v>
      </c>
      <c r="G148" s="23">
        <f t="shared" ca="1" si="14"/>
        <v>0.79727858490793135</v>
      </c>
      <c r="H148" s="23">
        <f t="shared" ca="1" si="14"/>
        <v>0.75307026356203488</v>
      </c>
      <c r="I148" s="23">
        <f t="shared" ca="1" si="14"/>
        <v>0.70980117583686164</v>
      </c>
      <c r="J148" s="23">
        <f t="shared" ca="1" si="14"/>
        <v>0.66791229334627356</v>
      </c>
      <c r="K148" s="23">
        <f t="shared" ca="1" si="14"/>
        <v>0.62768792163268172</v>
      </c>
      <c r="L148" s="23">
        <f t="shared" ca="1" si="14"/>
        <v>0.58929945979571596</v>
      </c>
      <c r="M148" s="24">
        <f ca="1">C148*'Balance y flujos'!D$12</f>
        <v>7318.6734898222694</v>
      </c>
      <c r="N148" s="24">
        <f ca="1">D148*'Balance y flujos'!E$12</f>
        <v>7025.2726028698025</v>
      </c>
      <c r="O148" s="24">
        <f ca="1">E148*'Balance y flujos'!F$12</f>
        <v>6706.3895182435308</v>
      </c>
      <c r="P148" s="24">
        <f ca="1">F148*'Balance y flujos'!G$12</f>
        <v>6373.888148529747</v>
      </c>
      <c r="Q148" s="24">
        <f ca="1">G148*'Balance y flujos'!H$12</f>
        <v>-791241.70586243644</v>
      </c>
      <c r="R148" s="24">
        <f ca="1">H148*'Balance y flujos'!I$12</f>
        <v>19085.648887696618</v>
      </c>
      <c r="S148" s="24">
        <f ca="1">I148*'Balance y flujos'!J$12</f>
        <v>17989.046543969136</v>
      </c>
      <c r="T148" s="24">
        <f ca="1">J148*'Balance y flujos'!K$12</f>
        <v>16927.423821367116</v>
      </c>
      <c r="U148" s="24">
        <f ca="1">K148*'Balance y flujos'!L$12</f>
        <v>15907.98609769106</v>
      </c>
      <c r="V148" s="24">
        <f ca="1">L148*'Balance y flujos'!M$12</f>
        <v>604234.53707014059</v>
      </c>
      <c r="W148" s="18">
        <f t="shared" ca="1" si="16"/>
        <v>-89672.839682106394</v>
      </c>
      <c r="X148" s="18">
        <f ca="1">'Metrics and Escenarios'!$N$13-W148</f>
        <v>92580.88643791317</v>
      </c>
    </row>
    <row r="149" spans="1:24" x14ac:dyDescent="0.3">
      <c r="A149">
        <v>144</v>
      </c>
      <c r="B149" s="18">
        <f t="shared" ca="1" si="15"/>
        <v>-45.054524076767372</v>
      </c>
      <c r="C149" s="23">
        <f t="shared" ca="1" si="17"/>
        <v>0.99803649148727436</v>
      </c>
      <c r="D149" s="23">
        <f t="shared" ca="1" si="14"/>
        <v>0.98922174269639906</v>
      </c>
      <c r="E149" s="23">
        <f t="shared" ca="1" si="14"/>
        <v>0.97506972194530117</v>
      </c>
      <c r="F149" s="23">
        <f t="shared" ca="1" si="14"/>
        <v>0.95690265263274277</v>
      </c>
      <c r="G149" s="23">
        <f t="shared" ca="1" si="14"/>
        <v>0.93581977663649429</v>
      </c>
      <c r="H149" s="23">
        <f t="shared" ca="1" si="14"/>
        <v>0.91271259333950139</v>
      </c>
      <c r="I149" s="23">
        <f t="shared" ca="1" si="14"/>
        <v>0.88828367832967681</v>
      </c>
      <c r="J149" s="23">
        <f t="shared" ca="1" si="14"/>
        <v>0.86307955467151953</v>
      </c>
      <c r="K149" s="23">
        <f t="shared" ca="1" si="14"/>
        <v>0.83751305902000506</v>
      </c>
      <c r="L149" s="23">
        <f t="shared" ca="1" si="14"/>
        <v>0.81189577751612274</v>
      </c>
      <c r="M149" s="24">
        <f ca="1">C149*'Balance y flujos'!D$12</f>
        <v>7556.9891078845003</v>
      </c>
      <c r="N149" s="24">
        <f ca="1">D149*'Balance y flujos'!E$12</f>
        <v>7490.2450948453416</v>
      </c>
      <c r="O149" s="24">
        <f ca="1">E149*'Balance y flujos'!F$12</f>
        <v>7383.0880243546326</v>
      </c>
      <c r="P149" s="24">
        <f ca="1">F149*'Balance y flujos'!G$12</f>
        <v>7245.5295822654061</v>
      </c>
      <c r="Q149" s="24">
        <f ca="1">G149*'Balance y flujos'!H$12</f>
        <v>-928733.88356614555</v>
      </c>
      <c r="R149" s="24">
        <f ca="1">H149*'Balance y flujos'!I$12</f>
        <v>23131.589354572603</v>
      </c>
      <c r="S149" s="24">
        <f ca="1">I149*'Balance y flujos'!J$12</f>
        <v>22512.468248423007</v>
      </c>
      <c r="T149" s="24">
        <f ca="1">J149*'Balance y flujos'!K$12</f>
        <v>21873.700422979517</v>
      </c>
      <c r="U149" s="24">
        <f ca="1">K149*'Balance y flujos'!L$12</f>
        <v>21225.748720590418</v>
      </c>
      <c r="V149" s="24">
        <f ca="1">L149*'Balance y flujos'!M$12</f>
        <v>832472.28742873285</v>
      </c>
      <c r="W149" s="18">
        <f t="shared" ca="1" si="16"/>
        <v>22157.762418502592</v>
      </c>
      <c r="X149" s="18">
        <f ca="1">'Metrics and Escenarios'!$N$13-W149</f>
        <v>-19249.715662695817</v>
      </c>
    </row>
    <row r="150" spans="1:24" x14ac:dyDescent="0.3">
      <c r="A150">
        <v>145</v>
      </c>
      <c r="B150" s="18">
        <f t="shared" ca="1" si="15"/>
        <v>-190.48696329457638</v>
      </c>
      <c r="C150" s="23">
        <f t="shared" ca="1" si="17"/>
        <v>1.0126572384736841</v>
      </c>
      <c r="D150" s="23">
        <f t="shared" ca="1" si="14"/>
        <v>1.0184172682257522</v>
      </c>
      <c r="E150" s="23">
        <f t="shared" ca="1" si="14"/>
        <v>1.0185534464025907</v>
      </c>
      <c r="F150" s="23">
        <f t="shared" ca="1" si="14"/>
        <v>1.014219510574458</v>
      </c>
      <c r="G150" s="23">
        <f t="shared" ca="1" si="14"/>
        <v>1.0064042724511766</v>
      </c>
      <c r="H150" s="23">
        <f t="shared" ca="1" si="14"/>
        <v>0.99593351251572404</v>
      </c>
      <c r="I150" s="23">
        <f t="shared" ca="1" si="14"/>
        <v>0.98347661183993429</v>
      </c>
      <c r="J150" s="23">
        <f t="shared" ca="1" si="14"/>
        <v>0.96957014332870972</v>
      </c>
      <c r="K150" s="23">
        <f t="shared" ca="1" si="14"/>
        <v>0.95463212012082965</v>
      </c>
      <c r="L150" s="23">
        <f t="shared" ca="1" si="14"/>
        <v>0.93898961389172098</v>
      </c>
      <c r="M150" s="24">
        <f ca="1">C150*'Balance y flujos'!D$12</f>
        <v>7667.6953061726836</v>
      </c>
      <c r="N150" s="24">
        <f ca="1">D150*'Balance y flujos'!E$12</f>
        <v>7711.3094249636742</v>
      </c>
      <c r="O150" s="24">
        <f ca="1">E150*'Balance y flujos'!F$12</f>
        <v>7712.3405465788437</v>
      </c>
      <c r="P150" s="24">
        <f ca="1">F150*'Balance y flujos'!G$12</f>
        <v>7679.5246063533896</v>
      </c>
      <c r="Q150" s="24">
        <f ca="1">G150*'Balance y flujos'!H$12</f>
        <v>-998783.92370650463</v>
      </c>
      <c r="R150" s="24">
        <f ca="1">H150*'Balance y flujos'!I$12</f>
        <v>25240.722220868447</v>
      </c>
      <c r="S150" s="24">
        <f ca="1">I150*'Balance y flujos'!J$12</f>
        <v>24925.017240827834</v>
      </c>
      <c r="T150" s="24">
        <f ca="1">J150*'Balance y flujos'!K$12</f>
        <v>24572.574728999483</v>
      </c>
      <c r="U150" s="24">
        <f ca="1">K150*'Balance y flujos'!L$12</f>
        <v>24193.98871941078</v>
      </c>
      <c r="V150" s="24">
        <f ca="1">L150*'Balance y flujos'!M$12</f>
        <v>962787.16233715217</v>
      </c>
      <c r="W150" s="18">
        <f t="shared" ca="1" si="16"/>
        <v>93706.41142482264</v>
      </c>
      <c r="X150" s="18">
        <f ca="1">'Metrics and Escenarios'!$N$13-W150</f>
        <v>-90798.364669015864</v>
      </c>
    </row>
    <row r="151" spans="1:24" x14ac:dyDescent="0.3">
      <c r="A151">
        <v>146</v>
      </c>
      <c r="B151" s="18">
        <f t="shared" ca="1" si="15"/>
        <v>-175.96955357272802</v>
      </c>
      <c r="C151" s="23">
        <f t="shared" ca="1" si="17"/>
        <v>1.011188189067427</v>
      </c>
      <c r="D151" s="23">
        <f t="shared" ca="1" si="14"/>
        <v>1.0154646006584087</v>
      </c>
      <c r="E151" s="23">
        <f t="shared" ca="1" si="14"/>
        <v>1.0141270650265048</v>
      </c>
      <c r="F151" s="23">
        <f t="shared" ca="1" si="14"/>
        <v>1.0083470416109364</v>
      </c>
      <c r="G151" s="23">
        <f t="shared" ca="1" si="14"/>
        <v>0.99912552994746395</v>
      </c>
      <c r="H151" s="23">
        <f t="shared" ca="1" si="14"/>
        <v>0.98729615980896157</v>
      </c>
      <c r="I151" s="23">
        <f t="shared" ca="1" si="14"/>
        <v>0.97353294904459808</v>
      </c>
      <c r="J151" s="23">
        <f t="shared" ca="1" si="14"/>
        <v>0.95837476271870448</v>
      </c>
      <c r="K151" s="23">
        <f t="shared" ca="1" si="14"/>
        <v>0.94224034277516389</v>
      </c>
      <c r="L151" s="23">
        <f t="shared" ca="1" si="14"/>
        <v>0.92545638831486021</v>
      </c>
      <c r="M151" s="24">
        <f ca="1">C151*'Balance y flujos'!D$12</f>
        <v>7656.5718748585796</v>
      </c>
      <c r="N151" s="24">
        <f ca="1">D151*'Balance y flujos'!E$12</f>
        <v>7688.9522498143297</v>
      </c>
      <c r="O151" s="24">
        <f ca="1">E151*'Balance y flujos'!F$12</f>
        <v>7678.8246219290586</v>
      </c>
      <c r="P151" s="24">
        <f ca="1">F151*'Balance y flujos'!G$12</f>
        <v>7635.059113986882</v>
      </c>
      <c r="Q151" s="24">
        <f ca="1">G151*'Balance y flujos'!H$12</f>
        <v>-991560.29479662224</v>
      </c>
      <c r="R151" s="24">
        <f ca="1">H151*'Balance y flujos'!I$12</f>
        <v>25021.819033401287</v>
      </c>
      <c r="S151" s="24">
        <f ca="1">I151*'Balance y flujos'!J$12</f>
        <v>24673.007214735753</v>
      </c>
      <c r="T151" s="24">
        <f ca="1">J151*'Balance y flujos'!K$12</f>
        <v>24288.84143899276</v>
      </c>
      <c r="U151" s="24">
        <f ca="1">K151*'Balance y flujos'!L$12</f>
        <v>23879.934210877651</v>
      </c>
      <c r="V151" s="24">
        <f ca="1">L151*'Balance y flujos'!M$12</f>
        <v>948910.95363617199</v>
      </c>
      <c r="W151" s="18">
        <f t="shared" ca="1" si="16"/>
        <v>85873.668598146061</v>
      </c>
      <c r="X151" s="18">
        <f ca="1">'Metrics and Escenarios'!$N$13-W151</f>
        <v>-82965.621842339286</v>
      </c>
    </row>
    <row r="152" spans="1:24" x14ac:dyDescent="0.3">
      <c r="A152">
        <v>147</v>
      </c>
      <c r="B152" s="18">
        <f t="shared" ca="1" si="15"/>
        <v>63.373012040669337</v>
      </c>
      <c r="C152" s="23">
        <f t="shared" ca="1" si="17"/>
        <v>0.98727348348266042</v>
      </c>
      <c r="D152" s="23">
        <f t="shared" ca="1" si="14"/>
        <v>0.96800089151574442</v>
      </c>
      <c r="E152" s="23">
        <f t="shared" ca="1" si="14"/>
        <v>0.94386270626847502</v>
      </c>
      <c r="F152" s="23">
        <f t="shared" ca="1" si="14"/>
        <v>0.91628793101016148</v>
      </c>
      <c r="G152" s="23">
        <f t="shared" ca="1" si="14"/>
        <v>0.88643619028609666</v>
      </c>
      <c r="H152" s="23">
        <f t="shared" ca="1" si="14"/>
        <v>0.85522493452521908</v>
      </c>
      <c r="I152" s="23">
        <f t="shared" ca="1" si="14"/>
        <v>0.82335863748799065</v>
      </c>
      <c r="J152" s="23">
        <f t="shared" ca="1" si="14"/>
        <v>0.79136938358162756</v>
      </c>
      <c r="K152" s="23">
        <f t="shared" ca="1" si="14"/>
        <v>0.75964564952873159</v>
      </c>
      <c r="L152" s="23">
        <f t="shared" ca="1" si="14"/>
        <v>0.72846854212481482</v>
      </c>
      <c r="M152" s="24">
        <f ca="1">C152*'Balance y flujos'!D$12</f>
        <v>7475.4931556295542</v>
      </c>
      <c r="N152" s="24">
        <f ca="1">D152*'Balance y flujos'!E$12</f>
        <v>7329.5638546300988</v>
      </c>
      <c r="O152" s="24">
        <f ca="1">E152*'Balance y flujos'!F$12</f>
        <v>7146.7929794631173</v>
      </c>
      <c r="P152" s="24">
        <f ca="1">F152*'Balance y flujos'!G$12</f>
        <v>6938.0007378398604</v>
      </c>
      <c r="Q152" s="24">
        <f ca="1">G152*'Balance y flujos'!H$12</f>
        <v>-879724.22264567099</v>
      </c>
      <c r="R152" s="24">
        <f ca="1">H152*'Balance y flujos'!I$12</f>
        <v>21674.634639198015</v>
      </c>
      <c r="S152" s="24">
        <f ca="1">I152*'Balance y flujos'!J$12</f>
        <v>20867.022141359041</v>
      </c>
      <c r="T152" s="24">
        <f ca="1">J152*'Balance y flujos'!K$12</f>
        <v>20056.293451384776</v>
      </c>
      <c r="U152" s="24">
        <f ca="1">K152*'Balance y flujos'!L$12</f>
        <v>19252.294038798274</v>
      </c>
      <c r="V152" s="24">
        <f ca="1">L152*'Balance y flujos'!M$12</f>
        <v>746930.69033786946</v>
      </c>
      <c r="W152" s="18">
        <f t="shared" ca="1" si="16"/>
        <v>-22053.437309498782</v>
      </c>
      <c r="X152" s="18">
        <f ca="1">'Metrics and Escenarios'!$N$13-W152</f>
        <v>24961.484065305558</v>
      </c>
    </row>
    <row r="153" spans="1:24" x14ac:dyDescent="0.3">
      <c r="A153">
        <v>148</v>
      </c>
      <c r="B153" s="18">
        <f t="shared" ca="1" si="15"/>
        <v>132.39637870333158</v>
      </c>
      <c r="C153" s="23">
        <f t="shared" ca="1" si="17"/>
        <v>0.98048245346736573</v>
      </c>
      <c r="D153" s="23">
        <f t="shared" ca="1" si="14"/>
        <v>0.95472976794035913</v>
      </c>
      <c r="E153" s="23">
        <f t="shared" ca="1" si="14"/>
        <v>0.92451909710137814</v>
      </c>
      <c r="F153" s="23">
        <f t="shared" ca="1" si="14"/>
        <v>0.89133586007641097</v>
      </c>
      <c r="G153" s="23">
        <f t="shared" ca="1" si="14"/>
        <v>0.85636566204929654</v>
      </c>
      <c r="H153" s="23">
        <f t="shared" ca="1" si="14"/>
        <v>0.82053001864437547</v>
      </c>
      <c r="I153" s="23">
        <f t="shared" ca="1" si="14"/>
        <v>0.78452270802300739</v>
      </c>
      <c r="J153" s="23">
        <f t="shared" ca="1" si="14"/>
        <v>0.74885558047545531</v>
      </c>
      <c r="K153" s="23">
        <f t="shared" ca="1" si="14"/>
        <v>0.7138915384981791</v>
      </c>
      <c r="L153" s="23">
        <f t="shared" ca="1" si="14"/>
        <v>0.67988323917485172</v>
      </c>
      <c r="M153" s="24">
        <f ca="1">C153*'Balance y flujos'!D$12</f>
        <v>7424.0724507809546</v>
      </c>
      <c r="N153" s="24">
        <f ca="1">D153*'Balance y flujos'!E$12</f>
        <v>7229.0768111562438</v>
      </c>
      <c r="O153" s="24">
        <f ca="1">E153*'Balance y flujos'!F$12</f>
        <v>7000.3259464139655</v>
      </c>
      <c r="P153" s="24">
        <f ca="1">F153*'Balance y flujos'!G$12</f>
        <v>6749.0672370371813</v>
      </c>
      <c r="Q153" s="24">
        <f ca="1">G153*'Balance y flujos'!H$12</f>
        <v>-849881.38413393812</v>
      </c>
      <c r="R153" s="24">
        <f ca="1">H153*'Balance y flujos'!I$12</f>
        <v>20795.33424090868</v>
      </c>
      <c r="S153" s="24">
        <f ca="1">I153*'Balance y flujos'!J$12</f>
        <v>19882.77279589944</v>
      </c>
      <c r="T153" s="24">
        <f ca="1">J153*'Balance y flujos'!K$12</f>
        <v>18978.832876687378</v>
      </c>
      <c r="U153" s="24">
        <f ca="1">K153*'Balance y flujos'!L$12</f>
        <v>18092.711805173301</v>
      </c>
      <c r="V153" s="24">
        <f ca="1">L153*'Balance y flujos'!M$12</f>
        <v>697114.05204235797</v>
      </c>
      <c r="W153" s="18">
        <f t="shared" ca="1" si="16"/>
        <v>-46615.137927522883</v>
      </c>
      <c r="X153" s="18">
        <f ca="1">'Metrics and Escenarios'!$N$13-W153</f>
        <v>49523.184683329659</v>
      </c>
    </row>
    <row r="154" spans="1:24" x14ac:dyDescent="0.3">
      <c r="A154">
        <v>149</v>
      </c>
      <c r="B154" s="18">
        <f t="shared" ca="1" si="15"/>
        <v>223.68336103142025</v>
      </c>
      <c r="C154" s="23">
        <f t="shared" ca="1" si="17"/>
        <v>0.97157265433426787</v>
      </c>
      <c r="D154" s="23">
        <f t="shared" ca="1" si="14"/>
        <v>0.93745704531606366</v>
      </c>
      <c r="E154" s="23">
        <f t="shared" ca="1" si="14"/>
        <v>0.89954368006595942</v>
      </c>
      <c r="F154" s="23">
        <f t="shared" ca="1" si="14"/>
        <v>0.85937597108903785</v>
      </c>
      <c r="G154" s="23">
        <f t="shared" ca="1" si="14"/>
        <v>0.81815677036705181</v>
      </c>
      <c r="H154" s="23">
        <f t="shared" ca="1" si="14"/>
        <v>0.77679641840206315</v>
      </c>
      <c r="I154" s="23">
        <f t="shared" ca="1" si="14"/>
        <v>0.73595916141328699</v>
      </c>
      <c r="J154" s="23">
        <f t="shared" ca="1" si="14"/>
        <v>0.69611617367738554</v>
      </c>
      <c r="K154" s="23">
        <f t="shared" ca="1" si="14"/>
        <v>0.65758416261677344</v>
      </c>
      <c r="L154" s="23">
        <f t="shared" ca="1" si="14"/>
        <v>0.62056732129854697</v>
      </c>
      <c r="M154" s="24">
        <f ca="1">C154*'Balance y flujos'!D$12</f>
        <v>7356.6087301890129</v>
      </c>
      <c r="N154" s="24">
        <f ca="1">D154*'Balance y flujos'!E$12</f>
        <v>7098.2902338630674</v>
      </c>
      <c r="O154" s="24">
        <f ca="1">E154*'Balance y flujos'!F$12</f>
        <v>6811.2156722793261</v>
      </c>
      <c r="P154" s="24">
        <f ca="1">F154*'Balance y flujos'!G$12</f>
        <v>6507.0715434660351</v>
      </c>
      <c r="Q154" s="24">
        <f ca="1">G154*'Balance y flujos'!H$12</f>
        <v>-811961.80469701695</v>
      </c>
      <c r="R154" s="24">
        <f ca="1">H154*'Balance y flujos'!I$12</f>
        <v>19686.959393027173</v>
      </c>
      <c r="S154" s="24">
        <f ca="1">I154*'Balance y flujos'!J$12</f>
        <v>18651.988838303881</v>
      </c>
      <c r="T154" s="24">
        <f ca="1">J154*'Balance y flujos'!K$12</f>
        <v>17642.216827167264</v>
      </c>
      <c r="U154" s="24">
        <f ca="1">K154*'Balance y flujos'!L$12</f>
        <v>16665.669923613816</v>
      </c>
      <c r="V154" s="24">
        <f ca="1">L154*'Balance y flujos'!M$12</f>
        <v>636294.84445084946</v>
      </c>
      <c r="W154" s="18">
        <f t="shared" ca="1" si="16"/>
        <v>-75246.939084258047</v>
      </c>
      <c r="X154" s="18">
        <f ca="1">'Metrics and Escenarios'!$N$13-W154</f>
        <v>78154.985840064823</v>
      </c>
    </row>
    <row r="155" spans="1:24" x14ac:dyDescent="0.3">
      <c r="A155">
        <v>150</v>
      </c>
      <c r="B155" s="18">
        <f t="shared" ca="1" si="15"/>
        <v>-261.13522736745284</v>
      </c>
      <c r="C155" s="23">
        <f t="shared" ca="1" si="17"/>
        <v>1.0198368174510593</v>
      </c>
      <c r="D155" s="23">
        <f t="shared" ca="1" si="14"/>
        <v>1.032909293179995</v>
      </c>
      <c r="E155" s="23">
        <f t="shared" ca="1" si="14"/>
        <v>1.0403715512141796</v>
      </c>
      <c r="F155" s="23">
        <f t="shared" ca="1" si="14"/>
        <v>1.0432894634894467</v>
      </c>
      <c r="G155" s="23">
        <f t="shared" ca="1" si="14"/>
        <v>1.0425899816223407</v>
      </c>
      <c r="H155" s="23">
        <f t="shared" ca="1" si="14"/>
        <v>1.0390576330567634</v>
      </c>
      <c r="I155" s="23">
        <f t="shared" ca="1" si="14"/>
        <v>1.0333359580583887</v>
      </c>
      <c r="J155" s="23">
        <f t="shared" ca="1" si="14"/>
        <v>1.0259470675599731</v>
      </c>
      <c r="K155" s="23">
        <f t="shared" ca="1" si="14"/>
        <v>1.0173021888242981</v>
      </c>
      <c r="L155" s="23">
        <f t="shared" ca="1" si="14"/>
        <v>1.0077271045877274</v>
      </c>
      <c r="M155" s="24">
        <f ca="1">C155*'Balance y flujos'!D$12</f>
        <v>7722.0580480102781</v>
      </c>
      <c r="N155" s="24">
        <f ca="1">D155*'Balance y flujos'!E$12</f>
        <v>7821.0409584942799</v>
      </c>
      <c r="O155" s="24">
        <f ca="1">E155*'Balance y flujos'!F$12</f>
        <v>7877.5441055891524</v>
      </c>
      <c r="P155" s="24">
        <f ca="1">F155*'Balance y flujos'!G$12</f>
        <v>7899.638118653842</v>
      </c>
      <c r="Q155" s="24">
        <f ca="1">G155*'Balance y flujos'!H$12</f>
        <v>-1034695.6398800178</v>
      </c>
      <c r="R155" s="24">
        <f ca="1">H155*'Balance y flujos'!I$12</f>
        <v>26333.650547826855</v>
      </c>
      <c r="S155" s="24">
        <f ca="1">I155*'Balance y flujos'!J$12</f>
        <v>26188.641661734389</v>
      </c>
      <c r="T155" s="24">
        <f ca="1">J155*'Balance y flujos'!K$12</f>
        <v>26001.379228803678</v>
      </c>
      <c r="U155" s="24">
        <f ca="1">K155*'Balance y flujos'!L$12</f>
        <v>25782.285303297464</v>
      </c>
      <c r="V155" s="24">
        <f ca="1">L155*'Balance y flujos'!M$12</f>
        <v>1033266.7210397215</v>
      </c>
      <c r="W155" s="18">
        <f t="shared" ca="1" si="16"/>
        <v>134197.31913211371</v>
      </c>
      <c r="X155" s="18">
        <f ca="1">'Metrics and Escenarios'!$N$13-W155</f>
        <v>-131289.27237630694</v>
      </c>
    </row>
    <row r="156" spans="1:24" x14ac:dyDescent="0.3">
      <c r="A156">
        <v>151</v>
      </c>
      <c r="B156" s="18">
        <f t="shared" ca="1" si="15"/>
        <v>193.60069098691349</v>
      </c>
      <c r="C156" s="23">
        <f t="shared" ca="1" si="17"/>
        <v>0.97449980491049726</v>
      </c>
      <c r="D156" s="23">
        <f t="shared" ca="1" si="14"/>
        <v>0.94311428894505078</v>
      </c>
      <c r="E156" s="23">
        <f t="shared" ca="1" si="14"/>
        <v>0.90769862581309124</v>
      </c>
      <c r="F156" s="23">
        <f t="shared" ca="1" si="14"/>
        <v>0.86977936746065443</v>
      </c>
      <c r="G156" s="23">
        <f t="shared" ca="1" si="14"/>
        <v>0.83055595684282824</v>
      </c>
      <c r="H156" s="23">
        <f t="shared" ref="D156:P184" ca="1" si="18">EXP(-(H$4+($B156/10000))*H$3)</f>
        <v>0.79094458489060882</v>
      </c>
      <c r="I156" s="23">
        <f t="shared" ca="1" si="18"/>
        <v>0.75162121907315549</v>
      </c>
      <c r="J156" s="23">
        <f t="shared" ca="1" si="18"/>
        <v>0.71307221503476947</v>
      </c>
      <c r="K156" s="23">
        <f t="shared" ca="1" si="18"/>
        <v>0.67563106341470103</v>
      </c>
      <c r="L156" s="23">
        <f t="shared" ca="1" si="18"/>
        <v>0.63951927675726428</v>
      </c>
      <c r="M156" s="24">
        <f ca="1">C156*'Balance y flujos'!D$12</f>
        <v>7378.7726943430089</v>
      </c>
      <c r="N156" s="24">
        <f ca="1">D156*'Balance y flujos'!E$12</f>
        <v>7141.1260708786012</v>
      </c>
      <c r="O156" s="24">
        <f ca="1">E156*'Balance y flujos'!F$12</f>
        <v>6872.9637513446796</v>
      </c>
      <c r="P156" s="24">
        <f ca="1">F156*'Balance y flujos'!G$12</f>
        <v>6585.8445680356617</v>
      </c>
      <c r="Q156" s="24">
        <f ca="1">G156*'Balance y flujos'!H$12</f>
        <v>-824267.1063119258</v>
      </c>
      <c r="R156" s="24">
        <f ca="1">H156*'Balance y flujos'!I$12</f>
        <v>20045.527445798009</v>
      </c>
      <c r="S156" s="24">
        <f ca="1">I156*'Balance y flujos'!J$12</f>
        <v>19048.924619490102</v>
      </c>
      <c r="T156" s="24">
        <f ca="1">J156*'Balance y flujos'!K$12</f>
        <v>18071.947049605711</v>
      </c>
      <c r="U156" s="24">
        <f ca="1">K156*'Balance y flujos'!L$12</f>
        <v>17123.046650336692</v>
      </c>
      <c r="V156" s="24">
        <f ca="1">L156*'Balance y flujos'!M$12</f>
        <v>655727.1141446681</v>
      </c>
      <c r="W156" s="18">
        <f t="shared" ca="1" si="16"/>
        <v>-66271.839317425271</v>
      </c>
      <c r="X156" s="18">
        <f ca="1">'Metrics and Escenarios'!$N$13-W156</f>
        <v>69179.886073232046</v>
      </c>
    </row>
    <row r="157" spans="1:24" x14ac:dyDescent="0.3">
      <c r="A157">
        <v>152</v>
      </c>
      <c r="B157" s="18">
        <f t="shared" ca="1" si="15"/>
        <v>163.94865646484757</v>
      </c>
      <c r="C157" s="23">
        <f t="shared" ca="1" si="17"/>
        <v>0.9773936834451511</v>
      </c>
      <c r="D157" s="23">
        <f t="shared" ca="1" si="18"/>
        <v>0.94872395780446206</v>
      </c>
      <c r="E157" s="23">
        <f t="shared" ca="1" si="18"/>
        <v>0.91580917978999399</v>
      </c>
      <c r="F157" s="23">
        <f t="shared" ca="1" si="18"/>
        <v>0.8801570809967082</v>
      </c>
      <c r="G157" s="23">
        <f t="shared" ca="1" si="18"/>
        <v>0.84296152917091527</v>
      </c>
      <c r="H157" s="23">
        <f t="shared" ca="1" si="18"/>
        <v>0.80514237811135692</v>
      </c>
      <c r="I157" s="23">
        <f t="shared" ca="1" si="18"/>
        <v>0.76738522413377641</v>
      </c>
      <c r="J157" s="23">
        <f t="shared" ca="1" si="18"/>
        <v>0.73018967288387127</v>
      </c>
      <c r="K157" s="23">
        <f t="shared" ca="1" si="18"/>
        <v>0.69390425781427567</v>
      </c>
      <c r="L157" s="23">
        <f t="shared" ca="1" si="18"/>
        <v>0.65876627047871528</v>
      </c>
      <c r="M157" s="24">
        <f ca="1">C157*'Balance y flujos'!D$12</f>
        <v>7400.6847273723124</v>
      </c>
      <c r="N157" s="24">
        <f ca="1">D157*'Balance y flujos'!E$12</f>
        <v>7183.6016785652873</v>
      </c>
      <c r="O157" s="24">
        <f ca="1">E157*'Balance y flujos'!F$12</f>
        <v>6934.3757022955178</v>
      </c>
      <c r="P157" s="24">
        <f ca="1">F157*'Balance y flujos'!G$12</f>
        <v>6664.423125859571</v>
      </c>
      <c r="Q157" s="24">
        <f ca="1">G157*'Balance y flujos'!H$12</f>
        <v>-836578.74542638776</v>
      </c>
      <c r="R157" s="24">
        <f ca="1">H157*'Balance y flujos'!I$12</f>
        <v>20405.353227670745</v>
      </c>
      <c r="S157" s="24">
        <f ca="1">I157*'Balance y flujos'!J$12</f>
        <v>19448.444133416706</v>
      </c>
      <c r="T157" s="24">
        <f ca="1">J157*'Balance y flujos'!K$12</f>
        <v>18505.768176485184</v>
      </c>
      <c r="U157" s="24">
        <f ca="1">K157*'Balance y flujos'!L$12</f>
        <v>17586.158512857044</v>
      </c>
      <c r="V157" s="24">
        <f ca="1">L157*'Balance y flujos'!M$12</f>
        <v>675461.89948674932</v>
      </c>
      <c r="W157" s="18">
        <f t="shared" ca="1" si="16"/>
        <v>-56988.036655116011</v>
      </c>
      <c r="X157" s="18">
        <f ca="1">'Metrics and Escenarios'!$N$13-W157</f>
        <v>59896.083410922787</v>
      </c>
    </row>
    <row r="158" spans="1:24" x14ac:dyDescent="0.3">
      <c r="A158">
        <v>153</v>
      </c>
      <c r="B158" s="18">
        <f t="shared" ca="1" si="15"/>
        <v>39.704887109177044</v>
      </c>
      <c r="C158" s="23">
        <f t="shared" ca="1" si="17"/>
        <v>0.98961294213540696</v>
      </c>
      <c r="D158" s="23">
        <f t="shared" ca="1" si="18"/>
        <v>0.97259390695251602</v>
      </c>
      <c r="E158" s="23">
        <f t="shared" ca="1" si="18"/>
        <v>0.95058839380850824</v>
      </c>
      <c r="F158" s="23">
        <f t="shared" ca="1" si="18"/>
        <v>0.92500385069540503</v>
      </c>
      <c r="G158" s="23">
        <f t="shared" ca="1" si="18"/>
        <v>0.89698864760204589</v>
      </c>
      <c r="H158" s="23">
        <f t="shared" ca="1" si="18"/>
        <v>0.8674565209406967</v>
      </c>
      <c r="I158" s="23">
        <f t="shared" ca="1" si="18"/>
        <v>0.83711341384705618</v>
      </c>
      <c r="J158" s="23">
        <f t="shared" ca="1" si="18"/>
        <v>0.80649632574045205</v>
      </c>
      <c r="K158" s="23">
        <f t="shared" ca="1" si="18"/>
        <v>0.77600067216124236</v>
      </c>
      <c r="L158" s="23">
        <f t="shared" ca="1" si="18"/>
        <v>0.74591568268553488</v>
      </c>
      <c r="M158" s="24">
        <f ca="1">C158*'Balance y flujos'!D$12</f>
        <v>7493.2072008653213</v>
      </c>
      <c r="N158" s="24">
        <f ca="1">D158*'Balance y flujos'!E$12</f>
        <v>7364.3415084775097</v>
      </c>
      <c r="O158" s="24">
        <f ca="1">E158*'Balance y flujos'!F$12</f>
        <v>7197.7189204648585</v>
      </c>
      <c r="P158" s="24">
        <f ca="1">F158*'Balance y flujos'!G$12</f>
        <v>7003.996431071906</v>
      </c>
      <c r="Q158" s="24">
        <f ca="1">G158*'Balance y flujos'!H$12</f>
        <v>-890196.77826896845</v>
      </c>
      <c r="R158" s="24">
        <f ca="1">H158*'Balance y flujos'!I$12</f>
        <v>21984.629303654838</v>
      </c>
      <c r="S158" s="24">
        <f ca="1">I158*'Balance y flujos'!J$12</f>
        <v>21215.620200292076</v>
      </c>
      <c r="T158" s="24">
        <f ca="1">J158*'Balance y flujos'!K$12</f>
        <v>20439.667381756462</v>
      </c>
      <c r="U158" s="24">
        <f ca="1">K158*'Balance y flujos'!L$12</f>
        <v>19666.792173458347</v>
      </c>
      <c r="V158" s="24">
        <f ca="1">L158*'Balance y flujos'!M$12</f>
        <v>764820.00743237161</v>
      </c>
      <c r="W158" s="18">
        <f t="shared" ca="1" si="16"/>
        <v>-13010.797716555418</v>
      </c>
      <c r="X158" s="18">
        <f ca="1">'Metrics and Escenarios'!$N$13-W158</f>
        <v>15918.844472362194</v>
      </c>
    </row>
    <row r="159" spans="1:24" x14ac:dyDescent="0.3">
      <c r="A159">
        <v>154</v>
      </c>
      <c r="B159" s="18">
        <f t="shared" ca="1" si="15"/>
        <v>-93.123403892603562</v>
      </c>
      <c r="C159" s="23">
        <f t="shared" ca="1" si="17"/>
        <v>1.0028454900021768</v>
      </c>
      <c r="D159" s="23">
        <f t="shared" ca="1" si="18"/>
        <v>0.99877776001248453</v>
      </c>
      <c r="E159" s="23">
        <f t="shared" ca="1" si="18"/>
        <v>0.98923274941883232</v>
      </c>
      <c r="F159" s="23">
        <f t="shared" ca="1" si="18"/>
        <v>0.97547957007868935</v>
      </c>
      <c r="G159" s="23">
        <f t="shared" ca="1" si="18"/>
        <v>0.95858414948067983</v>
      </c>
      <c r="H159" s="23">
        <f t="shared" ca="1" si="18"/>
        <v>0.93941971973485228</v>
      </c>
      <c r="I159" s="23">
        <f t="shared" ca="1" si="18"/>
        <v>0.9186813856256929</v>
      </c>
      <c r="J159" s="23">
        <f t="shared" ca="1" si="18"/>
        <v>0.89691578685599693</v>
      </c>
      <c r="K159" s="23">
        <f t="shared" ca="1" si="18"/>
        <v>0.8745407122570793</v>
      </c>
      <c r="L159" s="23">
        <f t="shared" ca="1" si="18"/>
        <v>0.85187589998608138</v>
      </c>
      <c r="M159" s="24">
        <f ca="1">C159*'Balance y flujos'!D$12</f>
        <v>7593.4021546086688</v>
      </c>
      <c r="N159" s="24">
        <f ca="1">D159*'Balance y flujos'!E$12</f>
        <v>7562.6018867947014</v>
      </c>
      <c r="O159" s="24">
        <f ca="1">E159*'Balance y flujos'!F$12</f>
        <v>7490.3284361682809</v>
      </c>
      <c r="P159" s="24">
        <f ca="1">F159*'Balance y flujos'!G$12</f>
        <v>7386.1913356126061</v>
      </c>
      <c r="Q159" s="24">
        <f ca="1">G159*'Balance y flujos'!H$12</f>
        <v>-951325.88784555555</v>
      </c>
      <c r="R159" s="24">
        <f ca="1">H159*'Balance y flujos'!I$12</f>
        <v>23808.448954326286</v>
      </c>
      <c r="S159" s="24">
        <f ca="1">I159*'Balance y flujos'!J$12</f>
        <v>23282.861127433487</v>
      </c>
      <c r="T159" s="24">
        <f ca="1">J159*'Balance y flujos'!K$12</f>
        <v>22731.238528522197</v>
      </c>
      <c r="U159" s="24">
        <f ca="1">K159*'Balance y flujos'!L$12</f>
        <v>22164.169506820235</v>
      </c>
      <c r="V159" s="24">
        <f ca="1">L159*'Balance y flujos'!M$12</f>
        <v>873465.65742268681</v>
      </c>
      <c r="W159" s="18">
        <f t="shared" ca="1" si="16"/>
        <v>44159.011507417774</v>
      </c>
      <c r="X159" s="18">
        <f ca="1">'Metrics and Escenarios'!$N$13-W159</f>
        <v>-41250.964751610998</v>
      </c>
    </row>
    <row r="160" spans="1:24" x14ac:dyDescent="0.3">
      <c r="A160">
        <v>155</v>
      </c>
      <c r="B160" s="18">
        <f t="shared" ca="1" si="15"/>
        <v>286.37119903150409</v>
      </c>
      <c r="C160" s="23">
        <f t="shared" ca="1" si="17"/>
        <v>0.96550112585099856</v>
      </c>
      <c r="D160" s="23">
        <f t="shared" ca="1" si="18"/>
        <v>0.92577698699788469</v>
      </c>
      <c r="E160" s="23">
        <f t="shared" ca="1" si="18"/>
        <v>0.88278462777286582</v>
      </c>
      <c r="F160" s="23">
        <f t="shared" ca="1" si="18"/>
        <v>0.83809492996619517</v>
      </c>
      <c r="G160" s="23">
        <f t="shared" ca="1" si="18"/>
        <v>0.7929102600156811</v>
      </c>
      <c r="H160" s="23">
        <f t="shared" ca="1" si="18"/>
        <v>0.74812165375376916</v>
      </c>
      <c r="I160" s="23">
        <f t="shared" ca="1" si="18"/>
        <v>0.70436250350173057</v>
      </c>
      <c r="J160" s="23">
        <f t="shared" ca="1" si="18"/>
        <v>0.66206669077078295</v>
      </c>
      <c r="K160" s="23">
        <f t="shared" ca="1" si="18"/>
        <v>0.62151105949770757</v>
      </c>
      <c r="L160" s="23">
        <f t="shared" ca="1" si="18"/>
        <v>0.58285955452677629</v>
      </c>
      <c r="M160" s="24">
        <f ca="1">C160*'Balance y flujos'!D$12</f>
        <v>7310.6359877015084</v>
      </c>
      <c r="N160" s="24">
        <f ca="1">D160*'Balance y flujos'!E$12</f>
        <v>7009.8505082189677</v>
      </c>
      <c r="O160" s="24">
        <f ca="1">E160*'Balance y flujos'!F$12</f>
        <v>6684.3185330287915</v>
      </c>
      <c r="P160" s="24">
        <f ca="1">F160*'Balance y flujos'!G$12</f>
        <v>6345.9345536450419</v>
      </c>
      <c r="Q160" s="24">
        <f ca="1">G160*'Balance y flujos'!H$12</f>
        <v>-786906.45729947079</v>
      </c>
      <c r="R160" s="24">
        <f ca="1">H160*'Balance y flujos'!I$12</f>
        <v>18960.232397559252</v>
      </c>
      <c r="S160" s="24">
        <f ca="1">I160*'Balance y flujos'!J$12</f>
        <v>17851.210015791057</v>
      </c>
      <c r="T160" s="24">
        <f ca="1">J160*'Balance y flujos'!K$12</f>
        <v>16779.27414172751</v>
      </c>
      <c r="U160" s="24">
        <f ca="1">K160*'Balance y flujos'!L$12</f>
        <v>15751.441047859713</v>
      </c>
      <c r="V160" s="24">
        <f ca="1">L160*'Balance y flujos'!M$12</f>
        <v>597631.42024342192</v>
      </c>
      <c r="W160" s="18">
        <f t="shared" ca="1" si="16"/>
        <v>-92582.139870517072</v>
      </c>
      <c r="X160" s="18">
        <f ca="1">'Metrics and Escenarios'!$N$13-W160</f>
        <v>95490.186626323848</v>
      </c>
    </row>
    <row r="161" spans="1:24" x14ac:dyDescent="0.3">
      <c r="A161">
        <v>156</v>
      </c>
      <c r="B161" s="18">
        <f t="shared" ca="1" si="15"/>
        <v>-108.341775079396</v>
      </c>
      <c r="C161" s="23">
        <f t="shared" ca="1" si="17"/>
        <v>1.0043728193716526</v>
      </c>
      <c r="D161" s="23">
        <f t="shared" ca="1" si="18"/>
        <v>1.0018223451617649</v>
      </c>
      <c r="E161" s="23">
        <f t="shared" ca="1" si="18"/>
        <v>0.99375942820898089</v>
      </c>
      <c r="F161" s="23">
        <f t="shared" ca="1" si="18"/>
        <v>0.9814357644745374</v>
      </c>
      <c r="G161" s="23">
        <f t="shared" ca="1" si="18"/>
        <v>0.96590601557216615</v>
      </c>
      <c r="H161" s="23">
        <f t="shared" ca="1" si="18"/>
        <v>0.94803686433190448</v>
      </c>
      <c r="I161" s="23">
        <f t="shared" ca="1" si="18"/>
        <v>0.92852028280636312</v>
      </c>
      <c r="J161" s="23">
        <f t="shared" ca="1" si="18"/>
        <v>0.90790220721611503</v>
      </c>
      <c r="K161" s="23">
        <f t="shared" ca="1" si="18"/>
        <v>0.88660129446245628</v>
      </c>
      <c r="L161" s="23">
        <f t="shared" ca="1" si="18"/>
        <v>0.86493921268828888</v>
      </c>
      <c r="M161" s="24">
        <f ca="1">C161*'Balance y flujos'!D$12</f>
        <v>7604.9668734418246</v>
      </c>
      <c r="N161" s="24">
        <f ca="1">D161*'Balance y flujos'!E$12</f>
        <v>7585.6550486854585</v>
      </c>
      <c r="O161" s="24">
        <f ca="1">E161*'Balance y flujos'!F$12</f>
        <v>7524.6037984459344</v>
      </c>
      <c r="P161" s="24">
        <f ca="1">F161*'Balance y flujos'!G$12</f>
        <v>7431.2907849391449</v>
      </c>
      <c r="Q161" s="24">
        <f ca="1">G161*'Balance y flujos'!H$12</f>
        <v>-958592.31381759257</v>
      </c>
      <c r="R161" s="24">
        <f ca="1">H161*'Balance y flujos'!I$12</f>
        <v>24026.839991858342</v>
      </c>
      <c r="S161" s="24">
        <f ca="1">I161*'Balance y flujos'!J$12</f>
        <v>23532.215996585019</v>
      </c>
      <c r="T161" s="24">
        <f ca="1">J161*'Balance y flujos'!K$12</f>
        <v>23009.675975426624</v>
      </c>
      <c r="U161" s="24">
        <f ca="1">K161*'Balance y flujos'!L$12</f>
        <v>22469.830277787678</v>
      </c>
      <c r="V161" s="24">
        <f ca="1">L161*'Balance y flujos'!M$12</f>
        <v>886860.04387937405</v>
      </c>
      <c r="W161" s="18">
        <f t="shared" ca="1" si="16"/>
        <v>51452.808808951406</v>
      </c>
      <c r="X161" s="18">
        <f ca="1">'Metrics and Escenarios'!$N$13-W161</f>
        <v>-48544.76205314463</v>
      </c>
    </row>
    <row r="162" spans="1:24" x14ac:dyDescent="0.3">
      <c r="A162">
        <v>157</v>
      </c>
      <c r="B162" s="18">
        <f t="shared" ca="1" si="15"/>
        <v>-32.6392038363689</v>
      </c>
      <c r="C162" s="23">
        <f t="shared" ca="1" si="17"/>
        <v>0.99679816609131322</v>
      </c>
      <c r="D162" s="23">
        <f t="shared" ca="1" si="18"/>
        <v>0.98676848880528301</v>
      </c>
      <c r="E162" s="23">
        <f t="shared" ca="1" si="18"/>
        <v>0.9714447360836207</v>
      </c>
      <c r="F162" s="23">
        <f t="shared" ca="1" si="18"/>
        <v>0.95216233174689646</v>
      </c>
      <c r="G162" s="23">
        <f t="shared" ca="1" si="18"/>
        <v>0.93002851920545926</v>
      </c>
      <c r="H162" s="23">
        <f t="shared" ca="1" si="18"/>
        <v>0.90593888251896504</v>
      </c>
      <c r="I162" s="23">
        <f t="shared" ca="1" si="18"/>
        <v>0.88059729838057876</v>
      </c>
      <c r="J162" s="23">
        <f t="shared" ca="1" si="18"/>
        <v>0.85454965810172101</v>
      </c>
      <c r="K162" s="23">
        <f t="shared" ca="1" si="18"/>
        <v>0.82820695451531667</v>
      </c>
      <c r="L162" s="23">
        <f t="shared" ca="1" si="18"/>
        <v>0.80187814616337172</v>
      </c>
      <c r="M162" s="24">
        <f ca="1">C162*'Balance y flujos'!D$12</f>
        <v>7547.6126856703686</v>
      </c>
      <c r="N162" s="24">
        <f ca="1">D162*'Balance y flujos'!E$12</f>
        <v>7471.6694083928232</v>
      </c>
      <c r="O162" s="24">
        <f ca="1">E162*'Balance y flujos'!F$12</f>
        <v>7355.6401515497691</v>
      </c>
      <c r="P162" s="24">
        <f ca="1">F162*'Balance y flujos'!G$12</f>
        <v>7209.6365526940781</v>
      </c>
      <c r="Q162" s="24">
        <f ca="1">G162*'Balance y flujos'!H$12</f>
        <v>-922986.47670540586</v>
      </c>
      <c r="R162" s="24">
        <f ca="1">H162*'Balance y flujos'!I$12</f>
        <v>22959.917901531753</v>
      </c>
      <c r="S162" s="24">
        <f ca="1">I162*'Balance y flujos'!J$12</f>
        <v>22317.666307589458</v>
      </c>
      <c r="T162" s="24">
        <f ca="1">J162*'Balance y flujos'!K$12</f>
        <v>21657.520580464552</v>
      </c>
      <c r="U162" s="24">
        <f ca="1">K162*'Balance y flujos'!L$12</f>
        <v>20989.896833080504</v>
      </c>
      <c r="V162" s="24">
        <f ca="1">L162*'Balance y flujos'!M$12</f>
        <v>822200.77140686661</v>
      </c>
      <c r="W162" s="18">
        <f t="shared" ca="1" si="16"/>
        <v>16723.855122434092</v>
      </c>
      <c r="X162" s="18">
        <f ca="1">'Metrics and Escenarios'!$N$13-W162</f>
        <v>-13815.808366627316</v>
      </c>
    </row>
    <row r="163" spans="1:24" x14ac:dyDescent="0.3">
      <c r="A163">
        <v>158</v>
      </c>
      <c r="B163" s="18">
        <f t="shared" ca="1" si="15"/>
        <v>-237.5944625635691</v>
      </c>
      <c r="C163" s="23">
        <f t="shared" ca="1" si="17"/>
        <v>1.0174388671718289</v>
      </c>
      <c r="D163" s="23">
        <f t="shared" ca="1" si="18"/>
        <v>1.028057628385195</v>
      </c>
      <c r="E163" s="23">
        <f t="shared" ca="1" si="18"/>
        <v>1.0330500919578416</v>
      </c>
      <c r="F163" s="23">
        <f t="shared" ca="1" si="18"/>
        <v>1.0335116384795455</v>
      </c>
      <c r="G163" s="23">
        <f t="shared" ca="1" si="18"/>
        <v>1.0303902375244849</v>
      </c>
      <c r="H163" s="23">
        <f t="shared" ca="1" si="18"/>
        <v>1.0244846661533724</v>
      </c>
      <c r="I163" s="23">
        <f t="shared" ca="1" si="18"/>
        <v>1.0164476245882119</v>
      </c>
      <c r="J163" s="23">
        <f t="shared" ca="1" si="18"/>
        <v>1.0068066028410017</v>
      </c>
      <c r="K163" s="23">
        <f t="shared" ca="1" si="18"/>
        <v>0.99597564161478314</v>
      </c>
      <c r="L163" s="23">
        <f t="shared" ca="1" si="18"/>
        <v>0.98428148447016395</v>
      </c>
      <c r="M163" s="24">
        <f ca="1">C163*'Balance y flujos'!D$12</f>
        <v>7703.901112571587</v>
      </c>
      <c r="N163" s="24">
        <f ca="1">D163*'Balance y flujos'!E$12</f>
        <v>7784.3048488208015</v>
      </c>
      <c r="O163" s="24">
        <f ca="1">E163*'Balance y flujos'!F$12</f>
        <v>7822.1070666372843</v>
      </c>
      <c r="P163" s="24">
        <f ca="1">F163*'Balance y flujos'!G$12</f>
        <v>7825.6018306735177</v>
      </c>
      <c r="Q163" s="24">
        <f ca="1">G163*'Balance y flujos'!H$12</f>
        <v>-1022588.2704939615</v>
      </c>
      <c r="R163" s="24">
        <f ca="1">H163*'Balance y flujos'!I$12</f>
        <v>25964.316445780969</v>
      </c>
      <c r="S163" s="24">
        <f ca="1">I163*'Balance y flujos'!J$12</f>
        <v>25760.627413255734</v>
      </c>
      <c r="T163" s="24">
        <f ca="1">J163*'Balance y flujos'!K$12</f>
        <v>25516.287456031085</v>
      </c>
      <c r="U163" s="24">
        <f ca="1">K163*'Balance y flujos'!L$12</f>
        <v>25241.789931587489</v>
      </c>
      <c r="V163" s="24">
        <f ca="1">L163*'Balance y flujos'!M$12</f>
        <v>1009226.9002277878</v>
      </c>
      <c r="W163" s="18">
        <f t="shared" ca="1" si="16"/>
        <v>120257.56583918468</v>
      </c>
      <c r="X163" s="18">
        <f ca="1">'Metrics and Escenarios'!$N$13-W163</f>
        <v>-117349.51908337791</v>
      </c>
    </row>
    <row r="164" spans="1:24" x14ac:dyDescent="0.3">
      <c r="A164">
        <v>159</v>
      </c>
      <c r="B164" s="18">
        <f t="shared" ca="1" si="15"/>
        <v>-23.030547337180813</v>
      </c>
      <c r="C164" s="23">
        <f t="shared" ca="1" si="17"/>
        <v>0.99584083697959913</v>
      </c>
      <c r="D164" s="23">
        <f t="shared" ca="1" si="18"/>
        <v>0.98487400584129203</v>
      </c>
      <c r="E164" s="23">
        <f t="shared" ca="1" si="18"/>
        <v>0.96864848461975528</v>
      </c>
      <c r="F164" s="23">
        <f t="shared" ca="1" si="18"/>
        <v>0.94850975520306002</v>
      </c>
      <c r="G164" s="23">
        <f t="shared" ca="1" si="18"/>
        <v>0.92557107300878894</v>
      </c>
      <c r="H164" s="23">
        <f t="shared" ca="1" si="18"/>
        <v>0.90073099586306027</v>
      </c>
      <c r="I164" s="23">
        <f t="shared" ca="1" si="18"/>
        <v>0.87469422298543564</v>
      </c>
      <c r="J164" s="23">
        <f t="shared" ca="1" si="18"/>
        <v>0.84800598139891314</v>
      </c>
      <c r="K164" s="23">
        <f t="shared" ca="1" si="18"/>
        <v>0.82107567334902387</v>
      </c>
      <c r="L164" s="23">
        <f t="shared" ca="1" si="18"/>
        <v>0.79421007343805783</v>
      </c>
      <c r="M164" s="24">
        <f ca="1">C164*'Balance y flujos'!D$12</f>
        <v>7540.3639270011308</v>
      </c>
      <c r="N164" s="24">
        <f ca="1">D164*'Balance y flujos'!E$12</f>
        <v>7457.3246552239107</v>
      </c>
      <c r="O164" s="24">
        <f ca="1">E164*'Balance y flujos'!F$12</f>
        <v>7334.4673366922207</v>
      </c>
      <c r="P164" s="24">
        <f ca="1">F164*'Balance y flujos'!G$12</f>
        <v>7181.9797672028444</v>
      </c>
      <c r="Q164" s="24">
        <f ca="1">G164*'Balance y flujos'!H$12</f>
        <v>-918562.78165174939</v>
      </c>
      <c r="R164" s="24">
        <f ca="1">H164*'Balance y flujos'!I$12</f>
        <v>22827.93035538782</v>
      </c>
      <c r="S164" s="24">
        <f ca="1">I164*'Balance y flujos'!J$12</f>
        <v>22168.060049314965</v>
      </c>
      <c r="T164" s="24">
        <f ca="1">J164*'Balance y flujos'!K$12</f>
        <v>21491.679062046791</v>
      </c>
      <c r="U164" s="24">
        <f ca="1">K164*'Balance y flujos'!L$12</f>
        <v>20809.163195005978</v>
      </c>
      <c r="V164" s="24">
        <f ca="1">L164*'Balance y flujos'!M$12</f>
        <v>814338.36071501498</v>
      </c>
      <c r="W164" s="18">
        <f t="shared" ca="1" si="16"/>
        <v>12586.547411141335</v>
      </c>
      <c r="X164" s="18">
        <f ca="1">'Metrics and Escenarios'!$N$13-W164</f>
        <v>-9678.5006553345593</v>
      </c>
    </row>
    <row r="165" spans="1:24" x14ac:dyDescent="0.3">
      <c r="A165">
        <v>160</v>
      </c>
      <c r="B165" s="18">
        <f t="shared" ca="1" si="15"/>
        <v>-101.67879750454556</v>
      </c>
      <c r="C165" s="23">
        <f t="shared" ca="1" si="17"/>
        <v>1.0037038309119315</v>
      </c>
      <c r="D165" s="23">
        <f t="shared" ca="1" si="18"/>
        <v>1.0004882103262855</v>
      </c>
      <c r="E165" s="23">
        <f t="shared" ca="1" si="18"/>
        <v>0.99177499317116491</v>
      </c>
      <c r="F165" s="23">
        <f t="shared" ca="1" si="18"/>
        <v>0.9788235332724573</v>
      </c>
      <c r="G165" s="23">
        <f t="shared" ca="1" si="18"/>
        <v>0.96269346477135931</v>
      </c>
      <c r="H165" s="23">
        <f t="shared" ca="1" si="18"/>
        <v>0.9442543811295554</v>
      </c>
      <c r="I165" s="23">
        <f t="shared" ca="1" si="18"/>
        <v>0.92419966961538513</v>
      </c>
      <c r="J165" s="23">
        <f t="shared" ca="1" si="18"/>
        <v>0.90307561679229043</v>
      </c>
      <c r="K165" s="23">
        <f t="shared" ca="1" si="18"/>
        <v>0.88130053972304456</v>
      </c>
      <c r="L165" s="23">
        <f t="shared" ca="1" si="18"/>
        <v>0.85919529914430615</v>
      </c>
      <c r="M165" s="24">
        <f ca="1">C165*'Balance y flujos'!D$12</f>
        <v>7599.901388816229</v>
      </c>
      <c r="N165" s="24">
        <f ca="1">D165*'Balance y flujos'!E$12</f>
        <v>7575.5531711427411</v>
      </c>
      <c r="O165" s="24">
        <f ca="1">E165*'Balance y flujos'!F$12</f>
        <v>7509.5779410810073</v>
      </c>
      <c r="P165" s="24">
        <f ca="1">F165*'Balance y flujos'!G$12</f>
        <v>7411.5113450992467</v>
      </c>
      <c r="Q165" s="24">
        <f ca="1">G165*'Balance y flujos'!H$12</f>
        <v>-955404.08799048897</v>
      </c>
      <c r="R165" s="24">
        <f ca="1">H165*'Balance y flujos'!I$12</f>
        <v>23930.977560666091</v>
      </c>
      <c r="S165" s="24">
        <f ca="1">I165*'Balance y flujos'!J$12</f>
        <v>23422.71531606085</v>
      </c>
      <c r="T165" s="24">
        <f ca="1">J165*'Balance y flujos'!K$12</f>
        <v>22887.351918016477</v>
      </c>
      <c r="U165" s="24">
        <f ca="1">K165*'Balance y flujos'!L$12</f>
        <v>22335.489103143926</v>
      </c>
      <c r="V165" s="24">
        <f ca="1">L165*'Balance y flujos'!M$12</f>
        <v>880970.55784043821</v>
      </c>
      <c r="W165" s="18">
        <f t="shared" ca="1" si="16"/>
        <v>48239.547593975672</v>
      </c>
      <c r="X165" s="18">
        <f ca="1">'Metrics and Escenarios'!$N$13-W165</f>
        <v>-45331.500838168897</v>
      </c>
    </row>
    <row r="166" spans="1:24" x14ac:dyDescent="0.3">
      <c r="A166">
        <v>161</v>
      </c>
      <c r="B166" s="18">
        <f t="shared" ca="1" si="15"/>
        <v>46.490628282815457</v>
      </c>
      <c r="C166" s="23">
        <f t="shared" ca="1" si="17"/>
        <v>0.9889416441951282</v>
      </c>
      <c r="D166" s="23">
        <f t="shared" ca="1" si="18"/>
        <v>0.9712748481302238</v>
      </c>
      <c r="E166" s="23">
        <f t="shared" ca="1" si="18"/>
        <v>0.94865522812949821</v>
      </c>
      <c r="F166" s="23">
        <f t="shared" ca="1" si="18"/>
        <v>0.9224965203675346</v>
      </c>
      <c r="G166" s="23">
        <f t="shared" ca="1" si="18"/>
        <v>0.8939504382430179</v>
      </c>
      <c r="H166" s="23">
        <f t="shared" ca="1" si="18"/>
        <v>0.86393189970151285</v>
      </c>
      <c r="I166" s="23">
        <f t="shared" ca="1" si="18"/>
        <v>0.83314653820111273</v>
      </c>
      <c r="J166" s="23">
        <f t="shared" ca="1" si="18"/>
        <v>0.80213004757739104</v>
      </c>
      <c r="K166" s="23">
        <f t="shared" ca="1" si="18"/>
        <v>0.77127594844410863</v>
      </c>
      <c r="L166" s="23">
        <f t="shared" ca="1" si="18"/>
        <v>0.74087122646911963</v>
      </c>
      <c r="M166" s="24">
        <f ca="1">C166*'Balance y flujos'!D$12</f>
        <v>7488.1242291843237</v>
      </c>
      <c r="N166" s="24">
        <f ca="1">D166*'Balance y flujos'!E$12</f>
        <v>7354.3537843434278</v>
      </c>
      <c r="O166" s="24">
        <f ca="1">E166*'Balance y flujos'!F$12</f>
        <v>7183.0812673283035</v>
      </c>
      <c r="P166" s="24">
        <f ca="1">F166*'Balance y flujos'!G$12</f>
        <v>6985.0112855995703</v>
      </c>
      <c r="Q166" s="24">
        <f ca="1">G166*'Balance y flujos'!H$12</f>
        <v>-887181.57379526226</v>
      </c>
      <c r="R166" s="24">
        <f ca="1">H166*'Balance y flujos'!I$12</f>
        <v>21895.302069944941</v>
      </c>
      <c r="S166" s="24">
        <f ca="1">I166*'Balance y flujos'!J$12</f>
        <v>21115.08456713413</v>
      </c>
      <c r="T166" s="24">
        <f ca="1">J166*'Balance y flujos'!K$12</f>
        <v>20329.00937811676</v>
      </c>
      <c r="U166" s="24">
        <f ca="1">K166*'Balance y flujos'!L$12</f>
        <v>19547.049803695849</v>
      </c>
      <c r="V166" s="24">
        <f ca="1">L166*'Balance y flujos'!M$12</f>
        <v>759647.70561530755</v>
      </c>
      <c r="W166" s="18">
        <f t="shared" ca="1" si="16"/>
        <v>-15636.851794607355</v>
      </c>
      <c r="X166" s="18">
        <f ca="1">'Metrics and Escenarios'!$N$13-W166</f>
        <v>18544.898550414131</v>
      </c>
    </row>
    <row r="167" spans="1:24" x14ac:dyDescent="0.3">
      <c r="A167">
        <v>162</v>
      </c>
      <c r="B167" s="18">
        <f t="shared" ca="1" si="15"/>
        <v>-15.715614592881558</v>
      </c>
      <c r="C167" s="23">
        <f t="shared" ca="1" si="17"/>
        <v>0.99511265246845204</v>
      </c>
      <c r="D167" s="23">
        <f t="shared" ca="1" si="18"/>
        <v>0.9834342018821417</v>
      </c>
      <c r="E167" s="23">
        <f t="shared" ca="1" si="18"/>
        <v>0.96652513573965948</v>
      </c>
      <c r="F167" s="23">
        <f t="shared" ca="1" si="18"/>
        <v>0.9457384974663382</v>
      </c>
      <c r="G167" s="23">
        <f t="shared" ca="1" si="18"/>
        <v>0.92219201110369386</v>
      </c>
      <c r="H167" s="23">
        <f t="shared" ca="1" si="18"/>
        <v>0.89678638656737508</v>
      </c>
      <c r="I167" s="23">
        <f t="shared" ca="1" si="18"/>
        <v>0.87022683967020276</v>
      </c>
      <c r="J167" s="23">
        <f t="shared" ca="1" si="18"/>
        <v>0.843057987838842</v>
      </c>
      <c r="K167" s="23">
        <f t="shared" ca="1" si="18"/>
        <v>0.81568792576787452</v>
      </c>
      <c r="L167" s="23">
        <f t="shared" ca="1" si="18"/>
        <v>0.78842167684246411</v>
      </c>
      <c r="M167" s="24">
        <f ca="1">C167*'Balance y flujos'!D$12</f>
        <v>7534.8502183680248</v>
      </c>
      <c r="N167" s="24">
        <f ca="1">D167*'Balance y flujos'!E$12</f>
        <v>7446.4226662389447</v>
      </c>
      <c r="O167" s="24">
        <f ca="1">E167*'Balance y flujos'!F$12</f>
        <v>7318.3896436459372</v>
      </c>
      <c r="P167" s="24">
        <f ca="1">F167*'Balance y flujos'!G$12</f>
        <v>7160.9962012609431</v>
      </c>
      <c r="Q167" s="24">
        <f ca="1">G167*'Balance y flujos'!H$12</f>
        <v>-915209.30551854696</v>
      </c>
      <c r="R167" s="24">
        <f ca="1">H167*'Balance y flujos'!I$12</f>
        <v>22727.959035765543</v>
      </c>
      <c r="S167" s="24">
        <f ca="1">I167*'Balance y flujos'!J$12</f>
        <v>22054.839658699628</v>
      </c>
      <c r="T167" s="24">
        <f ca="1">J167*'Balance y flujos'!K$12</f>
        <v>21366.278189969573</v>
      </c>
      <c r="U167" s="24">
        <f ca="1">K167*'Balance y flujos'!L$12</f>
        <v>20672.617292711322</v>
      </c>
      <c r="V167" s="24">
        <f ca="1">L167*'Balance y flujos'!M$12</f>
        <v>808403.26425568783</v>
      </c>
      <c r="W167" s="18">
        <f t="shared" ca="1" si="16"/>
        <v>9476.3116438006982</v>
      </c>
      <c r="X167" s="18">
        <f ca="1">'Metrics and Escenarios'!$N$13-W167</f>
        <v>-6568.2648879939225</v>
      </c>
    </row>
    <row r="168" spans="1:24" x14ac:dyDescent="0.3">
      <c r="A168">
        <v>163</v>
      </c>
      <c r="B168" s="18">
        <f t="shared" ca="1" si="15"/>
        <v>245.78202927988508</v>
      </c>
      <c r="C168" s="23">
        <f t="shared" ca="1" si="17"/>
        <v>0.96942797875402953</v>
      </c>
      <c r="D168" s="23">
        <f t="shared" ca="1" si="18"/>
        <v>0.93332287755766574</v>
      </c>
      <c r="E168" s="23">
        <f t="shared" ca="1" si="18"/>
        <v>0.89359978943806595</v>
      </c>
      <c r="F168" s="23">
        <f t="shared" ca="1" si="18"/>
        <v>0.85181302076569443</v>
      </c>
      <c r="G168" s="23">
        <f t="shared" ca="1" si="18"/>
        <v>0.80916644287866046</v>
      </c>
      <c r="H168" s="23">
        <f t="shared" ca="1" si="18"/>
        <v>0.76656470069420724</v>
      </c>
      <c r="I168" s="23">
        <f t="shared" ca="1" si="18"/>
        <v>0.72466216156730312</v>
      </c>
      <c r="J168" s="23">
        <f t="shared" ca="1" si="18"/>
        <v>0.68391772685329988</v>
      </c>
      <c r="K168" s="23">
        <f t="shared" ca="1" si="18"/>
        <v>0.64463480227144687</v>
      </c>
      <c r="L168" s="23">
        <f t="shared" ca="1" si="18"/>
        <v>0.60700402727319047</v>
      </c>
      <c r="M168" s="24">
        <f ca="1">C168*'Balance y flujos'!D$12</f>
        <v>7340.3695544293623</v>
      </c>
      <c r="N168" s="24">
        <f ca="1">D168*'Balance y flujos'!E$12</f>
        <v>7066.9869087974439</v>
      </c>
      <c r="O168" s="24">
        <f ca="1">E168*'Balance y flujos'!F$12</f>
        <v>6766.2093853183042</v>
      </c>
      <c r="P168" s="24">
        <f ca="1">F168*'Balance y flujos'!G$12</f>
        <v>6449.8059688057256</v>
      </c>
      <c r="Q168" s="24">
        <f ca="1">G168*'Balance y flujos'!H$12</f>
        <v>-803039.55067836901</v>
      </c>
      <c r="R168" s="24">
        <f ca="1">H168*'Balance y flujos'!I$12</f>
        <v>19427.648965914446</v>
      </c>
      <c r="S168" s="24">
        <f ca="1">I168*'Balance y flujos'!J$12</f>
        <v>18365.680132493391</v>
      </c>
      <c r="T168" s="24">
        <f ca="1">J168*'Balance y flujos'!K$12</f>
        <v>17333.06204530333</v>
      </c>
      <c r="U168" s="24">
        <f ca="1">K168*'Balance y flujos'!L$12</f>
        <v>16337.484152870251</v>
      </c>
      <c r="V168" s="24">
        <f ca="1">L168*'Balance y flujos'!M$12</f>
        <v>622387.80525315797</v>
      </c>
      <c r="W168" s="18">
        <f t="shared" ca="1" si="16"/>
        <v>-81564.49831127876</v>
      </c>
      <c r="X168" s="18">
        <f ca="1">'Metrics and Escenarios'!$N$13-W168</f>
        <v>84472.545067085535</v>
      </c>
    </row>
    <row r="169" spans="1:24" x14ac:dyDescent="0.3">
      <c r="A169">
        <v>164</v>
      </c>
      <c r="B169" s="18">
        <f t="shared" ca="1" si="15"/>
        <v>-111.24290247934321</v>
      </c>
      <c r="C169" s="23">
        <f t="shared" ca="1" si="17"/>
        <v>1.0046642429930654</v>
      </c>
      <c r="D169" s="23">
        <f t="shared" ca="1" si="18"/>
        <v>1.0024037966830319</v>
      </c>
      <c r="E169" s="23">
        <f t="shared" ca="1" si="18"/>
        <v>0.99462471151076493</v>
      </c>
      <c r="F169" s="23">
        <f t="shared" ca="1" si="18"/>
        <v>0.98257533362875593</v>
      </c>
      <c r="G169" s="23">
        <f t="shared" ca="1" si="18"/>
        <v>0.96730814046582303</v>
      </c>
      <c r="H169" s="23">
        <f t="shared" ca="1" si="18"/>
        <v>0.9496885268538493</v>
      </c>
      <c r="I169" s="23">
        <f t="shared" ca="1" si="18"/>
        <v>0.93040782770423747</v>
      </c>
      <c r="J169" s="23">
        <f t="shared" ca="1" si="18"/>
        <v>0.91001180633133394</v>
      </c>
      <c r="K169" s="23">
        <f t="shared" ca="1" si="18"/>
        <v>0.88891924822859525</v>
      </c>
      <c r="L169" s="23">
        <f t="shared" ca="1" si="18"/>
        <v>0.86745215495782091</v>
      </c>
      <c r="M169" s="24">
        <f ca="1">C169*'Balance y flujos'!D$12</f>
        <v>7607.1734912875463</v>
      </c>
      <c r="N169" s="24">
        <f ca="1">D169*'Balance y flujos'!E$12</f>
        <v>7590.0577161735273</v>
      </c>
      <c r="O169" s="24">
        <f ca="1">E169*'Balance y flujos'!F$12</f>
        <v>7531.1555994497949</v>
      </c>
      <c r="P169" s="24">
        <f ca="1">F169*'Balance y flujos'!G$12</f>
        <v>7439.9194390610774</v>
      </c>
      <c r="Q169" s="24">
        <f ca="1">G169*'Balance y flujos'!H$12</f>
        <v>-959983.82202274201</v>
      </c>
      <c r="R169" s="24">
        <f ca="1">H169*'Balance y flujos'!I$12</f>
        <v>24068.699367404126</v>
      </c>
      <c r="S169" s="24">
        <f ca="1">I169*'Balance y flujos'!J$12</f>
        <v>23580.053523737122</v>
      </c>
      <c r="T169" s="24">
        <f ca="1">J169*'Balance y flujos'!K$12</f>
        <v>23063.141196342953</v>
      </c>
      <c r="U169" s="24">
        <f ca="1">K169*'Balance y flujos'!L$12</f>
        <v>22528.575993637867</v>
      </c>
      <c r="V169" s="24">
        <f ca="1">L169*'Balance y flujos'!M$12</f>
        <v>889436.67361095583</v>
      </c>
      <c r="W169" s="18">
        <f t="shared" ca="1" si="16"/>
        <v>52861.627915307879</v>
      </c>
      <c r="X169" s="18">
        <f ca="1">'Metrics and Escenarios'!$N$13-W169</f>
        <v>-49953.581159501104</v>
      </c>
    </row>
    <row r="170" spans="1:24" x14ac:dyDescent="0.3">
      <c r="A170">
        <v>165</v>
      </c>
      <c r="B170" s="18">
        <f t="shared" ca="1" si="15"/>
        <v>-101.1693333032961</v>
      </c>
      <c r="C170" s="23">
        <f t="shared" ca="1" si="17"/>
        <v>1.0036526970974342</v>
      </c>
      <c r="D170" s="23">
        <f t="shared" ca="1" si="18"/>
        <v>1.0003862729343322</v>
      </c>
      <c r="E170" s="23">
        <f t="shared" ca="1" si="18"/>
        <v>0.99162342259801262</v>
      </c>
      <c r="F170" s="23">
        <f t="shared" ca="1" si="18"/>
        <v>0.97862408337584694</v>
      </c>
      <c r="G170" s="23">
        <f t="shared" ca="1" si="18"/>
        <v>0.96244826707400855</v>
      </c>
      <c r="H170" s="23">
        <f t="shared" ca="1" si="18"/>
        <v>0.94396578695788724</v>
      </c>
      <c r="I170" s="23">
        <f t="shared" ca="1" si="18"/>
        <v>0.92387013572634658</v>
      </c>
      <c r="J170" s="23">
        <f t="shared" ca="1" si="18"/>
        <v>0.90270762403081828</v>
      </c>
      <c r="K170" s="23">
        <f t="shared" ca="1" si="18"/>
        <v>0.88089654038258558</v>
      </c>
      <c r="L170" s="23">
        <f t="shared" ca="1" si="18"/>
        <v>0.8587576813822676</v>
      </c>
      <c r="M170" s="24">
        <f ca="1">C170*'Balance y flujos'!D$12</f>
        <v>7599.5142109099133</v>
      </c>
      <c r="N170" s="24">
        <f ca="1">D170*'Balance y flujos'!E$12</f>
        <v>7574.7813158376021</v>
      </c>
      <c r="O170" s="24">
        <f ca="1">E170*'Balance y flujos'!F$12</f>
        <v>7508.4302704495649</v>
      </c>
      <c r="P170" s="24">
        <f ca="1">F170*'Balance y flujos'!G$12</f>
        <v>7410.0011391006592</v>
      </c>
      <c r="Q170" s="24">
        <f ca="1">G170*'Balance y flujos'!H$12</f>
        <v>-955160.74689491978</v>
      </c>
      <c r="R170" s="24">
        <f ca="1">H170*'Balance y flujos'!I$12</f>
        <v>23923.663492778931</v>
      </c>
      <c r="S170" s="24">
        <f ca="1">I170*'Balance y flujos'!J$12</f>
        <v>23414.363680885352</v>
      </c>
      <c r="T170" s="24">
        <f ca="1">J170*'Balance y flujos'!K$12</f>
        <v>22878.025589546873</v>
      </c>
      <c r="U170" s="24">
        <f ca="1">K170*'Balance y flujos'!L$12</f>
        <v>22325.250231771697</v>
      </c>
      <c r="V170" s="24">
        <f ca="1">L170*'Balance y flujos'!M$12</f>
        <v>880521.84918906644</v>
      </c>
      <c r="W170" s="18">
        <f t="shared" ca="1" si="16"/>
        <v>47995.132225427311</v>
      </c>
      <c r="X170" s="18">
        <f ca="1">'Metrics and Escenarios'!$N$13-W170</f>
        <v>-45087.085469620535</v>
      </c>
    </row>
    <row r="171" spans="1:24" x14ac:dyDescent="0.3">
      <c r="A171">
        <v>166</v>
      </c>
      <c r="B171" s="18">
        <f t="shared" ca="1" si="15"/>
        <v>9.2557894488236183</v>
      </c>
      <c r="C171" s="23">
        <f t="shared" ca="1" si="17"/>
        <v>0.99263081649338403</v>
      </c>
      <c r="D171" s="23">
        <f t="shared" ca="1" si="18"/>
        <v>0.97853489975025987</v>
      </c>
      <c r="E171" s="23">
        <f t="shared" ca="1" si="18"/>
        <v>0.95931154260404672</v>
      </c>
      <c r="F171" s="23">
        <f t="shared" ca="1" si="18"/>
        <v>0.93633895232933484</v>
      </c>
      <c r="G171" s="23">
        <f t="shared" ca="1" si="18"/>
        <v>0.91074937974136227</v>
      </c>
      <c r="H171" s="23">
        <f t="shared" ca="1" si="18"/>
        <v>0.883450134412893</v>
      </c>
      <c r="I171" s="23">
        <f t="shared" ca="1" si="18"/>
        <v>0.85514746699926536</v>
      </c>
      <c r="J171" s="23">
        <f t="shared" ca="1" si="18"/>
        <v>0.82638322596026692</v>
      </c>
      <c r="K171" s="23">
        <f t="shared" ca="1" si="18"/>
        <v>0.79756040462273303</v>
      </c>
      <c r="L171" s="23">
        <f t="shared" ca="1" si="18"/>
        <v>0.76897746561558611</v>
      </c>
      <c r="M171" s="24">
        <f ca="1">C171*'Balance y flujos'!D$12</f>
        <v>7516.0581124769906</v>
      </c>
      <c r="N171" s="24">
        <f ca="1">D171*'Balance y flujos'!E$12</f>
        <v>7409.3258534844399</v>
      </c>
      <c r="O171" s="24">
        <f ca="1">E171*'Balance y flujos'!F$12</f>
        <v>7263.7693514827706</v>
      </c>
      <c r="P171" s="24">
        <f ca="1">F171*'Balance y flujos'!G$12</f>
        <v>7089.8241941998076</v>
      </c>
      <c r="Q171" s="24">
        <f ca="1">G171*'Balance y flujos'!H$12</f>
        <v>-903853.31611901755</v>
      </c>
      <c r="R171" s="24">
        <f ca="1">H171*'Balance y flujos'!I$12</f>
        <v>22389.967963200419</v>
      </c>
      <c r="S171" s="24">
        <f ca="1">I171*'Balance y flujos'!J$12</f>
        <v>21672.671319077581</v>
      </c>
      <c r="T171" s="24">
        <f ca="1">J171*'Balance y flujos'!K$12</f>
        <v>20943.676653434173</v>
      </c>
      <c r="U171" s="24">
        <f ca="1">K171*'Balance y flujos'!L$12</f>
        <v>20213.197341452065</v>
      </c>
      <c r="V171" s="24">
        <f ca="1">L171*'Balance y flujos'!M$12</f>
        <v>788466.26317063777</v>
      </c>
      <c r="W171" s="18">
        <f t="shared" ca="1" si="16"/>
        <v>-888.56215957144741</v>
      </c>
      <c r="X171" s="18">
        <f ca="1">'Metrics and Escenarios'!$N$13-W171</f>
        <v>3796.6089153782232</v>
      </c>
    </row>
    <row r="172" spans="1:24" x14ac:dyDescent="0.3">
      <c r="A172">
        <v>167</v>
      </c>
      <c r="B172" s="18">
        <f t="shared" ca="1" si="15"/>
        <v>16.799823140312203</v>
      </c>
      <c r="C172" s="23">
        <f t="shared" ca="1" si="17"/>
        <v>0.99188225485531345</v>
      </c>
      <c r="D172" s="23">
        <f t="shared" ca="1" si="18"/>
        <v>0.97705959295615086</v>
      </c>
      <c r="E172" s="23">
        <f t="shared" ca="1" si="18"/>
        <v>0.95714287402663878</v>
      </c>
      <c r="F172" s="23">
        <f t="shared" ca="1" si="18"/>
        <v>0.93351770215026153</v>
      </c>
      <c r="G172" s="23">
        <f t="shared" ca="1" si="18"/>
        <v>0.90732048872162363</v>
      </c>
      <c r="H172" s="23">
        <f t="shared" ca="1" si="18"/>
        <v>0.87946030450114654</v>
      </c>
      <c r="I172" s="23">
        <f t="shared" ca="1" si="18"/>
        <v>0.85064348691672897</v>
      </c>
      <c r="J172" s="23">
        <f t="shared" ca="1" si="18"/>
        <v>0.82141083548662952</v>
      </c>
      <c r="K172" s="23">
        <f t="shared" ca="1" si="18"/>
        <v>0.79216360618105153</v>
      </c>
      <c r="L172" s="23">
        <f t="shared" ca="1" si="18"/>
        <v>0.76319810097754703</v>
      </c>
      <c r="M172" s="24">
        <f ca="1">C172*'Balance y flujos'!D$12</f>
        <v>7510.3901111626801</v>
      </c>
      <c r="N172" s="24">
        <f ca="1">D172*'Balance y flujos'!E$12</f>
        <v>7398.1550421273769</v>
      </c>
      <c r="O172" s="24">
        <f ca="1">E172*'Balance y flujos'!F$12</f>
        <v>7247.3485041912445</v>
      </c>
      <c r="P172" s="24">
        <f ca="1">F172*'Balance y flujos'!G$12</f>
        <v>7068.4620926577054</v>
      </c>
      <c r="Q172" s="24">
        <f ca="1">G172*'Balance y flujos'!H$12</f>
        <v>-900450.3881700777</v>
      </c>
      <c r="R172" s="24">
        <f ca="1">H172*'Balance y flujos'!I$12</f>
        <v>22288.850582124931</v>
      </c>
      <c r="S172" s="24">
        <f ca="1">I172*'Balance y flujos'!J$12</f>
        <v>21558.523427955352</v>
      </c>
      <c r="T172" s="24">
        <f ca="1">J172*'Balance y flujos'!K$12</f>
        <v>20817.657471288425</v>
      </c>
      <c r="U172" s="24">
        <f ca="1">K172*'Balance y flujos'!L$12</f>
        <v>20076.422056117593</v>
      </c>
      <c r="V172" s="24">
        <f ca="1">L172*'Balance y flujos'!M$12</f>
        <v>782540.42757283209</v>
      </c>
      <c r="W172" s="18">
        <f t="shared" ca="1" si="16"/>
        <v>-3944.1513096203562</v>
      </c>
      <c r="X172" s="18">
        <f ca="1">'Metrics and Escenarios'!$N$13-W172</f>
        <v>6852.198065427132</v>
      </c>
    </row>
    <row r="173" spans="1:24" x14ac:dyDescent="0.3">
      <c r="A173">
        <v>168</v>
      </c>
      <c r="B173" s="18">
        <f t="shared" ca="1" si="15"/>
        <v>18.646619546309122</v>
      </c>
      <c r="C173" s="23">
        <f t="shared" ca="1" si="17"/>
        <v>0.99169909131077894</v>
      </c>
      <c r="D173" s="23">
        <f t="shared" ca="1" si="18"/>
        <v>0.97669877356730483</v>
      </c>
      <c r="E173" s="23">
        <f t="shared" ca="1" si="18"/>
        <v>0.95661272649544982</v>
      </c>
      <c r="F173" s="23">
        <f t="shared" ca="1" si="18"/>
        <v>0.9328283499453387</v>
      </c>
      <c r="G173" s="23">
        <f t="shared" ca="1" si="18"/>
        <v>0.90648305731362699</v>
      </c>
      <c r="H173" s="23">
        <f t="shared" ca="1" si="18"/>
        <v>0.87848633374077112</v>
      </c>
      <c r="I173" s="23">
        <f t="shared" ca="1" si="18"/>
        <v>0.84954452168344963</v>
      </c>
      <c r="J173" s="23">
        <f t="shared" ca="1" si="18"/>
        <v>0.82019814867841601</v>
      </c>
      <c r="K173" s="23">
        <f t="shared" ca="1" si="18"/>
        <v>0.79084803139260729</v>
      </c>
      <c r="L173" s="23">
        <f t="shared" ca="1" si="18"/>
        <v>0.76178993017022334</v>
      </c>
      <c r="M173" s="24">
        <f ca="1">C173*'Balance y flujos'!D$12</f>
        <v>7509.0032230851248</v>
      </c>
      <c r="N173" s="24">
        <f ca="1">D173*'Balance y flujos'!E$12</f>
        <v>7395.4229694880696</v>
      </c>
      <c r="O173" s="24">
        <f ca="1">E173*'Balance y flujos'!F$12</f>
        <v>7243.334303154571</v>
      </c>
      <c r="P173" s="24">
        <f ca="1">F173*'Balance y flujos'!G$12</f>
        <v>7063.2424166753826</v>
      </c>
      <c r="Q173" s="24">
        <f ca="1">G173*'Balance y flujos'!H$12</f>
        <v>-899619.29767254158</v>
      </c>
      <c r="R173" s="24">
        <f ca="1">H173*'Balance y flujos'!I$12</f>
        <v>22264.166479115094</v>
      </c>
      <c r="S173" s="24">
        <f ca="1">I173*'Balance y flujos'!J$12</f>
        <v>21530.67149222369</v>
      </c>
      <c r="T173" s="24">
        <f ca="1">J173*'Balance y flujos'!K$12</f>
        <v>20786.923400708041</v>
      </c>
      <c r="U173" s="24">
        <f ca="1">K173*'Balance y flujos'!L$12</f>
        <v>20043.080414955202</v>
      </c>
      <c r="V173" s="24">
        <f ca="1">L173*'Balance y flujos'!M$12</f>
        <v>781096.56839099294</v>
      </c>
      <c r="W173" s="18">
        <f t="shared" ca="1" si="16"/>
        <v>-4686.8845821433933</v>
      </c>
      <c r="X173" s="18">
        <f ca="1">'Metrics and Escenarios'!$N$13-W173</f>
        <v>7594.9313379501691</v>
      </c>
    </row>
    <row r="174" spans="1:24" x14ac:dyDescent="0.3">
      <c r="A174">
        <v>169</v>
      </c>
      <c r="B174" s="18">
        <f t="shared" ca="1" si="15"/>
        <v>71.68722743093447</v>
      </c>
      <c r="C174" s="23">
        <f t="shared" ca="1" si="17"/>
        <v>0.98645298418124416</v>
      </c>
      <c r="D174" s="23">
        <f t="shared" ca="1" si="18"/>
        <v>0.96639259547629119</v>
      </c>
      <c r="E174" s="23">
        <f t="shared" ca="1" si="18"/>
        <v>0.94151139653021843</v>
      </c>
      <c r="F174" s="23">
        <f t="shared" ca="1" si="18"/>
        <v>0.9132457064689784</v>
      </c>
      <c r="G174" s="23">
        <f t="shared" ca="1" si="18"/>
        <v>0.88275882846864173</v>
      </c>
      <c r="H174" s="23">
        <f t="shared" ca="1" si="18"/>
        <v>0.85096924358228421</v>
      </c>
      <c r="I174" s="23">
        <f t="shared" ca="1" si="18"/>
        <v>0.81858064806733988</v>
      </c>
      <c r="J174" s="23">
        <f t="shared" ca="1" si="18"/>
        <v>0.78612315781673936</v>
      </c>
      <c r="K174" s="23">
        <f t="shared" ca="1" si="18"/>
        <v>0.75398259190360462</v>
      </c>
      <c r="L174" s="23">
        <f t="shared" ca="1" si="18"/>
        <v>0.72243700624946916</v>
      </c>
      <c r="M174" s="24">
        <f ca="1">C174*'Balance y flujos'!D$12</f>
        <v>7469.2804526505379</v>
      </c>
      <c r="N174" s="24">
        <f ca="1">D174*'Balance y flujos'!E$12</f>
        <v>7317.38606778957</v>
      </c>
      <c r="O174" s="24">
        <f ca="1">E174*'Balance y flujos'!F$12</f>
        <v>7128.989199508349</v>
      </c>
      <c r="P174" s="24">
        <f ca="1">F174*'Balance y flujos'!G$12</f>
        <v>6914.9654501348987</v>
      </c>
      <c r="Q174" s="24">
        <f ca="1">G174*'Balance y flujos'!H$12</f>
        <v>-876074.70528424275</v>
      </c>
      <c r="R174" s="24">
        <f ca="1">H174*'Balance y flujos'!I$12</f>
        <v>21566.779334000832</v>
      </c>
      <c r="S174" s="24">
        <f ca="1">I174*'Balance y flujos'!J$12</f>
        <v>20745.929817197502</v>
      </c>
      <c r="T174" s="24">
        <f ca="1">J174*'Balance y flujos'!K$12</f>
        <v>19923.334247205556</v>
      </c>
      <c r="U174" s="24">
        <f ca="1">K174*'Balance y flujos'!L$12</f>
        <v>19108.770738657953</v>
      </c>
      <c r="V174" s="24">
        <f ca="1">L174*'Balance y flujos'!M$12</f>
        <v>740746.29252979276</v>
      </c>
      <c r="W174" s="18">
        <f t="shared" ca="1" si="16"/>
        <v>-25152.977447304875</v>
      </c>
      <c r="X174" s="18">
        <f ca="1">'Metrics and Escenarios'!$N$13-W174</f>
        <v>28061.02420311165</v>
      </c>
    </row>
    <row r="175" spans="1:24" x14ac:dyDescent="0.3">
      <c r="A175">
        <v>170</v>
      </c>
      <c r="B175" s="18">
        <f t="shared" ca="1" si="15"/>
        <v>247.72702888681621</v>
      </c>
      <c r="C175" s="23">
        <f t="shared" ca="1" si="17"/>
        <v>0.96923944338592227</v>
      </c>
      <c r="D175" s="23">
        <f t="shared" ca="1" si="18"/>
        <v>0.93295988563815924</v>
      </c>
      <c r="E175" s="23">
        <f t="shared" ca="1" si="18"/>
        <v>0.89307852615962313</v>
      </c>
      <c r="F175" s="23">
        <f t="shared" ca="1" si="18"/>
        <v>0.85115056809691758</v>
      </c>
      <c r="G175" s="23">
        <f t="shared" ca="1" si="18"/>
        <v>0.80837991118493779</v>
      </c>
      <c r="H175" s="23">
        <f t="shared" ca="1" si="18"/>
        <v>0.7656706416540966</v>
      </c>
      <c r="I175" s="23">
        <f t="shared" ca="1" si="18"/>
        <v>0.72367620557542867</v>
      </c>
      <c r="J175" s="23">
        <f t="shared" ca="1" si="18"/>
        <v>0.68285437858470577</v>
      </c>
      <c r="K175" s="23">
        <f t="shared" ca="1" si="18"/>
        <v>0.64350735636284795</v>
      </c>
      <c r="L175" s="23">
        <f t="shared" ca="1" si="18"/>
        <v>0.60582455208995423</v>
      </c>
      <c r="M175" s="24">
        <f ca="1">C175*'Balance y flujos'!D$12</f>
        <v>7338.9419916745028</v>
      </c>
      <c r="N175" s="24">
        <f ca="1">D175*'Balance y flujos'!E$12</f>
        <v>7064.2383860677055</v>
      </c>
      <c r="O175" s="24">
        <f ca="1">E175*'Balance y flujos'!F$12</f>
        <v>6762.2624545686458</v>
      </c>
      <c r="P175" s="24">
        <f ca="1">F175*'Balance y flujos'!G$12</f>
        <v>6444.7899722513557</v>
      </c>
      <c r="Q175" s="24">
        <f ca="1">G175*'Balance y flujos'!H$12</f>
        <v>-802258.97448977386</v>
      </c>
      <c r="R175" s="24">
        <f ca="1">H175*'Balance y flujos'!I$12</f>
        <v>19404.990128153797</v>
      </c>
      <c r="S175" s="24">
        <f ca="1">I175*'Balance y flujos'!J$12</f>
        <v>18340.692278384493</v>
      </c>
      <c r="T175" s="24">
        <f ca="1">J175*'Balance y flujos'!K$12</f>
        <v>17306.112778174214</v>
      </c>
      <c r="U175" s="24">
        <f ca="1">K175*'Balance y flujos'!L$12</f>
        <v>16308.910409100834</v>
      </c>
      <c r="V175" s="24">
        <f ca="1">L175*'Balance y flujos'!M$12</f>
        <v>621178.43770753767</v>
      </c>
      <c r="W175" s="18">
        <f t="shared" ca="1" si="16"/>
        <v>-82109.598383860663</v>
      </c>
      <c r="X175" s="18">
        <f ca="1">'Metrics and Escenarios'!$N$13-W175</f>
        <v>85017.645139667438</v>
      </c>
    </row>
    <row r="176" spans="1:24" x14ac:dyDescent="0.3">
      <c r="A176">
        <v>171</v>
      </c>
      <c r="B176" s="18">
        <f t="shared" ca="1" si="15"/>
        <v>-12.542474283778423</v>
      </c>
      <c r="C176" s="23">
        <f t="shared" ca="1" si="17"/>
        <v>0.99479693935423685</v>
      </c>
      <c r="D176" s="23">
        <f t="shared" ca="1" si="18"/>
        <v>0.98281028493921363</v>
      </c>
      <c r="E176" s="23">
        <f t="shared" ca="1" si="18"/>
        <v>0.96560549756985592</v>
      </c>
      <c r="F176" s="23">
        <f t="shared" ca="1" si="18"/>
        <v>0.94453887456247465</v>
      </c>
      <c r="G176" s="23">
        <f t="shared" ca="1" si="18"/>
        <v>0.92073004884162846</v>
      </c>
      <c r="H176" s="23">
        <f t="shared" ca="1" si="18"/>
        <v>0.89508063344169975</v>
      </c>
      <c r="I176" s="23">
        <f t="shared" ca="1" si="18"/>
        <v>0.86829603850597536</v>
      </c>
      <c r="J176" s="23">
        <f t="shared" ca="1" si="18"/>
        <v>0.84092058886606968</v>
      </c>
      <c r="K176" s="23">
        <f t="shared" ca="1" si="18"/>
        <v>0.81336178586134777</v>
      </c>
      <c r="L176" s="23">
        <f t="shared" ca="1" si="18"/>
        <v>0.78592386928186286</v>
      </c>
      <c r="M176" s="24">
        <f ca="1">C176*'Balance y flujos'!D$12</f>
        <v>7532.4596839680398</v>
      </c>
      <c r="N176" s="24">
        <f ca="1">D176*'Balance y flujos'!E$12</f>
        <v>7441.6984566713109</v>
      </c>
      <c r="O176" s="24">
        <f ca="1">E176*'Balance y flujos'!F$12</f>
        <v>7311.4262753806706</v>
      </c>
      <c r="P176" s="24">
        <f ca="1">F176*'Balance y flujos'!G$12</f>
        <v>7151.9128287636549</v>
      </c>
      <c r="Q176" s="24">
        <f ca="1">G176*'Balance y flujos'!H$12</f>
        <v>-913758.41302495671</v>
      </c>
      <c r="R176" s="24">
        <f ca="1">H176*'Balance y flujos'!I$12</f>
        <v>22684.728799729211</v>
      </c>
      <c r="S176" s="24">
        <f ca="1">I176*'Balance y flujos'!J$12</f>
        <v>22005.905854145858</v>
      </c>
      <c r="T176" s="24">
        <f ca="1">J176*'Balance y flujos'!K$12</f>
        <v>21312.108415512801</v>
      </c>
      <c r="U176" s="24">
        <f ca="1">K176*'Balance y flujos'!L$12</f>
        <v>20613.664109100493</v>
      </c>
      <c r="V176" s="24">
        <f ca="1">L176*'Balance y flujos'!M$12</f>
        <v>805842.1528038067</v>
      </c>
      <c r="W176" s="18">
        <f t="shared" ca="1" si="16"/>
        <v>8137.6442021221155</v>
      </c>
      <c r="X176" s="18">
        <f ca="1">'Metrics and Escenarios'!$N$13-W176</f>
        <v>-5229.5974463153398</v>
      </c>
    </row>
    <row r="177" spans="1:24" x14ac:dyDescent="0.3">
      <c r="A177">
        <v>172</v>
      </c>
      <c r="B177" s="18">
        <f t="shared" ca="1" si="15"/>
        <v>-72.388944911057735</v>
      </c>
      <c r="C177" s="23">
        <f t="shared" ca="1" si="17"/>
        <v>1.0007682983508881</v>
      </c>
      <c r="D177" s="23">
        <f t="shared" ca="1" si="18"/>
        <v>0.9946445127010235</v>
      </c>
      <c r="E177" s="23">
        <f t="shared" ca="1" si="18"/>
        <v>0.98309848603311178</v>
      </c>
      <c r="F177" s="23">
        <f t="shared" ca="1" si="18"/>
        <v>0.96742261114668138</v>
      </c>
      <c r="G177" s="23">
        <f t="shared" ca="1" si="18"/>
        <v>0.94869762410521141</v>
      </c>
      <c r="H177" s="23">
        <f t="shared" ca="1" si="18"/>
        <v>0.92780510060043742</v>
      </c>
      <c r="I177" s="23">
        <f t="shared" ca="1" si="18"/>
        <v>0.90544383069359979</v>
      </c>
      <c r="J177" s="23">
        <f t="shared" ca="1" si="18"/>
        <v>0.88216084856083887</v>
      </c>
      <c r="K177" s="23">
        <f t="shared" ca="1" si="18"/>
        <v>0.85837222594882945</v>
      </c>
      <c r="L177" s="23">
        <f t="shared" ca="1" si="18"/>
        <v>0.83439457329600775</v>
      </c>
      <c r="M177" s="24">
        <f ca="1">C177*'Balance y flujos'!D$12</f>
        <v>7577.6739574759313</v>
      </c>
      <c r="N177" s="24">
        <f ca="1">D177*'Balance y flujos'!E$12</f>
        <v>7531.3055312212118</v>
      </c>
      <c r="O177" s="24">
        <f ca="1">E177*'Balance y flujos'!F$12</f>
        <v>7443.8806740010832</v>
      </c>
      <c r="P177" s="24">
        <f ca="1">F177*'Balance y flujos'!G$12</f>
        <v>7325.1851986514976</v>
      </c>
      <c r="Q177" s="24">
        <f ca="1">G177*'Balance y flujos'!H$12</f>
        <v>-941514.22182163841</v>
      </c>
      <c r="R177" s="24">
        <f ca="1">H177*'Balance y flujos'!I$12</f>
        <v>23514.090574385416</v>
      </c>
      <c r="S177" s="24">
        <f ca="1">I177*'Balance y flujos'!J$12</f>
        <v>22947.371415795558</v>
      </c>
      <c r="T177" s="24">
        <f ca="1">J177*'Balance y flujos'!K$12</f>
        <v>22357.292583121292</v>
      </c>
      <c r="U177" s="24">
        <f ca="1">K177*'Balance y flujos'!L$12</f>
        <v>21754.398908170955</v>
      </c>
      <c r="V177" s="24">
        <f ca="1">L177*'Balance y flujos'!M$12</f>
        <v>855541.28779300791</v>
      </c>
      <c r="W177" s="18">
        <f t="shared" ca="1" si="16"/>
        <v>34478.264814192429</v>
      </c>
      <c r="X177" s="18">
        <f ca="1">'Metrics and Escenarios'!$N$13-W177</f>
        <v>-31570.218058385653</v>
      </c>
    </row>
    <row r="178" spans="1:24" x14ac:dyDescent="0.3">
      <c r="A178">
        <v>173</v>
      </c>
      <c r="B178" s="18">
        <f t="shared" ca="1" si="15"/>
        <v>210.11744453683025</v>
      </c>
      <c r="C178" s="23">
        <f t="shared" ca="1" si="17"/>
        <v>0.97289157610083565</v>
      </c>
      <c r="D178" s="23">
        <f t="shared" ca="1" si="18"/>
        <v>0.94000399171867322</v>
      </c>
      <c r="E178" s="23">
        <f t="shared" ca="1" si="18"/>
        <v>0.90321208011805032</v>
      </c>
      <c r="F178" s="23">
        <f t="shared" ca="1" si="18"/>
        <v>0.86405193542807024</v>
      </c>
      <c r="G178" s="23">
        <f t="shared" ca="1" si="18"/>
        <v>0.82372515729880302</v>
      </c>
      <c r="H178" s="23">
        <f t="shared" ca="1" si="18"/>
        <v>0.78314499383191849</v>
      </c>
      <c r="I178" s="23">
        <f t="shared" ca="1" si="18"/>
        <v>0.74298122225537166</v>
      </c>
      <c r="J178" s="23">
        <f t="shared" ca="1" si="18"/>
        <v>0.70371208040320676</v>
      </c>
      <c r="K178" s="23">
        <f t="shared" ca="1" si="18"/>
        <v>0.6656620336011313</v>
      </c>
      <c r="L178" s="23">
        <f t="shared" ca="1" si="18"/>
        <v>0.62904324762505037</v>
      </c>
      <c r="M178" s="24">
        <f ca="1">C178*'Balance y flujos'!D$12</f>
        <v>7366.5954165568146</v>
      </c>
      <c r="N178" s="24">
        <f ca="1">D178*'Balance y flujos'!E$12</f>
        <v>7117.5753465689195</v>
      </c>
      <c r="O178" s="24">
        <f ca="1">E178*'Balance y flujos'!F$12</f>
        <v>6838.9922711045874</v>
      </c>
      <c r="P178" s="24">
        <f ca="1">F178*'Balance y flujos'!G$12</f>
        <v>6542.4772744992415</v>
      </c>
      <c r="Q178" s="24">
        <f ca="1">G178*'Balance y flujos'!H$12</f>
        <v>-817488.02860191429</v>
      </c>
      <c r="R178" s="24">
        <f ca="1">H178*'Balance y flujos'!I$12</f>
        <v>19847.856307238282</v>
      </c>
      <c r="S178" s="24">
        <f ca="1">I178*'Balance y flujos'!J$12</f>
        <v>18829.954420248589</v>
      </c>
      <c r="T178" s="24">
        <f ca="1">J178*'Balance y flujos'!K$12</f>
        <v>17834.725834317531</v>
      </c>
      <c r="U178" s="24">
        <f ca="1">K178*'Balance y flujos'!L$12</f>
        <v>16870.393728054496</v>
      </c>
      <c r="V178" s="24">
        <f ca="1">L178*'Balance y flujos'!M$12</f>
        <v>644985.58280976594</v>
      </c>
      <c r="W178" s="18">
        <f t="shared" ca="1" si="16"/>
        <v>-71253.875193559914</v>
      </c>
      <c r="X178" s="18">
        <f ca="1">'Metrics and Escenarios'!$N$13-W178</f>
        <v>74161.92194936669</v>
      </c>
    </row>
    <row r="179" spans="1:24" x14ac:dyDescent="0.3">
      <c r="A179">
        <v>174</v>
      </c>
      <c r="B179" s="18">
        <f t="shared" ca="1" si="15"/>
        <v>223.92948529343059</v>
      </c>
      <c r="C179" s="23">
        <f t="shared" ca="1" si="17"/>
        <v>0.97154874186828721</v>
      </c>
      <c r="D179" s="23">
        <f t="shared" ca="1" si="18"/>
        <v>0.93741090026712559</v>
      </c>
      <c r="E179" s="23">
        <f t="shared" ca="1" si="18"/>
        <v>0.89947726266070904</v>
      </c>
      <c r="F179" s="23">
        <f t="shared" ca="1" si="18"/>
        <v>0.85929136994291555</v>
      </c>
      <c r="G179" s="23">
        <f t="shared" ca="1" si="18"/>
        <v>0.81805609244634092</v>
      </c>
      <c r="H179" s="23">
        <f t="shared" ca="1" si="18"/>
        <v>0.77668171380462003</v>
      </c>
      <c r="I179" s="23">
        <f t="shared" ca="1" si="18"/>
        <v>0.73583237615149488</v>
      </c>
      <c r="J179" s="23">
        <f t="shared" ca="1" si="18"/>
        <v>0.69597912230687942</v>
      </c>
      <c r="K179" s="23">
        <f t="shared" ca="1" si="18"/>
        <v>0.65743851607352521</v>
      </c>
      <c r="L179" s="23">
        <f t="shared" ca="1" si="18"/>
        <v>0.62041460341912313</v>
      </c>
      <c r="M179" s="24">
        <f ca="1">C179*'Balance y flujos'!D$12</f>
        <v>7356.4276684277447</v>
      </c>
      <c r="N179" s="24">
        <f ca="1">D179*'Balance y flujos'!E$12</f>
        <v>7097.9408301737412</v>
      </c>
      <c r="O179" s="24">
        <f ca="1">E179*'Balance y flujos'!F$12</f>
        <v>6810.7127692168306</v>
      </c>
      <c r="P179" s="24">
        <f ca="1">F179*'Balance y flujos'!G$12</f>
        <v>6506.4309557267952</v>
      </c>
      <c r="Q179" s="24">
        <f ca="1">G179*'Balance y flujos'!H$12</f>
        <v>-811861.88909507566</v>
      </c>
      <c r="R179" s="24">
        <f ca="1">H179*'Balance y flujos'!I$12</f>
        <v>19684.052344669894</v>
      </c>
      <c r="S179" s="24">
        <f ca="1">I179*'Balance y flujos'!J$12</f>
        <v>18648.775620218155</v>
      </c>
      <c r="T179" s="24">
        <f ca="1">J179*'Balance y flujos'!K$12</f>
        <v>17638.743427056252</v>
      </c>
      <c r="U179" s="24">
        <f ca="1">K179*'Balance y flujos'!L$12</f>
        <v>16661.97868931518</v>
      </c>
      <c r="V179" s="24">
        <f ca="1">L179*'Balance y flujos'!M$12</f>
        <v>636138.25612272171</v>
      </c>
      <c r="W179" s="18">
        <f t="shared" ca="1" si="16"/>
        <v>-75318.570667549386</v>
      </c>
      <c r="X179" s="18">
        <f ca="1">'Metrics and Escenarios'!$N$13-W179</f>
        <v>78226.617423356161</v>
      </c>
    </row>
    <row r="180" spans="1:24" x14ac:dyDescent="0.3">
      <c r="A180">
        <v>175</v>
      </c>
      <c r="B180" s="18">
        <f t="shared" ca="1" si="15"/>
        <v>-74.871539888552377</v>
      </c>
      <c r="C180" s="23">
        <f t="shared" ca="1" si="17"/>
        <v>1.0010167794286178</v>
      </c>
      <c r="D180" s="23">
        <f t="shared" ca="1" si="18"/>
        <v>0.99513849522105213</v>
      </c>
      <c r="E180" s="23">
        <f t="shared" ca="1" si="18"/>
        <v>0.98383094936986659</v>
      </c>
      <c r="F180" s="23">
        <f t="shared" ca="1" si="18"/>
        <v>0.96838377571037837</v>
      </c>
      <c r="G180" s="23">
        <f t="shared" ca="1" si="18"/>
        <v>0.94987597127198165</v>
      </c>
      <c r="H180" s="23">
        <f t="shared" ca="1" si="18"/>
        <v>0.9291881489791084</v>
      </c>
      <c r="I180" s="23">
        <f t="shared" ca="1" si="18"/>
        <v>0.90701869392343748</v>
      </c>
      <c r="J180" s="23">
        <f t="shared" ca="1" si="18"/>
        <v>0.88391462802757925</v>
      </c>
      <c r="K180" s="23">
        <f t="shared" ca="1" si="18"/>
        <v>0.86029226167128769</v>
      </c>
      <c r="L180" s="23">
        <f t="shared" ca="1" si="18"/>
        <v>0.83646861050486132</v>
      </c>
      <c r="M180" s="24">
        <f ca="1">C180*'Balance y flujos'!D$12</f>
        <v>7579.5554205425969</v>
      </c>
      <c r="N180" s="24">
        <f ca="1">D180*'Balance y flujos'!E$12</f>
        <v>7535.0458959826028</v>
      </c>
      <c r="O180" s="24">
        <f ca="1">E180*'Balance y flujos'!F$12</f>
        <v>7449.4267812877342</v>
      </c>
      <c r="P180" s="24">
        <f ca="1">F180*'Balance y flujos'!G$12</f>
        <v>7332.4629988128108</v>
      </c>
      <c r="Q180" s="24">
        <f ca="1">G180*'Balance y flujos'!H$12</f>
        <v>-942683.64671273984</v>
      </c>
      <c r="R180" s="24">
        <f ca="1">H180*'Balance y flujos'!I$12</f>
        <v>23549.142251535908</v>
      </c>
      <c r="S180" s="24">
        <f ca="1">I180*'Balance y flujos'!J$12</f>
        <v>22987.284406794108</v>
      </c>
      <c r="T180" s="24">
        <f ca="1">J180*'Balance y flujos'!K$12</f>
        <v>22401.739988294794</v>
      </c>
      <c r="U180" s="24">
        <f ca="1">K180*'Balance y flujos'!L$12</f>
        <v>21803.059875711144</v>
      </c>
      <c r="V180" s="24">
        <f ca="1">L180*'Balance y flujos'!M$12</f>
        <v>857667.8889495614</v>
      </c>
      <c r="W180" s="18">
        <f t="shared" ca="1" si="16"/>
        <v>35621.959855783149</v>
      </c>
      <c r="X180" s="18">
        <f ca="1">'Metrics and Escenarios'!$N$13-W180</f>
        <v>-32713.913099976373</v>
      </c>
    </row>
    <row r="181" spans="1:24" x14ac:dyDescent="0.3">
      <c r="A181">
        <v>176</v>
      </c>
      <c r="B181" s="18">
        <f t="shared" ca="1" si="15"/>
        <v>124.06782186148315</v>
      </c>
      <c r="C181" s="23">
        <f t="shared" ca="1" si="17"/>
        <v>0.98129939400154087</v>
      </c>
      <c r="D181" s="23">
        <f t="shared" ca="1" si="18"/>
        <v>0.9563213973981689</v>
      </c>
      <c r="E181" s="23">
        <f t="shared" ca="1" si="18"/>
        <v>0.92683195827297882</v>
      </c>
      <c r="F181" s="23">
        <f t="shared" ca="1" si="18"/>
        <v>0.89431022831484119</v>
      </c>
      <c r="G181" s="23">
        <f t="shared" ca="1" si="18"/>
        <v>0.85993924262424148</v>
      </c>
      <c r="H181" s="23">
        <f t="shared" ca="1" si="18"/>
        <v>0.82464057914198596</v>
      </c>
      <c r="I181" s="23">
        <f t="shared" ca="1" si="18"/>
        <v>0.78910982583270939</v>
      </c>
      <c r="J181" s="23">
        <f t="shared" ca="1" si="18"/>
        <v>0.75386174863243671</v>
      </c>
      <c r="K181" s="23">
        <f t="shared" ca="1" si="18"/>
        <v>0.71926276152233615</v>
      </c>
      <c r="L181" s="23">
        <f t="shared" ca="1" si="18"/>
        <v>0.68556933097966666</v>
      </c>
      <c r="M181" s="24">
        <f ca="1">C181*'Balance y flujos'!D$12</f>
        <v>7430.2582072850591</v>
      </c>
      <c r="N181" s="24">
        <f ca="1">D181*'Balance y flujos'!E$12</f>
        <v>7241.1284010320132</v>
      </c>
      <c r="O181" s="24">
        <f ca="1">E181*'Balance y flujos'!F$12</f>
        <v>7017.8385993388993</v>
      </c>
      <c r="P181" s="24">
        <f ca="1">F181*'Balance y flujos'!G$12</f>
        <v>6771.5887265542215</v>
      </c>
      <c r="Q181" s="24">
        <f ca="1">G181*'Balance y flujos'!H$12</f>
        <v>-853427.90606953332</v>
      </c>
      <c r="R181" s="24">
        <f ca="1">H181*'Balance y flujos'!I$12</f>
        <v>20899.511391680706</v>
      </c>
      <c r="S181" s="24">
        <f ca="1">I181*'Balance y flujos'!J$12</f>
        <v>19999.027711487754</v>
      </c>
      <c r="T181" s="24">
        <f ca="1">J181*'Balance y flujos'!K$12</f>
        <v>19105.7081130896</v>
      </c>
      <c r="U181" s="24">
        <f ca="1">K181*'Balance y flujos'!L$12</f>
        <v>18228.838912691375</v>
      </c>
      <c r="V181" s="24">
        <f ca="1">L181*'Balance y flujos'!M$12</f>
        <v>702944.2509205509</v>
      </c>
      <c r="W181" s="18">
        <f t="shared" ca="1" si="16"/>
        <v>-43789.755085822893</v>
      </c>
      <c r="X181" s="18">
        <f ca="1">'Metrics and Escenarios'!$N$13-W181</f>
        <v>46697.801841629669</v>
      </c>
    </row>
    <row r="182" spans="1:24" x14ac:dyDescent="0.3">
      <c r="A182">
        <v>177</v>
      </c>
      <c r="B182" s="18">
        <f t="shared" ca="1" si="15"/>
        <v>-67.720007478381518</v>
      </c>
      <c r="C182" s="23">
        <f t="shared" ca="1" si="17"/>
        <v>1.0003011549555778</v>
      </c>
      <c r="D182" s="23">
        <f t="shared" ca="1" si="18"/>
        <v>0.99371615961121873</v>
      </c>
      <c r="E182" s="23">
        <f t="shared" ca="1" si="18"/>
        <v>0.98172244236092165</v>
      </c>
      <c r="F182" s="23">
        <f t="shared" ca="1" si="18"/>
        <v>0.9656175629457866</v>
      </c>
      <c r="G182" s="23">
        <f t="shared" ca="1" si="18"/>
        <v>0.94648550224973249</v>
      </c>
      <c r="H182" s="23">
        <f t="shared" ca="1" si="18"/>
        <v>0.92520961936100388</v>
      </c>
      <c r="I182" s="23">
        <f t="shared" ca="1" si="18"/>
        <v>0.90248943876223708</v>
      </c>
      <c r="J182" s="23">
        <f t="shared" ca="1" si="18"/>
        <v>0.87887199152560225</v>
      </c>
      <c r="K182" s="23">
        <f t="shared" ca="1" si="18"/>
        <v>0.85477287596275842</v>
      </c>
      <c r="L182" s="23">
        <f t="shared" ca="1" si="18"/>
        <v>0.83050791757573827</v>
      </c>
      <c r="M182" s="24">
        <f ca="1">C182*'Balance y flujos'!D$12</f>
        <v>7574.136814715831</v>
      </c>
      <c r="N182" s="24">
        <f ca="1">D182*'Balance y flujos'!E$12</f>
        <v>7524.2761748321773</v>
      </c>
      <c r="O182" s="24">
        <f ca="1">E182*'Balance y flujos'!F$12</f>
        <v>7433.4614687601834</v>
      </c>
      <c r="P182" s="24">
        <f ca="1">F182*'Balance y flujos'!G$12</f>
        <v>7311.5176326759884</v>
      </c>
      <c r="Q182" s="24">
        <f ca="1">G182*'Balance y flujos'!H$12</f>
        <v>-939318.84983543749</v>
      </c>
      <c r="R182" s="24">
        <f ca="1">H182*'Balance y flujos'!I$12</f>
        <v>23448.311262643478</v>
      </c>
      <c r="S182" s="24">
        <f ca="1">I182*'Balance y flujos'!J$12</f>
        <v>22872.495949578206</v>
      </c>
      <c r="T182" s="24">
        <f ca="1">J182*'Balance y flujos'!K$12</f>
        <v>22273.940506092709</v>
      </c>
      <c r="U182" s="24">
        <f ca="1">K182*'Balance y flujos'!L$12</f>
        <v>21663.177765361314</v>
      </c>
      <c r="V182" s="24">
        <f ca="1">L182*'Balance y flujos'!M$12</f>
        <v>851556.12951592053</v>
      </c>
      <c r="W182" s="18">
        <f t="shared" ca="1" si="16"/>
        <v>32338.597255142871</v>
      </c>
      <c r="X182" s="18">
        <f ca="1">'Metrics and Escenarios'!$N$13-W182</f>
        <v>-29430.550499336096</v>
      </c>
    </row>
    <row r="183" spans="1:24" x14ac:dyDescent="0.3">
      <c r="A183">
        <v>178</v>
      </c>
      <c r="B183" s="18">
        <f t="shared" ca="1" si="15"/>
        <v>45.850322775556165</v>
      </c>
      <c r="C183" s="23">
        <f t="shared" ca="1" si="17"/>
        <v>0.98900496870057175</v>
      </c>
      <c r="D183" s="23">
        <f t="shared" ca="1" si="18"/>
        <v>0.97139923862170952</v>
      </c>
      <c r="E183" s="23">
        <f t="shared" ca="1" si="18"/>
        <v>0.94883747438304822</v>
      </c>
      <c r="F183" s="23">
        <f t="shared" ca="1" si="18"/>
        <v>0.92273282246831767</v>
      </c>
      <c r="G183" s="23">
        <f t="shared" ca="1" si="18"/>
        <v>0.89423668475628959</v>
      </c>
      <c r="H183" s="23">
        <f t="shared" ca="1" si="18"/>
        <v>0.86426387167844065</v>
      </c>
      <c r="I183" s="23">
        <f t="shared" ca="1" si="18"/>
        <v>0.83352004972311422</v>
      </c>
      <c r="J183" s="23">
        <f t="shared" ca="1" si="18"/>
        <v>0.80254103946215272</v>
      </c>
      <c r="K183" s="23">
        <f t="shared" ca="1" si="18"/>
        <v>0.77172054354998221</v>
      </c>
      <c r="L183" s="23">
        <f t="shared" ca="1" si="18"/>
        <v>0.74134576230333882</v>
      </c>
      <c r="M183" s="24">
        <f ca="1">C183*'Balance y flujos'!D$12</f>
        <v>7488.6037132532738</v>
      </c>
      <c r="N183" s="24">
        <f ca="1">D183*'Balance y flujos'!E$12</f>
        <v>7355.2956512964902</v>
      </c>
      <c r="O183" s="24">
        <f ca="1">E183*'Balance y flujos'!F$12</f>
        <v>7184.4612098101434</v>
      </c>
      <c r="P183" s="24">
        <f ca="1">F183*'Balance y flujos'!G$12</f>
        <v>6986.800531200327</v>
      </c>
      <c r="Q183" s="24">
        <f ca="1">G183*'Balance y flujos'!H$12</f>
        <v>-887465.65289100818</v>
      </c>
      <c r="R183" s="24">
        <f ca="1">H183*'Balance y flujos'!I$12</f>
        <v>21903.715495489363</v>
      </c>
      <c r="S183" s="24">
        <f ca="1">I183*'Balance y flujos'!J$12</f>
        <v>21124.550761869679</v>
      </c>
      <c r="T183" s="24">
        <f ca="1">J183*'Balance y flujos'!K$12</f>
        <v>20339.42546701018</v>
      </c>
      <c r="U183" s="24">
        <f ca="1">K183*'Balance y flujos'!L$12</f>
        <v>19558.317525312894</v>
      </c>
      <c r="V183" s="24">
        <f ca="1">L183*'Balance y flujos'!M$12</f>
        <v>760134.26798244764</v>
      </c>
      <c r="W183" s="18">
        <f t="shared" ca="1" si="16"/>
        <v>-15390.214553318219</v>
      </c>
      <c r="X183" s="18">
        <f ca="1">'Metrics and Escenarios'!$N$13-W183</f>
        <v>18298.261309124995</v>
      </c>
    </row>
    <row r="184" spans="1:24" x14ac:dyDescent="0.3">
      <c r="A184">
        <v>179</v>
      </c>
      <c r="B184" s="18">
        <f t="shared" ca="1" si="15"/>
        <v>-66.022700125478082</v>
      </c>
      <c r="C184" s="23">
        <f t="shared" ca="1" si="17"/>
        <v>1.0001313875128195</v>
      </c>
      <c r="D184" s="23">
        <f t="shared" ca="1" si="18"/>
        <v>0.99337888851084788</v>
      </c>
      <c r="E184" s="23">
        <f t="shared" ca="1" si="18"/>
        <v>0.98122268419222292</v>
      </c>
      <c r="F184" s="23">
        <f t="shared" ca="1" si="18"/>
        <v>0.96496220552368184</v>
      </c>
      <c r="G184" s="23">
        <f t="shared" ca="1" si="18"/>
        <v>0.94568260458775444</v>
      </c>
      <c r="H184" s="23">
        <f t="shared" ca="1" si="18"/>
        <v>0.92426787991482917</v>
      </c>
      <c r="I184" s="23">
        <f t="shared" ca="1" si="18"/>
        <v>0.90141781412280031</v>
      </c>
      <c r="J184" s="23">
        <f t="shared" ca="1" si="18"/>
        <v>0.87767942865234572</v>
      </c>
      <c r="K184" s="23">
        <f t="shared" ref="D184:S213" ca="1" si="19">EXP(-(K$4+($B184/10000))*K$3)</f>
        <v>0.85346814169856022</v>
      </c>
      <c r="L184" s="23">
        <f t="shared" ca="1" si="19"/>
        <v>0.82909948598935979</v>
      </c>
      <c r="M184" s="24">
        <f ca="1">C184*'Balance y flujos'!D$12</f>
        <v>7572.8513599987527</v>
      </c>
      <c r="N184" s="24">
        <f ca="1">D184*'Balance y flujos'!E$12</f>
        <v>7521.7224064543216</v>
      </c>
      <c r="O184" s="24">
        <f ca="1">E184*'Balance y flujos'!F$12</f>
        <v>7429.6773716157941</v>
      </c>
      <c r="P184" s="24">
        <f ca="1">F184*'Balance y flujos'!G$12</f>
        <v>7306.5553603113412</v>
      </c>
      <c r="Q184" s="24">
        <f ca="1">G184*'Balance y flujos'!H$12</f>
        <v>-938522.03159935027</v>
      </c>
      <c r="R184" s="24">
        <f ca="1">H184*'Balance y flujos'!I$12</f>
        <v>23424.444023047043</v>
      </c>
      <c r="S184" s="24">
        <f ca="1">I184*'Balance y flujos'!J$12</f>
        <v>22845.336927907432</v>
      </c>
      <c r="T184" s="24">
        <f ca="1">J184*'Balance y flujos'!K$12</f>
        <v>22243.716452140801</v>
      </c>
      <c r="U184" s="24">
        <f ca="1">K184*'Balance y flujos'!L$12</f>
        <v>21630.110864086459</v>
      </c>
      <c r="V184" s="24">
        <f ca="1">L184*'Balance y flujos'!M$12</f>
        <v>850112.00294589892</v>
      </c>
      <c r="W184" s="18">
        <f t="shared" ca="1" si="16"/>
        <v>31564.386112110573</v>
      </c>
      <c r="X184" s="18">
        <f ca="1">'Metrics and Escenarios'!$N$13-W184</f>
        <v>-28656.339356303797</v>
      </c>
    </row>
    <row r="185" spans="1:24" x14ac:dyDescent="0.3">
      <c r="A185">
        <v>180</v>
      </c>
      <c r="B185" s="18">
        <f t="shared" ca="1" si="15"/>
        <v>-71.315341613915109</v>
      </c>
      <c r="C185" s="23">
        <f t="shared" ca="1" si="17"/>
        <v>1.0006608613037511</v>
      </c>
      <c r="D185" s="23">
        <f t="shared" ca="1" si="19"/>
        <v>0.99443096490274185</v>
      </c>
      <c r="E185" s="23">
        <f t="shared" ca="1" si="19"/>
        <v>0.98278189968626406</v>
      </c>
      <c r="F185" s="23">
        <f t="shared" ca="1" si="19"/>
        <v>0.96700724909785485</v>
      </c>
      <c r="G185" s="23">
        <f t="shared" ca="1" si="19"/>
        <v>0.94818849831860252</v>
      </c>
      <c r="H185" s="23">
        <f t="shared" ca="1" si="19"/>
        <v>0.92720763628392877</v>
      </c>
      <c r="I185" s="23">
        <f t="shared" ca="1" si="19"/>
        <v>0.90476362508305219</v>
      </c>
      <c r="J185" s="23">
        <f t="shared" ca="1" si="19"/>
        <v>0.88140350120714184</v>
      </c>
      <c r="K185" s="23">
        <f t="shared" ca="1" si="19"/>
        <v>0.85754323039213154</v>
      </c>
      <c r="L185" s="23">
        <f t="shared" ca="1" si="19"/>
        <v>0.83349924523057883</v>
      </c>
      <c r="M185" s="24">
        <f ca="1">C185*'Balance y flujos'!D$12</f>
        <v>7576.8604595708712</v>
      </c>
      <c r="N185" s="24">
        <f ca="1">D185*'Balance y flujos'!E$12</f>
        <v>7529.6885779340409</v>
      </c>
      <c r="O185" s="24">
        <f ca="1">E185*'Balance y flujos'!F$12</f>
        <v>7441.4835276089034</v>
      </c>
      <c r="P185" s="24">
        <f ca="1">F185*'Balance y flujos'!G$12</f>
        <v>7322.0401368170023</v>
      </c>
      <c r="Q185" s="24">
        <f ca="1">G185*'Balance y flujos'!H$12</f>
        <v>-941008.95106243261</v>
      </c>
      <c r="R185" s="24">
        <f ca="1">H185*'Balance y flujos'!I$12</f>
        <v>23498.948568759177</v>
      </c>
      <c r="S185" s="24">
        <f ca="1">I185*'Balance y flujos'!J$12</f>
        <v>22930.132432818133</v>
      </c>
      <c r="T185" s="24">
        <f ca="1">J185*'Balance y flujos'!K$12</f>
        <v>22338.09853659193</v>
      </c>
      <c r="U185" s="24">
        <f ca="1">K185*'Balance y flujos'!L$12</f>
        <v>21733.389025175766</v>
      </c>
      <c r="V185" s="24">
        <f ca="1">L185*'Balance y flujos'!M$12</f>
        <v>854623.26872791687</v>
      </c>
      <c r="W185" s="18">
        <f t="shared" ca="1" si="16"/>
        <v>33984.95893076004</v>
      </c>
      <c r="X185" s="18">
        <f ca="1">'Metrics and Escenarios'!$N$13-W185</f>
        <v>-31076.912174953264</v>
      </c>
    </row>
    <row r="186" spans="1:24" x14ac:dyDescent="0.3">
      <c r="A186">
        <v>181</v>
      </c>
      <c r="B186" s="18">
        <f t="shared" ca="1" si="15"/>
        <v>28.778904574508513</v>
      </c>
      <c r="C186" s="23">
        <f t="shared" ca="1" si="17"/>
        <v>0.99069478240836628</v>
      </c>
      <c r="D186" s="23">
        <f t="shared" ca="1" si="19"/>
        <v>0.97472153956169116</v>
      </c>
      <c r="E186" s="23">
        <f t="shared" ca="1" si="19"/>
        <v>0.95370933958061077</v>
      </c>
      <c r="F186" s="23">
        <f t="shared" ca="1" si="19"/>
        <v>0.92905532788738021</v>
      </c>
      <c r="G186" s="23">
        <f t="shared" ca="1" si="19"/>
        <v>0.90190229814544365</v>
      </c>
      <c r="H186" s="23">
        <f t="shared" ca="1" si="19"/>
        <v>0.87316189041660208</v>
      </c>
      <c r="I186" s="23">
        <f t="shared" ca="1" si="19"/>
        <v>0.84354036034278834</v>
      </c>
      <c r="J186" s="23">
        <f t="shared" ca="1" si="19"/>
        <v>0.81357663621663467</v>
      </c>
      <c r="K186" s="23">
        <f t="shared" ca="1" si="19"/>
        <v>0.78366902611756017</v>
      </c>
      <c r="L186" s="23">
        <f t="shared" ca="1" si="19"/>
        <v>0.75411022962532614</v>
      </c>
      <c r="M186" s="24">
        <f ca="1">C186*'Balance y flujos'!D$12</f>
        <v>7501.3987401817258</v>
      </c>
      <c r="N186" s="24">
        <f ca="1">D186*'Balance y flujos'!E$12</f>
        <v>7380.4516373057213</v>
      </c>
      <c r="O186" s="24">
        <f ca="1">E186*'Balance y flujos'!F$12</f>
        <v>7221.3502740348367</v>
      </c>
      <c r="P186" s="24">
        <f ca="1">F186*'Balance y flujos'!G$12</f>
        <v>7034.6736350336305</v>
      </c>
      <c r="Q186" s="24">
        <f ca="1">G186*'Balance y flujos'!H$12</f>
        <v>-895073.22335549851</v>
      </c>
      <c r="R186" s="24">
        <f ca="1">H186*'Balance y flujos'!I$12</f>
        <v>22129.224946134011</v>
      </c>
      <c r="S186" s="24">
        <f ca="1">I186*'Balance y flujos'!J$12</f>
        <v>21378.503333742814</v>
      </c>
      <c r="T186" s="24">
        <f ca="1">J186*'Balance y flujos'!K$12</f>
        <v>20619.109229752325</v>
      </c>
      <c r="U186" s="24">
        <f ca="1">K186*'Balance y flujos'!L$12</f>
        <v>19861.137267453425</v>
      </c>
      <c r="V186" s="24">
        <f ca="1">L186*'Balance y flujos'!M$12</f>
        <v>773222.23518662876</v>
      </c>
      <c r="W186" s="18">
        <f t="shared" ca="1" si="16"/>
        <v>-8725.1391052311519</v>
      </c>
      <c r="X186" s="18">
        <f ca="1">'Metrics and Escenarios'!$N$13-W186</f>
        <v>11633.185861037928</v>
      </c>
    </row>
    <row r="187" spans="1:24" x14ac:dyDescent="0.3">
      <c r="A187">
        <v>182</v>
      </c>
      <c r="B187" s="18">
        <f t="shared" ca="1" si="15"/>
        <v>139.30065460534098</v>
      </c>
      <c r="C187" s="23">
        <f t="shared" ca="1" si="17"/>
        <v>0.97980573496922707</v>
      </c>
      <c r="D187" s="23">
        <f t="shared" ca="1" si="19"/>
        <v>0.95341233419635585</v>
      </c>
      <c r="E187" s="23">
        <f t="shared" ca="1" si="19"/>
        <v>0.92260613844752559</v>
      </c>
      <c r="F187" s="23">
        <f t="shared" ca="1" si="19"/>
        <v>0.88887764459866869</v>
      </c>
      <c r="G187" s="23">
        <f t="shared" ca="1" si="19"/>
        <v>0.85341446654524455</v>
      </c>
      <c r="H187" s="23">
        <f t="shared" ca="1" si="19"/>
        <v>0.81713795004775214</v>
      </c>
      <c r="I187" s="23">
        <f t="shared" ca="1" si="19"/>
        <v>0.78074026279208109</v>
      </c>
      <c r="J187" s="23">
        <f t="shared" ca="1" si="19"/>
        <v>0.74473073815132851</v>
      </c>
      <c r="K187" s="23">
        <f t="shared" ca="1" si="19"/>
        <v>0.70946927862221643</v>
      </c>
      <c r="L187" s="23">
        <f t="shared" ca="1" si="19"/>
        <v>0.675205305166657</v>
      </c>
      <c r="M187" s="24">
        <f ca="1">C187*'Balance y flujos'!D$12</f>
        <v>7418.9484354136239</v>
      </c>
      <c r="N187" s="24">
        <f ca="1">D187*'Balance y flujos'!E$12</f>
        <v>7219.101391881788</v>
      </c>
      <c r="O187" s="24">
        <f ca="1">E187*'Balance y flujos'!F$12</f>
        <v>6985.8412979724499</v>
      </c>
      <c r="P187" s="24">
        <f ca="1">F187*'Balance y flujos'!G$12</f>
        <v>6730.453982162654</v>
      </c>
      <c r="Q187" s="24">
        <f ca="1">G187*'Balance y flujos'!H$12</f>
        <v>-846952.53465878346</v>
      </c>
      <c r="R187" s="24">
        <f ca="1">H187*'Balance y flujos'!I$12</f>
        <v>20709.366392527689</v>
      </c>
      <c r="S187" s="24">
        <f ca="1">I187*'Balance y flujos'!J$12</f>
        <v>19786.911327046666</v>
      </c>
      <c r="T187" s="24">
        <f ca="1">J187*'Balance y flujos'!K$12</f>
        <v>18874.293770411929</v>
      </c>
      <c r="U187" s="24">
        <f ca="1">K187*'Balance y flujos'!L$12</f>
        <v>17980.635013183732</v>
      </c>
      <c r="V187" s="24">
        <f ca="1">L187*'Balance y flujos'!M$12</f>
        <v>692317.56149260246</v>
      </c>
      <c r="W187" s="18">
        <f t="shared" ca="1" si="16"/>
        <v>-48929.421555580455</v>
      </c>
      <c r="X187" s="18">
        <f ca="1">'Metrics and Escenarios'!$N$13-W187</f>
        <v>51837.468311387231</v>
      </c>
    </row>
    <row r="188" spans="1:24" x14ac:dyDescent="0.3">
      <c r="A188">
        <v>183</v>
      </c>
      <c r="B188" s="18">
        <f t="shared" ca="1" si="15"/>
        <v>382.70088403563955</v>
      </c>
      <c r="C188" s="23">
        <f t="shared" ca="1" si="17"/>
        <v>0.95624513681892831</v>
      </c>
      <c r="D188" s="23">
        <f t="shared" ca="1" si="19"/>
        <v>0.90811174105401138</v>
      </c>
      <c r="E188" s="23">
        <f t="shared" ca="1" si="19"/>
        <v>0.85763822012013957</v>
      </c>
      <c r="F188" s="23">
        <f t="shared" ca="1" si="19"/>
        <v>0.80641580908669297</v>
      </c>
      <c r="G188" s="23">
        <f t="shared" ca="1" si="19"/>
        <v>0.75562498956056889</v>
      </c>
      <c r="H188" s="23">
        <f t="shared" ca="1" si="19"/>
        <v>0.70610771201950162</v>
      </c>
      <c r="I188" s="23">
        <f t="shared" ca="1" si="19"/>
        <v>0.65843273284925319</v>
      </c>
      <c r="J188" s="23">
        <f t="shared" ca="1" si="19"/>
        <v>0.61296175506200168</v>
      </c>
      <c r="K188" s="23">
        <f t="shared" ca="1" si="19"/>
        <v>0.56989776730443165</v>
      </c>
      <c r="L188" s="23">
        <f t="shared" ca="1" si="19"/>
        <v>0.52933238998791676</v>
      </c>
      <c r="M188" s="24">
        <f ca="1">C188*'Balance y flujos'!D$12</f>
        <v>7240.5509668684354</v>
      </c>
      <c r="N188" s="24">
        <f ca="1">D188*'Balance y flujos'!E$12</f>
        <v>6876.0918006720967</v>
      </c>
      <c r="O188" s="24">
        <f ca="1">E188*'Balance y flujos'!F$12</f>
        <v>6493.9135424748983</v>
      </c>
      <c r="P188" s="24">
        <f ca="1">F188*'Balance y flujos'!G$12</f>
        <v>6106.0647959000098</v>
      </c>
      <c r="Q188" s="24">
        <f ca="1">G188*'Balance y flujos'!H$12</f>
        <v>-749903.50556227833</v>
      </c>
      <c r="R188" s="24">
        <f ca="1">H188*'Balance y flujos'!I$12</f>
        <v>17895.440200698966</v>
      </c>
      <c r="S188" s="24">
        <f ca="1">I188*'Balance y flujos'!J$12</f>
        <v>16687.175902932471</v>
      </c>
      <c r="T188" s="24">
        <f ca="1">J188*'Balance y flujos'!K$12</f>
        <v>15534.769336614445</v>
      </c>
      <c r="U188" s="24">
        <f ca="1">K188*'Balance y flujos'!L$12</f>
        <v>14443.365001835076</v>
      </c>
      <c r="V188" s="24">
        <f ca="1">L188*'Balance y flujos'!M$12</f>
        <v>542747.67489427992</v>
      </c>
      <c r="W188" s="18">
        <f t="shared" ca="1" si="16"/>
        <v>-115878.45912000223</v>
      </c>
      <c r="X188" s="18">
        <f ca="1">'Metrics and Escenarios'!$N$13-W188</f>
        <v>118786.505875809</v>
      </c>
    </row>
    <row r="189" spans="1:24" x14ac:dyDescent="0.3">
      <c r="A189">
        <v>184</v>
      </c>
      <c r="B189" s="18">
        <f t="shared" ca="1" si="15"/>
        <v>-160.17166060720675</v>
      </c>
      <c r="C189" s="23">
        <f t="shared" ca="1" si="17"/>
        <v>1.0095919859538103</v>
      </c>
      <c r="D189" s="23">
        <f t="shared" ca="1" si="19"/>
        <v>1.0122612237695605</v>
      </c>
      <c r="E189" s="23">
        <f t="shared" ca="1" si="19"/>
        <v>1.0093321152691299</v>
      </c>
      <c r="F189" s="23">
        <f t="shared" ca="1" si="19"/>
        <v>1.0019952283465356</v>
      </c>
      <c r="G189" s="23">
        <f t="shared" ca="1" si="19"/>
        <v>0.99126457834739845</v>
      </c>
      <c r="H189" s="23">
        <f t="shared" ca="1" si="19"/>
        <v>0.97798205308901187</v>
      </c>
      <c r="I189" s="23">
        <f t="shared" ca="1" si="19"/>
        <v>0.96282641884088838</v>
      </c>
      <c r="J189" s="23">
        <f t="shared" ca="1" si="19"/>
        <v>0.94633873891326004</v>
      </c>
      <c r="K189" s="23">
        <f t="shared" ca="1" si="19"/>
        <v>0.92893826117694167</v>
      </c>
      <c r="L189" s="23">
        <f t="shared" ca="1" si="19"/>
        <v>0.91095100626310799</v>
      </c>
      <c r="M189" s="24">
        <f ca="1">C189*'Balance y flujos'!D$12</f>
        <v>7644.4856539173015</v>
      </c>
      <c r="N189" s="24">
        <f ca="1">D189*'Balance y flujos'!E$12</f>
        <v>7664.6967396561795</v>
      </c>
      <c r="O189" s="24">
        <f ca="1">E189*'Balance y flujos'!F$12</f>
        <v>7642.5179503810696</v>
      </c>
      <c r="P189" s="24">
        <f ca="1">F189*'Balance y flujos'!G$12</f>
        <v>7586.9640953539838</v>
      </c>
      <c r="Q189" s="24">
        <f ca="1">G189*'Balance y flujos'!H$12</f>
        <v>-983758.86519412498</v>
      </c>
      <c r="R189" s="24">
        <f ca="1">H189*'Balance y flujos'!I$12</f>
        <v>24785.764339489117</v>
      </c>
      <c r="S189" s="24">
        <f ca="1">I189*'Balance y flujos'!J$12</f>
        <v>24401.663243049781</v>
      </c>
      <c r="T189" s="24">
        <f ca="1">J189*'Balance y flujos'!K$12</f>
        <v>23983.803070769169</v>
      </c>
      <c r="U189" s="24">
        <f ca="1">K189*'Balance y flujos'!L$12</f>
        <v>23542.809149454686</v>
      </c>
      <c r="V189" s="24">
        <f ca="1">L189*'Balance y flujos'!M$12</f>
        <v>934037.950338147</v>
      </c>
      <c r="W189" s="18">
        <f t="shared" ca="1" si="16"/>
        <v>77531.789386093384</v>
      </c>
      <c r="X189" s="18">
        <f ca="1">'Metrics and Escenarios'!$N$13-W189</f>
        <v>-74623.742630286608</v>
      </c>
    </row>
    <row r="190" spans="1:24" x14ac:dyDescent="0.3">
      <c r="A190">
        <v>185</v>
      </c>
      <c r="B190" s="18">
        <f t="shared" ca="1" si="15"/>
        <v>42.216626265959874</v>
      </c>
      <c r="C190" s="23">
        <f t="shared" ca="1" si="17"/>
        <v>0.98936440839162831</v>
      </c>
      <c r="D190" s="23">
        <f t="shared" ca="1" si="19"/>
        <v>0.97210544921068343</v>
      </c>
      <c r="E190" s="23">
        <f t="shared" ca="1" si="19"/>
        <v>0.94987237458320273</v>
      </c>
      <c r="F190" s="23">
        <f t="shared" ca="1" si="19"/>
        <v>0.9240749700379377</v>
      </c>
      <c r="G190" s="23">
        <f t="shared" ca="1" si="19"/>
        <v>0.89586285392034581</v>
      </c>
      <c r="H190" s="23">
        <f t="shared" ca="1" si="19"/>
        <v>0.86615021081475174</v>
      </c>
      <c r="I190" s="23">
        <f t="shared" ca="1" si="19"/>
        <v>0.83564287960717309</v>
      </c>
      <c r="J190" s="23">
        <f t="shared" ca="1" si="19"/>
        <v>0.80487738610587656</v>
      </c>
      <c r="K190" s="23">
        <f t="shared" ca="1" si="19"/>
        <v>0.7742484532634244</v>
      </c>
      <c r="L190" s="23">
        <f t="shared" ca="1" si="19"/>
        <v>0.74404448801788814</v>
      </c>
      <c r="M190" s="24">
        <f ca="1">C190*'Balance y flujos'!D$12</f>
        <v>7491.3253390188884</v>
      </c>
      <c r="N190" s="24">
        <f ca="1">D190*'Balance y flujos'!E$12</f>
        <v>7360.6429765438825</v>
      </c>
      <c r="O190" s="24">
        <f ca="1">E190*'Balance y flujos'!F$12</f>
        <v>7192.2973256305786</v>
      </c>
      <c r="P190" s="24">
        <f ca="1">F190*'Balance y flujos'!G$12</f>
        <v>6996.9630800162304</v>
      </c>
      <c r="Q190" s="24">
        <f ca="1">G190*'Balance y flujos'!H$12</f>
        <v>-889079.50893548899</v>
      </c>
      <c r="R190" s="24">
        <f ca="1">H190*'Balance y flujos'!I$12</f>
        <v>21951.522464082791</v>
      </c>
      <c r="S190" s="24">
        <f ca="1">I190*'Balance y flujos'!J$12</f>
        <v>21178.351300512404</v>
      </c>
      <c r="T190" s="24">
        <f ca="1">J190*'Balance y flujos'!K$12</f>
        <v>20398.637327947494</v>
      </c>
      <c r="U190" s="24">
        <f ca="1">K190*'Balance y flujos'!L$12</f>
        <v>19622.384319004024</v>
      </c>
      <c r="V190" s="24">
        <f ca="1">L190*'Balance y flujos'!M$12</f>
        <v>762901.3896142497</v>
      </c>
      <c r="W190" s="18">
        <f t="shared" ca="1" si="16"/>
        <v>-13985.995188482921</v>
      </c>
      <c r="X190" s="18">
        <f ca="1">'Metrics and Escenarios'!$N$13-W190</f>
        <v>16894.041944289696</v>
      </c>
    </row>
    <row r="191" spans="1:24" x14ac:dyDescent="0.3">
      <c r="A191">
        <v>186</v>
      </c>
      <c r="B191" s="18">
        <f t="shared" ca="1" si="15"/>
        <v>-23.378268099104687</v>
      </c>
      <c r="C191" s="23">
        <f t="shared" ca="1" si="17"/>
        <v>0.99587546503509927</v>
      </c>
      <c r="D191" s="23">
        <f t="shared" ca="1" si="19"/>
        <v>0.98494250045090626</v>
      </c>
      <c r="E191" s="23">
        <f t="shared" ca="1" si="19"/>
        <v>0.96874953564702726</v>
      </c>
      <c r="F191" s="23">
        <f t="shared" ca="1" si="19"/>
        <v>0.94864169099211848</v>
      </c>
      <c r="G191" s="23">
        <f t="shared" ca="1" si="19"/>
        <v>0.9257320071377787</v>
      </c>
      <c r="H191" s="23">
        <f t="shared" ca="1" si="19"/>
        <v>0.90091893718861071</v>
      </c>
      <c r="I191" s="23">
        <f t="shared" ca="1" si="19"/>
        <v>0.87490715343766989</v>
      </c>
      <c r="J191" s="23">
        <f t="shared" ca="1" si="19"/>
        <v>0.84824190964102542</v>
      </c>
      <c r="K191" s="23">
        <f t="shared" ca="1" si="19"/>
        <v>0.82133266811287386</v>
      </c>
      <c r="L191" s="23">
        <f t="shared" ca="1" si="19"/>
        <v>0.79448628478934902</v>
      </c>
      <c r="M191" s="24">
        <f ca="1">C191*'Balance y flujos'!D$12</f>
        <v>7540.6261256686885</v>
      </c>
      <c r="N191" s="24">
        <f ca="1">D191*'Balance y flujos'!E$12</f>
        <v>7457.8432865797968</v>
      </c>
      <c r="O191" s="24">
        <f ca="1">E191*'Balance y flujos'!F$12</f>
        <v>7335.232480571176</v>
      </c>
      <c r="P191" s="24">
        <f ca="1">F191*'Balance y flujos'!G$12</f>
        <v>7182.9787660664724</v>
      </c>
      <c r="Q191" s="24">
        <f ca="1">G191*'Balance y flujos'!H$12</f>
        <v>-918722.49721060647</v>
      </c>
      <c r="R191" s="24">
        <f ca="1">H191*'Balance y flujos'!I$12</f>
        <v>22832.693499445559</v>
      </c>
      <c r="S191" s="24">
        <f ca="1">I191*'Balance y flujos'!J$12</f>
        <v>22173.456512361612</v>
      </c>
      <c r="T191" s="24">
        <f ca="1">J191*'Balance y flujos'!K$12</f>
        <v>21497.658376075669</v>
      </c>
      <c r="U191" s="24">
        <f ca="1">K191*'Balance y flujos'!L$12</f>
        <v>20815.676414377591</v>
      </c>
      <c r="V191" s="24">
        <f ca="1">L191*'Balance y flujos'!M$12</f>
        <v>814621.57230668829</v>
      </c>
      <c r="W191" s="18">
        <f t="shared" ca="1" si="16"/>
        <v>12735.240557228448</v>
      </c>
      <c r="X191" s="18">
        <f ca="1">'Metrics and Escenarios'!$N$13-W191</f>
        <v>-9827.1938014216721</v>
      </c>
    </row>
    <row r="192" spans="1:24" x14ac:dyDescent="0.3">
      <c r="A192">
        <v>187</v>
      </c>
      <c r="B192" s="18">
        <f t="shared" ca="1" si="15"/>
        <v>-127.55085991312565</v>
      </c>
      <c r="C192" s="23">
        <f t="shared" ca="1" si="17"/>
        <v>1.0063039818402224</v>
      </c>
      <c r="D192" s="23">
        <f t="shared" ca="1" si="19"/>
        <v>1.0056785659492888</v>
      </c>
      <c r="E192" s="23">
        <f t="shared" ca="1" si="19"/>
        <v>0.99950272358033365</v>
      </c>
      <c r="F192" s="23">
        <f t="shared" ca="1" si="19"/>
        <v>0.98900580307730257</v>
      </c>
      <c r="G192" s="23">
        <f t="shared" ca="1" si="19"/>
        <v>0.97522779492310152</v>
      </c>
      <c r="H192" s="23">
        <f t="shared" ca="1" si="19"/>
        <v>0.95902662598982824</v>
      </c>
      <c r="I192" s="23">
        <f t="shared" ca="1" si="19"/>
        <v>0.94108981808303138</v>
      </c>
      <c r="J192" s="23">
        <f t="shared" ca="1" si="19"/>
        <v>0.92196193676035754</v>
      </c>
      <c r="K192" s="23">
        <f t="shared" ca="1" si="19"/>
        <v>0.90206227499163449</v>
      </c>
      <c r="L192" s="23">
        <f t="shared" ca="1" si="19"/>
        <v>0.88171450660112416</v>
      </c>
      <c r="M192" s="24">
        <f ca="1">C192*'Balance y flujos'!D$12</f>
        <v>7619.5893585563617</v>
      </c>
      <c r="N192" s="24">
        <f ca="1">D192*'Balance y flujos'!E$12</f>
        <v>7614.8537991695102</v>
      </c>
      <c r="O192" s="24">
        <f ca="1">E192*'Balance y flujos'!F$12</f>
        <v>7568.0912069073211</v>
      </c>
      <c r="P192" s="24">
        <f ca="1">F192*'Balance y flujos'!G$12</f>
        <v>7488.6100310341571</v>
      </c>
      <c r="Q192" s="24">
        <f ca="1">G192*'Balance y flujos'!H$12</f>
        <v>-967843.50999284058</v>
      </c>
      <c r="R192" s="24">
        <f ca="1">H192*'Balance y flujos'!I$12</f>
        <v>24305.362119887268</v>
      </c>
      <c r="S192" s="24">
        <f ca="1">I192*'Balance y flujos'!J$12</f>
        <v>23850.77556344042</v>
      </c>
      <c r="T192" s="24">
        <f ca="1">J192*'Balance y flujos'!K$12</f>
        <v>23366.00270152538</v>
      </c>
      <c r="U192" s="24">
        <f ca="1">K192*'Balance y flujos'!L$12</f>
        <v>22861.670003929117</v>
      </c>
      <c r="V192" s="24">
        <f ca="1">L192*'Balance y flujos'!M$12</f>
        <v>904060.48719074472</v>
      </c>
      <c r="W192" s="18">
        <f t="shared" ca="1" si="16"/>
        <v>60891.931982353679</v>
      </c>
      <c r="X192" s="18">
        <f ca="1">'Metrics and Escenarios'!$N$13-W192</f>
        <v>-57983.885226546903</v>
      </c>
    </row>
    <row r="193" spans="1:24" x14ac:dyDescent="0.3">
      <c r="A193">
        <v>188</v>
      </c>
      <c r="B193" s="18">
        <f t="shared" ca="1" si="15"/>
        <v>-15.434417327110339</v>
      </c>
      <c r="C193" s="23">
        <f t="shared" ca="1" si="17"/>
        <v>0.99508467056617478</v>
      </c>
      <c r="D193" s="23">
        <f t="shared" ca="1" si="19"/>
        <v>0.98337889563562575</v>
      </c>
      <c r="E193" s="23">
        <f t="shared" ca="1" si="19"/>
        <v>0.96644360391104622</v>
      </c>
      <c r="F193" s="23">
        <f t="shared" ca="1" si="19"/>
        <v>0.94563212781677242</v>
      </c>
      <c r="G193" s="23">
        <f t="shared" ca="1" si="19"/>
        <v>0.922062361282182</v>
      </c>
      <c r="H193" s="23">
        <f t="shared" ca="1" si="19"/>
        <v>0.89663509500263616</v>
      </c>
      <c r="I193" s="23">
        <f t="shared" ca="1" si="19"/>
        <v>0.87005556274212592</v>
      </c>
      <c r="J193" s="23">
        <f t="shared" ca="1" si="19"/>
        <v>0.84286835668829263</v>
      </c>
      <c r="K193" s="23">
        <f t="shared" ca="1" si="19"/>
        <v>0.81548151959435566</v>
      </c>
      <c r="L193" s="23">
        <f t="shared" ca="1" si="19"/>
        <v>0.78820000599074069</v>
      </c>
      <c r="M193" s="24">
        <f ca="1">C193*'Balance y flujos'!D$12</f>
        <v>7534.6383434190311</v>
      </c>
      <c r="N193" s="24">
        <f ca="1">D193*'Balance y flujos'!E$12</f>
        <v>7446.003895276076</v>
      </c>
      <c r="O193" s="24">
        <f ca="1">E193*'Balance y flujos'!F$12</f>
        <v>7317.7722963384667</v>
      </c>
      <c r="P193" s="24">
        <f ca="1">F193*'Balance y flujos'!G$12</f>
        <v>7160.1907855371346</v>
      </c>
      <c r="Q193" s="24">
        <f ca="1">G193*'Balance y flujos'!H$12</f>
        <v>-915080.63738688047</v>
      </c>
      <c r="R193" s="24">
        <f ca="1">H193*'Balance y flujos'!I$12</f>
        <v>22724.124735270634</v>
      </c>
      <c r="S193" s="24">
        <f ca="1">I193*'Balance y flujos'!J$12</f>
        <v>22050.4988535052</v>
      </c>
      <c r="T193" s="24">
        <f ca="1">J193*'Balance y flujos'!K$12</f>
        <v>21361.472219354775</v>
      </c>
      <c r="U193" s="24">
        <f ca="1">K193*'Balance y flujos'!L$12</f>
        <v>20667.386179564721</v>
      </c>
      <c r="V193" s="24">
        <f ca="1">L193*'Balance y flujos'!M$12</f>
        <v>808175.97542613512</v>
      </c>
      <c r="W193" s="18">
        <f t="shared" ca="1" si="16"/>
        <v>9357.4253475208534</v>
      </c>
      <c r="X193" s="18">
        <f ca="1">'Metrics and Escenarios'!$N$13-W193</f>
        <v>-6449.3785917140776</v>
      </c>
    </row>
    <row r="194" spans="1:24" x14ac:dyDescent="0.3">
      <c r="A194">
        <v>189</v>
      </c>
      <c r="B194" s="18">
        <f t="shared" ca="1" si="15"/>
        <v>35.660759033006151</v>
      </c>
      <c r="C194" s="23">
        <f t="shared" ca="1" si="17"/>
        <v>0.99001323522015972</v>
      </c>
      <c r="D194" s="23">
        <f t="shared" ca="1" si="19"/>
        <v>0.9733808840383894</v>
      </c>
      <c r="E194" s="23">
        <f t="shared" ca="1" si="19"/>
        <v>0.95174238406330047</v>
      </c>
      <c r="F194" s="23">
        <f t="shared" ca="1" si="19"/>
        <v>0.92650139523849284</v>
      </c>
      <c r="G194" s="23">
        <f t="shared" ca="1" si="19"/>
        <v>0.89880425110357887</v>
      </c>
      <c r="H194" s="23">
        <f t="shared" ca="1" si="19"/>
        <v>0.86956393987102909</v>
      </c>
      <c r="I194" s="23">
        <f t="shared" ca="1" si="19"/>
        <v>0.83948654700317504</v>
      </c>
      <c r="J194" s="23">
        <f t="shared" ca="1" si="19"/>
        <v>0.80910981071539056</v>
      </c>
      <c r="K194" s="23">
        <f t="shared" ca="1" si="19"/>
        <v>0.77883023994291423</v>
      </c>
      <c r="L194" s="23">
        <f t="shared" ca="1" si="19"/>
        <v>0.74893836918634971</v>
      </c>
      <c r="M194" s="24">
        <f ca="1">C194*'Balance y flujos'!D$12</f>
        <v>7496.2381626660563</v>
      </c>
      <c r="N194" s="24">
        <f ca="1">D194*'Balance y flujos'!E$12</f>
        <v>7370.3003860504496</v>
      </c>
      <c r="O194" s="24">
        <f ca="1">E194*'Balance y flujos'!F$12</f>
        <v>7206.4567690910881</v>
      </c>
      <c r="P194" s="24">
        <f ca="1">F194*'Balance y flujos'!G$12</f>
        <v>7015.3356234734001</v>
      </c>
      <c r="Q194" s="24">
        <f ca="1">G194*'Balance y flujos'!H$12</f>
        <v>-891998.63428130408</v>
      </c>
      <c r="R194" s="24">
        <f ca="1">H194*'Balance y flujos'!I$12</f>
        <v>22038.039270439825</v>
      </c>
      <c r="S194" s="24">
        <f ca="1">I194*'Balance y flujos'!J$12</f>
        <v>21275.764370594592</v>
      </c>
      <c r="T194" s="24">
        <f ca="1">J194*'Balance y flujos'!K$12</f>
        <v>20505.902976253336</v>
      </c>
      <c r="U194" s="24">
        <f ca="1">K194*'Balance y flujos'!L$12</f>
        <v>19738.504123588322</v>
      </c>
      <c r="V194" s="24">
        <f ca="1">L194*'Balance y flujos'!M$12</f>
        <v>767919.30024211074</v>
      </c>
      <c r="W194" s="18">
        <f t="shared" ca="1" si="16"/>
        <v>-11432.792357036262</v>
      </c>
      <c r="X194" s="18">
        <f ca="1">'Metrics and Escenarios'!$N$13-W194</f>
        <v>14340.839112843038</v>
      </c>
    </row>
    <row r="195" spans="1:24" x14ac:dyDescent="0.3">
      <c r="A195">
        <v>190</v>
      </c>
      <c r="B195" s="18">
        <f t="shared" ca="1" si="15"/>
        <v>80.142573830601819</v>
      </c>
      <c r="C195" s="23">
        <f t="shared" ca="1" si="17"/>
        <v>0.98561925653489435</v>
      </c>
      <c r="D195" s="23">
        <f t="shared" ca="1" si="19"/>
        <v>0.96475973967099671</v>
      </c>
      <c r="E195" s="23">
        <f t="shared" ca="1" si="19"/>
        <v>0.93912618148301252</v>
      </c>
      <c r="F195" s="23">
        <f t="shared" ca="1" si="19"/>
        <v>0.91016220031234873</v>
      </c>
      <c r="G195" s="23">
        <f t="shared" ca="1" si="19"/>
        <v>0.87903469039383408</v>
      </c>
      <c r="H195" s="23">
        <f t="shared" ca="1" si="19"/>
        <v>0.84666303213305572</v>
      </c>
      <c r="I195" s="23">
        <f t="shared" ca="1" si="19"/>
        <v>0.8137499898256757</v>
      </c>
      <c r="J195" s="23">
        <f t="shared" ca="1" si="19"/>
        <v>0.78082354715176383</v>
      </c>
      <c r="K195" s="23">
        <f t="shared" ca="1" si="19"/>
        <v>0.74826670231457226</v>
      </c>
      <c r="L195" s="23">
        <f t="shared" ca="1" si="19"/>
        <v>0.71635430303019632</v>
      </c>
      <c r="M195" s="24">
        <f ca="1">C195*'Balance y flujos'!D$12</f>
        <v>7462.9675865417867</v>
      </c>
      <c r="N195" s="24">
        <f ca="1">D195*'Balance y flujos'!E$12</f>
        <v>7305.0223179261075</v>
      </c>
      <c r="O195" s="24">
        <f ca="1">E195*'Balance y flujos'!F$12</f>
        <v>7110.9286934192023</v>
      </c>
      <c r="P195" s="24">
        <f ca="1">F195*'Balance y flujos'!G$12</f>
        <v>6891.6175839611678</v>
      </c>
      <c r="Q195" s="24">
        <f ca="1">G195*'Balance y flujos'!H$12</f>
        <v>-872378.76584857062</v>
      </c>
      <c r="R195" s="24">
        <f ca="1">H195*'Balance y flujos'!I$12</f>
        <v>21457.643648085672</v>
      </c>
      <c r="S195" s="24">
        <f ca="1">I195*'Balance y flujos'!J$12</f>
        <v>20623.502665897209</v>
      </c>
      <c r="T195" s="24">
        <f ca="1">J195*'Balance y flujos'!K$12</f>
        <v>19789.022067735354</v>
      </c>
      <c r="U195" s="24">
        <f ca="1">K195*'Balance y flujos'!L$12</f>
        <v>18963.908476720921</v>
      </c>
      <c r="V195" s="24">
        <f ca="1">L195*'Balance y flujos'!M$12</f>
        <v>734509.43060375866</v>
      </c>
      <c r="W195" s="18">
        <f t="shared" ca="1" si="16"/>
        <v>-28264.722204524558</v>
      </c>
      <c r="X195" s="18">
        <f ca="1">'Metrics and Escenarios'!$N$13-W195</f>
        <v>31172.768960331334</v>
      </c>
    </row>
    <row r="196" spans="1:24" x14ac:dyDescent="0.3">
      <c r="A196">
        <v>191</v>
      </c>
      <c r="B196" s="18">
        <f t="shared" ca="1" si="15"/>
        <v>-215.75734609728454</v>
      </c>
      <c r="C196" s="23">
        <f t="shared" ca="1" si="17"/>
        <v>1.0152194981807499</v>
      </c>
      <c r="D196" s="23">
        <f t="shared" ca="1" si="19"/>
        <v>1.0235774560779969</v>
      </c>
      <c r="E196" s="23">
        <f t="shared" ca="1" si="19"/>
        <v>1.0263045609726471</v>
      </c>
      <c r="F196" s="23">
        <f t="shared" ca="1" si="19"/>
        <v>1.0245233855257629</v>
      </c>
      <c r="G196" s="23">
        <f t="shared" ca="1" si="19"/>
        <v>1.019201057728343</v>
      </c>
      <c r="H196" s="23">
        <f t="shared" ca="1" si="19"/>
        <v>1.0111491451419963</v>
      </c>
      <c r="I196" s="23">
        <f t="shared" ca="1" si="19"/>
        <v>1.0010283744018664</v>
      </c>
      <c r="J196" s="23">
        <f t="shared" ca="1" si="19"/>
        <v>0.98937074339763365</v>
      </c>
      <c r="K196" s="23">
        <f t="shared" ca="1" si="19"/>
        <v>0.97659242613333486</v>
      </c>
      <c r="L196" s="23">
        <f t="shared" ca="1" si="19"/>
        <v>0.96302059814843621</v>
      </c>
      <c r="M196" s="24">
        <f ca="1">C196*'Balance y flujos'!D$12</f>
        <v>7687.0963690226135</v>
      </c>
      <c r="N196" s="24">
        <f ca="1">D196*'Balance y flujos'!E$12</f>
        <v>7750.3816269589543</v>
      </c>
      <c r="O196" s="24">
        <f ca="1">E196*'Balance y flujos'!F$12</f>
        <v>7771.0308739160664</v>
      </c>
      <c r="P196" s="24">
        <f ca="1">F196*'Balance y flujos'!G$12</f>
        <v>7757.5440690084861</v>
      </c>
      <c r="Q196" s="24">
        <f ca="1">G196*'Balance y flujos'!H$12</f>
        <v>-1011483.8135617297</v>
      </c>
      <c r="R196" s="24">
        <f ca="1">H196*'Balance y flujos'!I$12</f>
        <v>25626.343903147623</v>
      </c>
      <c r="S196" s="24">
        <f ca="1">I196*'Balance y flujos'!J$12</f>
        <v>25369.845291842306</v>
      </c>
      <c r="T196" s="24">
        <f ca="1">J196*'Balance y flujos'!K$12</f>
        <v>25074.396828432378</v>
      </c>
      <c r="U196" s="24">
        <f ca="1">K196*'Balance y flujos'!L$12</f>
        <v>24750.545936314513</v>
      </c>
      <c r="V196" s="24">
        <f ca="1">L196*'Balance y flujos'!M$12</f>
        <v>987427.18262960203</v>
      </c>
      <c r="W196" s="18">
        <f t="shared" ca="1" si="16"/>
        <v>107730.55396651523</v>
      </c>
      <c r="X196" s="18">
        <f ca="1">'Metrics and Escenarios'!$N$13-W196</f>
        <v>-104822.50721070846</v>
      </c>
    </row>
    <row r="197" spans="1:24" x14ac:dyDescent="0.3">
      <c r="A197">
        <v>192</v>
      </c>
      <c r="B197" s="18">
        <f t="shared" ca="1" si="15"/>
        <v>-128.3656014829447</v>
      </c>
      <c r="C197" s="23">
        <f t="shared" ca="1" si="17"/>
        <v>1.0063859729488434</v>
      </c>
      <c r="D197" s="23">
        <f t="shared" ca="1" si="19"/>
        <v>1.0058424529281906</v>
      </c>
      <c r="E197" s="23">
        <f t="shared" ca="1" si="19"/>
        <v>0.99974705436449873</v>
      </c>
      <c r="F197" s="23">
        <f t="shared" ca="1" si="19"/>
        <v>0.98932816925969902</v>
      </c>
      <c r="G197" s="23">
        <f t="shared" ca="1" si="19"/>
        <v>0.97562515516636683</v>
      </c>
      <c r="H197" s="23">
        <f t="shared" ca="1" si="19"/>
        <v>0.95949555591275471</v>
      </c>
      <c r="I197" s="23">
        <f t="shared" ca="1" si="19"/>
        <v>0.94162669266039978</v>
      </c>
      <c r="J197" s="23">
        <f t="shared" ca="1" si="19"/>
        <v>0.9225630612160447</v>
      </c>
      <c r="K197" s="23">
        <f t="shared" ca="1" si="19"/>
        <v>0.90272397043243924</v>
      </c>
      <c r="L197" s="23">
        <f t="shared" ca="1" si="19"/>
        <v>0.88243316878458811</v>
      </c>
      <c r="M197" s="24">
        <f ca="1">C197*'Balance y flujos'!D$12</f>
        <v>7620.2101834661489</v>
      </c>
      <c r="N197" s="24">
        <f ca="1">D197*'Balance y flujos'!E$12</f>
        <v>7616.0947278580388</v>
      </c>
      <c r="O197" s="24">
        <f ca="1">E197*'Balance y flujos'!F$12</f>
        <v>7569.9412445466305</v>
      </c>
      <c r="P197" s="24">
        <f ca="1">F197*'Balance y flujos'!G$12</f>
        <v>7491.0509415117785</v>
      </c>
      <c r="Q197" s="24">
        <f ca="1">G197*'Balance y flujos'!H$12</f>
        <v>-968237.86148136004</v>
      </c>
      <c r="R197" s="24">
        <f ca="1">H197*'Balance y flujos'!I$12</f>
        <v>24317.246577812319</v>
      </c>
      <c r="S197" s="24">
        <f ca="1">I197*'Balance y flujos'!J$12</f>
        <v>23864.381995902535</v>
      </c>
      <c r="T197" s="24">
        <f ca="1">J197*'Balance y flujos'!K$12</f>
        <v>23381.237468922496</v>
      </c>
      <c r="U197" s="24">
        <f ca="1">K197*'Balance y flujos'!L$12</f>
        <v>22878.439869192494</v>
      </c>
      <c r="V197" s="24">
        <f ca="1">L197*'Balance y flujos'!M$12</f>
        <v>904797.36299220182</v>
      </c>
      <c r="W197" s="18">
        <f t="shared" ca="1" si="16"/>
        <v>61298.104520054301</v>
      </c>
      <c r="X197" s="18">
        <f ca="1">'Metrics and Escenarios'!$N$13-W197</f>
        <v>-58390.057764247525</v>
      </c>
    </row>
    <row r="198" spans="1:24" x14ac:dyDescent="0.3">
      <c r="A198">
        <v>193</v>
      </c>
      <c r="B198" s="18">
        <f t="shared" ca="1" si="15"/>
        <v>-126.46849882406643</v>
      </c>
      <c r="C198" s="23">
        <f t="shared" ca="1" si="17"/>
        <v>1.0061950693070922</v>
      </c>
      <c r="D198" s="23">
        <f t="shared" ca="1" si="19"/>
        <v>1.0054608880411717</v>
      </c>
      <c r="E198" s="23">
        <f t="shared" ca="1" si="19"/>
        <v>0.99917822940924084</v>
      </c>
      <c r="F198" s="23">
        <f t="shared" ca="1" si="19"/>
        <v>0.9885777111947468</v>
      </c>
      <c r="G198" s="23">
        <f t="shared" ca="1" si="19"/>
        <v>0.97470016339884002</v>
      </c>
      <c r="H198" s="23">
        <f t="shared" ca="1" si="19"/>
        <v>0.95840402031495076</v>
      </c>
      <c r="I198" s="23">
        <f t="shared" ca="1" si="19"/>
        <v>0.94037706882506689</v>
      </c>
      <c r="J198" s="23">
        <f t="shared" ca="1" si="19"/>
        <v>0.92116396570658798</v>
      </c>
      <c r="K198" s="23">
        <f t="shared" ca="1" si="19"/>
        <v>0.90118398144920353</v>
      </c>
      <c r="L198" s="23">
        <f t="shared" ca="1" si="19"/>
        <v>0.88076068940794494</v>
      </c>
      <c r="M198" s="24">
        <f ca="1">C198*'Balance y flujos'!D$12</f>
        <v>7618.7646884830765</v>
      </c>
      <c r="N198" s="24">
        <f ca="1">D198*'Balance y flujos'!E$12</f>
        <v>7613.2055732832841</v>
      </c>
      <c r="O198" s="24">
        <f ca="1">E198*'Balance y flujos'!F$12</f>
        <v>7565.6341836046295</v>
      </c>
      <c r="P198" s="24">
        <f ca="1">F198*'Balance y flujos'!G$12</f>
        <v>7485.3685807252341</v>
      </c>
      <c r="Q198" s="24">
        <f ca="1">G198*'Balance y flujos'!H$12</f>
        <v>-967319.87361877225</v>
      </c>
      <c r="R198" s="24">
        <f ca="1">H198*'Balance y flujos'!I$12</f>
        <v>24289.58293714542</v>
      </c>
      <c r="S198" s="24">
        <f ca="1">I198*'Balance y flujos'!J$12</f>
        <v>23832.711801344529</v>
      </c>
      <c r="T198" s="24">
        <f ca="1">J198*'Balance y flujos'!K$12</f>
        <v>23345.779096781309</v>
      </c>
      <c r="U198" s="24">
        <f ca="1">K198*'Balance y flujos'!L$12</f>
        <v>22839.410723511006</v>
      </c>
      <c r="V198" s="24">
        <f ca="1">L198*'Balance y flujos'!M$12</f>
        <v>903082.49666217715</v>
      </c>
      <c r="W198" s="18">
        <f t="shared" ca="1" si="16"/>
        <v>60353.080628283322</v>
      </c>
      <c r="X198" s="18">
        <f ca="1">'Metrics and Escenarios'!$N$13-W198</f>
        <v>-57445.033872476546</v>
      </c>
    </row>
    <row r="199" spans="1:24" x14ac:dyDescent="0.3">
      <c r="A199">
        <v>194</v>
      </c>
      <c r="B199" s="18">
        <f t="shared" ref="B199:B262" ca="1" si="20">_xlfn.NORM.INV(RAND(),0,1.6)*100</f>
        <v>126.55959520749435</v>
      </c>
      <c r="C199" s="23">
        <f t="shared" ca="1" si="17"/>
        <v>0.98105490689568553</v>
      </c>
      <c r="D199" s="23">
        <f t="shared" ca="1" si="19"/>
        <v>0.95584492889952921</v>
      </c>
      <c r="E199" s="23">
        <f t="shared" ca="1" si="19"/>
        <v>0.926139380616255</v>
      </c>
      <c r="F199" s="23">
        <f t="shared" ca="1" si="19"/>
        <v>0.89341930502838462</v>
      </c>
      <c r="G199" s="23">
        <f t="shared" ca="1" si="19"/>
        <v>0.85886852291846794</v>
      </c>
      <c r="H199" s="23">
        <f t="shared" ca="1" si="19"/>
        <v>0.82340860985884212</v>
      </c>
      <c r="I199" s="23">
        <f t="shared" ca="1" si="19"/>
        <v>0.7877346275384649</v>
      </c>
      <c r="J199" s="23">
        <f t="shared" ca="1" si="19"/>
        <v>0.75236048336522598</v>
      </c>
      <c r="K199" s="23">
        <f t="shared" ca="1" si="19"/>
        <v>0.71765155304230821</v>
      </c>
      <c r="L199" s="23">
        <f t="shared" ca="1" si="19"/>
        <v>0.68386317415472364</v>
      </c>
      <c r="M199" s="24">
        <f ca="1">C199*'Balance y flujos'!D$12</f>
        <v>7428.4069860003401</v>
      </c>
      <c r="N199" s="24">
        <f ca="1">D199*'Balance y flujos'!E$12</f>
        <v>7237.5206499275373</v>
      </c>
      <c r="O199" s="24">
        <f ca="1">E199*'Balance y flujos'!F$12</f>
        <v>7012.5945006983511</v>
      </c>
      <c r="P199" s="24">
        <f ca="1">F199*'Balance y flujos'!G$12</f>
        <v>6764.8427832654352</v>
      </c>
      <c r="Q199" s="24">
        <f ca="1">G199*'Balance y flujos'!H$12</f>
        <v>-852365.29369973717</v>
      </c>
      <c r="R199" s="24">
        <f ca="1">H199*'Balance y flujos'!I$12</f>
        <v>20868.288630251653</v>
      </c>
      <c r="S199" s="24">
        <f ca="1">I199*'Balance y flujos'!J$12</f>
        <v>19964.174985168745</v>
      </c>
      <c r="T199" s="24">
        <f ca="1">J199*'Balance y flujos'!K$12</f>
        <v>19067.660372840568</v>
      </c>
      <c r="U199" s="24">
        <f ca="1">K199*'Balance y flujos'!L$12</f>
        <v>18188.00479558092</v>
      </c>
      <c r="V199" s="24">
        <f ca="1">L199*'Balance y flujos'!M$12</f>
        <v>701194.85362830514</v>
      </c>
      <c r="W199" s="18">
        <f t="shared" ref="W199:W262" ca="1" si="21">SUM(M199:V199)</f>
        <v>-44638.946367698489</v>
      </c>
      <c r="X199" s="18">
        <f ca="1">'Metrics and Escenarios'!$N$13-W199</f>
        <v>47546.993123505265</v>
      </c>
    </row>
    <row r="200" spans="1:24" x14ac:dyDescent="0.3">
      <c r="A200">
        <v>195</v>
      </c>
      <c r="B200" s="18">
        <f t="shared" ca="1" si="20"/>
        <v>39.678697471608835</v>
      </c>
      <c r="C200" s="23">
        <f t="shared" ref="C200:C263" ca="1" si="22">EXP(-(C$4+($B200/10000))*C$3)</f>
        <v>0.98961553389922963</v>
      </c>
      <c r="D200" s="23">
        <f t="shared" ca="1" si="19"/>
        <v>0.97259900134224286</v>
      </c>
      <c r="E200" s="23">
        <f t="shared" ca="1" si="19"/>
        <v>0.95059586250750172</v>
      </c>
      <c r="F200" s="23">
        <f t="shared" ca="1" si="19"/>
        <v>0.9250135409524014</v>
      </c>
      <c r="G200" s="23">
        <f t="shared" ca="1" si="19"/>
        <v>0.89700039358274319</v>
      </c>
      <c r="H200" s="23">
        <f t="shared" ca="1" si="19"/>
        <v>0.86747015207092848</v>
      </c>
      <c r="I200" s="23">
        <f t="shared" ca="1" si="19"/>
        <v>0.83712876057556806</v>
      </c>
      <c r="J200" s="23">
        <f t="shared" ca="1" si="19"/>
        <v>0.80651322339464582</v>
      </c>
      <c r="K200" s="23">
        <f t="shared" ca="1" si="19"/>
        <v>0.77601896323552899</v>
      </c>
      <c r="L200" s="23">
        <f t="shared" ca="1" si="19"/>
        <v>0.74593521820273379</v>
      </c>
      <c r="M200" s="24">
        <f ca="1">C200*'Balance y flujos'!D$12</f>
        <v>7493.2268253291004</v>
      </c>
      <c r="N200" s="24">
        <f ca="1">D200*'Balance y flujos'!E$12</f>
        <v>7364.38008246554</v>
      </c>
      <c r="O200" s="24">
        <f ca="1">E200*'Balance y flujos'!F$12</f>
        <v>7197.7754723819726</v>
      </c>
      <c r="P200" s="24">
        <f ca="1">F200*'Balance y flujos'!G$12</f>
        <v>7004.0698043074526</v>
      </c>
      <c r="Q200" s="24">
        <f ca="1">G200*'Balance y flujos'!H$12</f>
        <v>-890208.43531078531</v>
      </c>
      <c r="R200" s="24">
        <f ca="1">H200*'Balance y flujos'!I$12</f>
        <v>21984.974768053227</v>
      </c>
      <c r="S200" s="24">
        <f ca="1">I200*'Balance y flujos'!J$12</f>
        <v>21216.009144439955</v>
      </c>
      <c r="T200" s="24">
        <f ca="1">J200*'Balance y flujos'!K$12</f>
        <v>20440.09563222733</v>
      </c>
      <c r="U200" s="24">
        <f ca="1">K200*'Balance y flujos'!L$12</f>
        <v>19667.255738464835</v>
      </c>
      <c r="V200" s="24">
        <f ca="1">L200*'Balance y flujos'!M$12</f>
        <v>764840.0380534674</v>
      </c>
      <c r="W200" s="18">
        <f t="shared" ca="1" si="21"/>
        <v>-13000.609789648326</v>
      </c>
      <c r="X200" s="18">
        <f ca="1">'Metrics and Escenarios'!$N$13-W200</f>
        <v>15908.656545455102</v>
      </c>
    </row>
    <row r="201" spans="1:24" x14ac:dyDescent="0.3">
      <c r="A201">
        <v>196</v>
      </c>
      <c r="B201" s="18">
        <f t="shared" ca="1" si="20"/>
        <v>-108.26645172080485</v>
      </c>
      <c r="C201" s="23">
        <f t="shared" ca="1" si="22"/>
        <v>1.0043652541267414</v>
      </c>
      <c r="D201" s="23">
        <f t="shared" ca="1" si="19"/>
        <v>1.0018072531506934</v>
      </c>
      <c r="E201" s="23">
        <f t="shared" ca="1" si="19"/>
        <v>0.99373697247336878</v>
      </c>
      <c r="F201" s="23">
        <f t="shared" ca="1" si="19"/>
        <v>0.98140619490478687</v>
      </c>
      <c r="G201" s="23">
        <f t="shared" ca="1" si="19"/>
        <v>0.96586963861459096</v>
      </c>
      <c r="H201" s="23">
        <f t="shared" ca="1" si="19"/>
        <v>0.94799401970765829</v>
      </c>
      <c r="I201" s="23">
        <f t="shared" ca="1" si="19"/>
        <v>0.92847132661066056</v>
      </c>
      <c r="J201" s="23">
        <f t="shared" ca="1" si="19"/>
        <v>0.90784749986961211</v>
      </c>
      <c r="K201" s="23">
        <f t="shared" ca="1" si="19"/>
        <v>0.88654119289114552</v>
      </c>
      <c r="L201" s="23">
        <f t="shared" ca="1" si="19"/>
        <v>0.86487406501541364</v>
      </c>
      <c r="M201" s="24">
        <f ca="1">C201*'Balance y flujos'!D$12</f>
        <v>7604.9095904928745</v>
      </c>
      <c r="N201" s="24">
        <f ca="1">D201*'Balance y flujos'!E$12</f>
        <v>7585.5407741431382</v>
      </c>
      <c r="O201" s="24">
        <f ca="1">E201*'Balance y flujos'!F$12</f>
        <v>7524.433766837994</v>
      </c>
      <c r="P201" s="24">
        <f ca="1">F201*'Balance y flujos'!G$12</f>
        <v>7431.0668883998542</v>
      </c>
      <c r="Q201" s="24">
        <f ca="1">G201*'Balance y flujos'!H$12</f>
        <v>-958556.21230112051</v>
      </c>
      <c r="R201" s="24">
        <f ca="1">H201*'Balance y flujos'!I$12</f>
        <v>24025.754147024662</v>
      </c>
      <c r="S201" s="24">
        <f ca="1">I201*'Balance y flujos'!J$12</f>
        <v>23530.975261414256</v>
      </c>
      <c r="T201" s="24">
        <f ca="1">J201*'Balance y flujos'!K$12</f>
        <v>23008.289484341458</v>
      </c>
      <c r="U201" s="24">
        <f ca="1">K201*'Balance y flujos'!L$12</f>
        <v>22468.307076642795</v>
      </c>
      <c r="V201" s="24">
        <f ca="1">L201*'Balance y flujos'!M$12</f>
        <v>886793.24511805398</v>
      </c>
      <c r="W201" s="18">
        <f t="shared" ca="1" si="21"/>
        <v>51416.309806230594</v>
      </c>
      <c r="X201" s="18">
        <f ca="1">'Metrics and Escenarios'!$N$13-W201</f>
        <v>-48508.263050423819</v>
      </c>
    </row>
    <row r="202" spans="1:24" x14ac:dyDescent="0.3">
      <c r="A202">
        <v>197</v>
      </c>
      <c r="B202" s="18">
        <f t="shared" ca="1" si="20"/>
        <v>109.70911570294393</v>
      </c>
      <c r="C202" s="23">
        <f t="shared" ca="1" si="22"/>
        <v>0.98270942503554959</v>
      </c>
      <c r="D202" s="23">
        <f t="shared" ca="1" si="19"/>
        <v>0.95907165210567347</v>
      </c>
      <c r="E202" s="23">
        <f t="shared" ca="1" si="19"/>
        <v>0.9308330018817752</v>
      </c>
      <c r="F202" s="23">
        <f t="shared" ca="1" si="19"/>
        <v>0.89946146227842949</v>
      </c>
      <c r="G202" s="23">
        <f t="shared" ca="1" si="19"/>
        <v>0.86613526517705741</v>
      </c>
      <c r="H202" s="23">
        <f t="shared" ca="1" si="19"/>
        <v>0.83177573354289014</v>
      </c>
      <c r="I202" s="23">
        <f t="shared" ca="1" si="19"/>
        <v>0.79708123670624564</v>
      </c>
      <c r="J202" s="23">
        <f t="shared" ca="1" si="19"/>
        <v>0.76257125925178426</v>
      </c>
      <c r="K202" s="23">
        <f t="shared" ca="1" si="19"/>
        <v>0.72861799377234648</v>
      </c>
      <c r="L202" s="23">
        <f t="shared" ca="1" si="19"/>
        <v>0.69548423178041363</v>
      </c>
      <c r="M202" s="24">
        <f ca="1">C202*'Balance y flujos'!D$12</f>
        <v>7440.9347599528919</v>
      </c>
      <c r="N202" s="24">
        <f ca="1">D202*'Balance y flujos'!E$12</f>
        <v>7261.9529350503517</v>
      </c>
      <c r="O202" s="24">
        <f ca="1">E202*'Balance y flujos'!F$12</f>
        <v>7048.1339274453776</v>
      </c>
      <c r="P202" s="24">
        <f ca="1">F202*'Balance y flujos'!G$12</f>
        <v>6810.5931309893658</v>
      </c>
      <c r="Q202" s="24">
        <f ca="1">G202*'Balance y flujos'!H$12</f>
        <v>-859577.01322863053</v>
      </c>
      <c r="R202" s="24">
        <f ca="1">H202*'Balance y flujos'!I$12</f>
        <v>21080.343192170385</v>
      </c>
      <c r="S202" s="24">
        <f ca="1">I202*'Balance y flujos'!J$12</f>
        <v>20201.053414046048</v>
      </c>
      <c r="T202" s="24">
        <f ca="1">J202*'Balance y flujos'!K$12</f>
        <v>19326.440054991377</v>
      </c>
      <c r="U202" s="24">
        <f ca="1">K202*'Balance y flujos'!L$12</f>
        <v>18465.935883088277</v>
      </c>
      <c r="V202" s="24">
        <f ca="1">L202*'Balance y flujos'!M$12</f>
        <v>713110.43280965788</v>
      </c>
      <c r="W202" s="18">
        <f t="shared" ca="1" si="21"/>
        <v>-38831.193121238495</v>
      </c>
      <c r="X202" s="18">
        <f ca="1">'Metrics and Escenarios'!$N$13-W202</f>
        <v>41739.239877045271</v>
      </c>
    </row>
    <row r="203" spans="1:24" x14ac:dyDescent="0.3">
      <c r="A203">
        <v>198</v>
      </c>
      <c r="B203" s="18">
        <f t="shared" ca="1" si="20"/>
        <v>46.291175165747113</v>
      </c>
      <c r="C203" s="23">
        <f t="shared" ca="1" si="22"/>
        <v>0.98896136914119104</v>
      </c>
      <c r="D203" s="23">
        <f t="shared" ca="1" si="19"/>
        <v>0.97131359366220826</v>
      </c>
      <c r="E203" s="23">
        <f t="shared" ca="1" si="19"/>
        <v>0.94871199350046787</v>
      </c>
      <c r="F203" s="23">
        <f t="shared" ca="1" si="19"/>
        <v>0.92257012122606852</v>
      </c>
      <c r="G203" s="23">
        <f t="shared" ca="1" si="19"/>
        <v>0.89403959328921301</v>
      </c>
      <c r="H203" s="23">
        <f t="shared" ca="1" si="19"/>
        <v>0.86403529423429615</v>
      </c>
      <c r="I203" s="23">
        <f t="shared" ca="1" si="19"/>
        <v>0.83326286789354886</v>
      </c>
      <c r="J203" s="23">
        <f t="shared" ca="1" si="19"/>
        <v>0.80225804765975239</v>
      </c>
      <c r="K203" s="23">
        <f t="shared" ca="1" si="19"/>
        <v>0.77141441092411811</v>
      </c>
      <c r="L203" s="23">
        <f t="shared" ca="1" si="19"/>
        <v>0.74101901028206629</v>
      </c>
      <c r="M203" s="24">
        <f ca="1">C203*'Balance y flujos'!D$12</f>
        <v>7488.2735836456304</v>
      </c>
      <c r="N203" s="24">
        <f ca="1">D203*'Balance y flujos'!E$12</f>
        <v>7354.6471599521192</v>
      </c>
      <c r="O203" s="24">
        <f ca="1">E203*'Balance y flujos'!F$12</f>
        <v>7183.5110865721699</v>
      </c>
      <c r="P203" s="24">
        <f ca="1">F203*'Balance y flujos'!G$12</f>
        <v>6985.5685807395939</v>
      </c>
      <c r="Q203" s="24">
        <f ca="1">G203*'Balance y flujos'!H$12</f>
        <v>-887270.05377224018</v>
      </c>
      <c r="R203" s="24">
        <f ca="1">H203*'Balance y flujos'!I$12</f>
        <v>21897.922478484608</v>
      </c>
      <c r="S203" s="24">
        <f ca="1">I203*'Balance y flujos'!J$12</f>
        <v>21118.032801545283</v>
      </c>
      <c r="T203" s="24">
        <f ca="1">J203*'Balance y flujos'!K$12</f>
        <v>20332.253384350639</v>
      </c>
      <c r="U203" s="24">
        <f ca="1">K203*'Balance y flujos'!L$12</f>
        <v>19550.558966659049</v>
      </c>
      <c r="V203" s="24">
        <f ca="1">L203*'Balance y flujos'!M$12</f>
        <v>759799.23482905095</v>
      </c>
      <c r="W203" s="18">
        <f t="shared" ca="1" si="21"/>
        <v>-15560.050901240087</v>
      </c>
      <c r="X203" s="18">
        <f ca="1">'Metrics and Escenarios'!$N$13-W203</f>
        <v>18468.097657046863</v>
      </c>
    </row>
    <row r="204" spans="1:24" x14ac:dyDescent="0.3">
      <c r="A204">
        <v>199</v>
      </c>
      <c r="B204" s="18">
        <f t="shared" ca="1" si="20"/>
        <v>-268.34960255072258</v>
      </c>
      <c r="C204" s="23">
        <f t="shared" ca="1" si="22"/>
        <v>1.0205728314558753</v>
      </c>
      <c r="D204" s="23">
        <f t="shared" ca="1" si="19"/>
        <v>1.0344007279324889</v>
      </c>
      <c r="E204" s="23">
        <f t="shared" ca="1" si="19"/>
        <v>1.0426256788627948</v>
      </c>
      <c r="F204" s="23">
        <f t="shared" ca="1" si="19"/>
        <v>1.0463044843412028</v>
      </c>
      <c r="G204" s="23">
        <f t="shared" ca="1" si="19"/>
        <v>1.0463575904177793</v>
      </c>
      <c r="H204" s="23">
        <f t="shared" ca="1" si="19"/>
        <v>1.0435650724876744</v>
      </c>
      <c r="I204" s="23">
        <f t="shared" ca="1" si="19"/>
        <v>1.0385675682236044</v>
      </c>
      <c r="J204" s="23">
        <f t="shared" ca="1" si="19"/>
        <v>1.0318854413894967</v>
      </c>
      <c r="K204" s="23">
        <f t="shared" ca="1" si="19"/>
        <v>1.0239289588440097</v>
      </c>
      <c r="L204" s="23">
        <f t="shared" ca="1" si="19"/>
        <v>1.0150235138731603</v>
      </c>
      <c r="M204" s="24">
        <f ca="1">C204*'Balance y flujos'!D$12</f>
        <v>7727.6310404460128</v>
      </c>
      <c r="N204" s="24">
        <f ca="1">D204*'Balance y flujos'!E$12</f>
        <v>7832.3338884380755</v>
      </c>
      <c r="O204" s="24">
        <f ca="1">E204*'Balance y flujos'!F$12</f>
        <v>7894.612036705561</v>
      </c>
      <c r="P204" s="24">
        <f ca="1">F204*'Balance y flujos'!G$12</f>
        <v>7922.4674239258484</v>
      </c>
      <c r="Q204" s="24">
        <f ca="1">G204*'Balance y flujos'!H$12</f>
        <v>-1038434.7208822618</v>
      </c>
      <c r="R204" s="24">
        <f ca="1">H204*'Balance y flujos'!I$12</f>
        <v>26447.886111921522</v>
      </c>
      <c r="S204" s="24">
        <f ca="1">I204*'Balance y flujos'!J$12</f>
        <v>26321.230451335941</v>
      </c>
      <c r="T204" s="24">
        <f ca="1">J204*'Balance y flujos'!K$12</f>
        <v>26151.880082917989</v>
      </c>
      <c r="U204" s="24">
        <f ca="1">K204*'Balance y flujos'!L$12</f>
        <v>25950.232720657292</v>
      </c>
      <c r="V204" s="24">
        <f ca="1">L204*'Balance y flujos'!M$12</f>
        <v>1040748.0489343476</v>
      </c>
      <c r="W204" s="18">
        <f t="shared" ca="1" si="21"/>
        <v>138561.601808434</v>
      </c>
      <c r="X204" s="18">
        <f ca="1">'Metrics and Escenarios'!$N$13-W204</f>
        <v>-135653.55505262723</v>
      </c>
    </row>
    <row r="205" spans="1:24" x14ac:dyDescent="0.3">
      <c r="A205">
        <v>200</v>
      </c>
      <c r="B205" s="18">
        <f t="shared" ca="1" si="20"/>
        <v>279.95350591683621</v>
      </c>
      <c r="C205" s="23">
        <f t="shared" ca="1" si="22"/>
        <v>0.96612095371573348</v>
      </c>
      <c r="D205" s="23">
        <f t="shared" ca="1" si="19"/>
        <v>0.92696602043885068</v>
      </c>
      <c r="E205" s="23">
        <f t="shared" ca="1" si="19"/>
        <v>0.88448589722935156</v>
      </c>
      <c r="F205" s="23">
        <f t="shared" ca="1" si="19"/>
        <v>0.84024914823012775</v>
      </c>
      <c r="G205" s="23">
        <f t="shared" ca="1" si="19"/>
        <v>0.7954586739217151</v>
      </c>
      <c r="H205" s="23">
        <f t="shared" ca="1" si="19"/>
        <v>0.75100793628185902</v>
      </c>
      <c r="I205" s="23">
        <f t="shared" ca="1" si="19"/>
        <v>0.70753388938385164</v>
      </c>
      <c r="J205" s="23">
        <f t="shared" ca="1" si="19"/>
        <v>0.66547458428505546</v>
      </c>
      <c r="K205" s="23">
        <f t="shared" ca="1" si="19"/>
        <v>0.62511124721627787</v>
      </c>
      <c r="L205" s="23">
        <f t="shared" ca="1" si="19"/>
        <v>0.58661219705079404</v>
      </c>
      <c r="M205" s="24">
        <f ca="1">C205*'Balance y flujos'!D$12</f>
        <v>7315.3292353557954</v>
      </c>
      <c r="N205" s="24">
        <f ca="1">D205*'Balance y flujos'!E$12</f>
        <v>7018.8536988226497</v>
      </c>
      <c r="O205" s="24">
        <f ca="1">E205*'Balance y flujos'!F$12</f>
        <v>6697.2003012425776</v>
      </c>
      <c r="P205" s="24">
        <f ca="1">F205*'Balance y flujos'!G$12</f>
        <v>6362.2459852363709</v>
      </c>
      <c r="Q205" s="24">
        <f ca="1">G205*'Balance y flujos'!H$12</f>
        <v>-789435.57498107362</v>
      </c>
      <c r="R205" s="24">
        <f ca="1">H205*'Balance y flujos'!I$12</f>
        <v>19033.381713881019</v>
      </c>
      <c r="S205" s="24">
        <f ca="1">I205*'Balance y flujos'!J$12</f>
        <v>17931.584929477416</v>
      </c>
      <c r="T205" s="24">
        <f ca="1">J205*'Balance y flujos'!K$12</f>
        <v>16865.643053377818</v>
      </c>
      <c r="U205" s="24">
        <f ca="1">K205*'Balance y flujos'!L$12</f>
        <v>15842.68342197952</v>
      </c>
      <c r="V205" s="24">
        <f ca="1">L205*'Balance y flujos'!M$12</f>
        <v>601479.1689229738</v>
      </c>
      <c r="W205" s="18">
        <f t="shared" ca="1" si="21"/>
        <v>-90889.483718726551</v>
      </c>
      <c r="X205" s="18">
        <f ca="1">'Metrics and Escenarios'!$N$13-W205</f>
        <v>93797.530474533327</v>
      </c>
    </row>
    <row r="206" spans="1:24" x14ac:dyDescent="0.3">
      <c r="A206">
        <v>201</v>
      </c>
      <c r="B206" s="18">
        <f t="shared" ca="1" si="20"/>
        <v>-128.11974547592646</v>
      </c>
      <c r="C206" s="23">
        <f t="shared" ca="1" si="22"/>
        <v>1.0063612306493139</v>
      </c>
      <c r="D206" s="23">
        <f t="shared" ca="1" si="19"/>
        <v>1.005792995662304</v>
      </c>
      <c r="E206" s="23">
        <f t="shared" ca="1" si="19"/>
        <v>0.99967331893813249</v>
      </c>
      <c r="F206" s="23">
        <f t="shared" ca="1" si="19"/>
        <v>0.98923088113422153</v>
      </c>
      <c r="G206" s="23">
        <f t="shared" ca="1" si="19"/>
        <v>0.97550523088504626</v>
      </c>
      <c r="H206" s="23">
        <f t="shared" ca="1" si="19"/>
        <v>0.95935402770400235</v>
      </c>
      <c r="I206" s="23">
        <f t="shared" ca="1" si="19"/>
        <v>0.94146465339908225</v>
      </c>
      <c r="J206" s="23">
        <f t="shared" ca="1" si="19"/>
        <v>0.92238162492314812</v>
      </c>
      <c r="K206" s="23">
        <f t="shared" ca="1" si="19"/>
        <v>0.90252424643003049</v>
      </c>
      <c r="L206" s="23">
        <f t="shared" ca="1" si="19"/>
        <v>0.88221624395647902</v>
      </c>
      <c r="M206" s="24">
        <f ca="1">C206*'Balance y flujos'!D$12</f>
        <v>7620.0228383243202</v>
      </c>
      <c r="N206" s="24">
        <f ca="1">D206*'Balance y flujos'!E$12</f>
        <v>7615.7202445372395</v>
      </c>
      <c r="O206" s="24">
        <f ca="1">E206*'Balance y flujos'!F$12</f>
        <v>7569.3829304782903</v>
      </c>
      <c r="P206" s="24">
        <f ca="1">F206*'Balance y flujos'!G$12</f>
        <v>7490.3142897852831</v>
      </c>
      <c r="Q206" s="24">
        <f ca="1">G206*'Balance y flujos'!H$12</f>
        <v>-968118.84524949</v>
      </c>
      <c r="R206" s="24">
        <f ca="1">H206*'Balance y flujos'!I$12</f>
        <v>24313.659717686976</v>
      </c>
      <c r="S206" s="24">
        <f ca="1">I206*'Balance y flujos'!J$12</f>
        <v>23860.275308124295</v>
      </c>
      <c r="T206" s="24">
        <f ca="1">J206*'Balance y flujos'!K$12</f>
        <v>23376.63918699681</v>
      </c>
      <c r="U206" s="24">
        <f ca="1">K206*'Balance y flujos'!L$12</f>
        <v>22873.378107536431</v>
      </c>
      <c r="V206" s="24">
        <f ca="1">L206*'Balance y flujos'!M$12</f>
        <v>904574.9404684531</v>
      </c>
      <c r="W206" s="18">
        <f t="shared" ca="1" si="21"/>
        <v>61175.487842432805</v>
      </c>
      <c r="X206" s="18">
        <f ca="1">'Metrics and Escenarios'!$N$13-W206</f>
        <v>-58267.44108662603</v>
      </c>
    </row>
    <row r="207" spans="1:24" x14ac:dyDescent="0.3">
      <c r="A207">
        <v>202</v>
      </c>
      <c r="B207" s="18">
        <f t="shared" ca="1" si="20"/>
        <v>-143.52502087148054</v>
      </c>
      <c r="C207" s="23">
        <f t="shared" ca="1" si="22"/>
        <v>1.0079127526141851</v>
      </c>
      <c r="D207" s="23">
        <f t="shared" ca="1" si="19"/>
        <v>1.0088966781331985</v>
      </c>
      <c r="E207" s="23">
        <f t="shared" ca="1" si="19"/>
        <v>1.0043040842631665</v>
      </c>
      <c r="F207" s="23">
        <f t="shared" ca="1" si="19"/>
        <v>0.99534545077320669</v>
      </c>
      <c r="G207" s="23">
        <f t="shared" ca="1" si="19"/>
        <v>0.9830482073642407</v>
      </c>
      <c r="H207" s="23">
        <f t="shared" ca="1" si="19"/>
        <v>0.96826260379752283</v>
      </c>
      <c r="I207" s="23">
        <f t="shared" ca="1" si="19"/>
        <v>0.95167205681651101</v>
      </c>
      <c r="J207" s="23">
        <f t="shared" ca="1" si="19"/>
        <v>0.93381959655337787</v>
      </c>
      <c r="K207" s="23">
        <f t="shared" ca="1" si="19"/>
        <v>0.91512466651551305</v>
      </c>
      <c r="L207" s="23">
        <f t="shared" ca="1" si="19"/>
        <v>0.89591225268299324</v>
      </c>
      <c r="M207" s="24">
        <f ca="1">C207*'Balance y flujos'!D$12</f>
        <v>7631.770740018479</v>
      </c>
      <c r="N207" s="24">
        <f ca="1">D207*'Balance y flujos'!E$12</f>
        <v>7639.2208828675375</v>
      </c>
      <c r="O207" s="24">
        <f ca="1">E207*'Balance y flujos'!F$12</f>
        <v>7604.4464210629903</v>
      </c>
      <c r="P207" s="24">
        <f ca="1">F207*'Balance y flujos'!G$12</f>
        <v>7536.6129337280045</v>
      </c>
      <c r="Q207" s="24">
        <f ca="1">G207*'Balance y flujos'!H$12</f>
        <v>-975604.70739310607</v>
      </c>
      <c r="R207" s="24">
        <f ca="1">H207*'Balance y flujos'!I$12</f>
        <v>24539.436731648508</v>
      </c>
      <c r="S207" s="24">
        <f ca="1">I207*'Balance y flujos'!J$12</f>
        <v>24118.969519151353</v>
      </c>
      <c r="T207" s="24">
        <f ca="1">J207*'Balance y flujos'!K$12</f>
        <v>23666.520651031031</v>
      </c>
      <c r="U207" s="24">
        <f ca="1">K207*'Balance y flujos'!L$12</f>
        <v>23192.720412265728</v>
      </c>
      <c r="V207" s="24">
        <f ca="1">L207*'Balance y flujos'!M$12</f>
        <v>918618.05785980902</v>
      </c>
      <c r="W207" s="18">
        <f t="shared" ca="1" si="21"/>
        <v>68943.048758476623</v>
      </c>
      <c r="X207" s="18">
        <f ca="1">'Metrics and Escenarios'!$N$13-W207</f>
        <v>-66035.002002669848</v>
      </c>
    </row>
    <row r="208" spans="1:24" x14ac:dyDescent="0.3">
      <c r="A208">
        <v>203</v>
      </c>
      <c r="B208" s="18">
        <f t="shared" ca="1" si="20"/>
        <v>224.36670137108331</v>
      </c>
      <c r="C208" s="23">
        <f t="shared" ca="1" si="22"/>
        <v>0.97150626512385296</v>
      </c>
      <c r="D208" s="23">
        <f t="shared" ca="1" si="19"/>
        <v>0.93732893362749836</v>
      </c>
      <c r="E208" s="23">
        <f t="shared" ca="1" si="19"/>
        <v>0.89935929062155351</v>
      </c>
      <c r="F208" s="23">
        <f t="shared" ca="1" si="19"/>
        <v>0.8591411046820453</v>
      </c>
      <c r="G208" s="23">
        <f t="shared" ca="1" si="19"/>
        <v>0.81787727835413238</v>
      </c>
      <c r="H208" s="23">
        <f t="shared" ca="1" si="19"/>
        <v>0.77647799388717875</v>
      </c>
      <c r="I208" s="23">
        <f t="shared" ca="1" si="19"/>
        <v>0.73560720818800374</v>
      </c>
      <c r="J208" s="23">
        <f t="shared" ca="1" si="19"/>
        <v>0.69573573026573976</v>
      </c>
      <c r="K208" s="23">
        <f t="shared" ca="1" si="19"/>
        <v>0.65717986854468269</v>
      </c>
      <c r="L208" s="23">
        <f t="shared" ca="1" si="19"/>
        <v>0.62014340746963259</v>
      </c>
      <c r="M208" s="24">
        <f ca="1">C208*'Balance y flujos'!D$12</f>
        <v>7356.1060406137658</v>
      </c>
      <c r="N208" s="24">
        <f ca="1">D208*'Balance y flujos'!E$12</f>
        <v>7097.3201905396636</v>
      </c>
      <c r="O208" s="24">
        <f ca="1">E208*'Balance y flujos'!F$12</f>
        <v>6809.8195018638453</v>
      </c>
      <c r="P208" s="24">
        <f ca="1">F208*'Balance y flujos'!G$12</f>
        <v>6505.2931687326563</v>
      </c>
      <c r="Q208" s="24">
        <f ca="1">G208*'Balance y flujos'!H$12</f>
        <v>-811684.42895751575</v>
      </c>
      <c r="R208" s="24">
        <f ca="1">H208*'Balance y flujos'!I$12</f>
        <v>19678.889311412779</v>
      </c>
      <c r="S208" s="24">
        <f ca="1">I208*'Balance y flujos'!J$12</f>
        <v>18643.069012349159</v>
      </c>
      <c r="T208" s="24">
        <f ca="1">J208*'Balance y flujos'!K$12</f>
        <v>17632.574952128984</v>
      </c>
      <c r="U208" s="24">
        <f ca="1">K208*'Balance y flujos'!L$12</f>
        <v>16655.423582627245</v>
      </c>
      <c r="V208" s="24">
        <f ca="1">L208*'Balance y flujos'!M$12</f>
        <v>635860.18704210094</v>
      </c>
      <c r="W208" s="18">
        <f t="shared" ca="1" si="21"/>
        <v>-75445.746155146859</v>
      </c>
      <c r="X208" s="18">
        <f ca="1">'Metrics and Escenarios'!$N$13-W208</f>
        <v>78353.792910953634</v>
      </c>
    </row>
    <row r="209" spans="1:24" x14ac:dyDescent="0.3">
      <c r="A209">
        <v>204</v>
      </c>
      <c r="B209" s="18">
        <f t="shared" ca="1" si="20"/>
        <v>-1.2510754446508063</v>
      </c>
      <c r="C209" s="23">
        <f t="shared" ca="1" si="22"/>
        <v>0.99367430837659909</v>
      </c>
      <c r="D209" s="23">
        <f t="shared" ca="1" si="19"/>
        <v>0.98059332855317538</v>
      </c>
      <c r="E209" s="23">
        <f t="shared" ca="1" si="19"/>
        <v>0.96234012025561444</v>
      </c>
      <c r="F209" s="23">
        <f t="shared" ca="1" si="19"/>
        <v>0.94028242798467776</v>
      </c>
      <c r="G209" s="23">
        <f t="shared" ca="1" si="19"/>
        <v>0.91554652980277218</v>
      </c>
      <c r="H209" s="23">
        <f t="shared" ca="1" si="19"/>
        <v>0.88903710108246947</v>
      </c>
      <c r="I209" s="23">
        <f t="shared" ca="1" si="19"/>
        <v>0.86146009585174987</v>
      </c>
      <c r="J209" s="23">
        <f t="shared" ca="1" si="19"/>
        <v>0.83335865838586942</v>
      </c>
      <c r="K209" s="23">
        <f t="shared" ca="1" si="19"/>
        <v>0.80513804941185463</v>
      </c>
      <c r="L209" s="23">
        <f t="shared" ca="1" si="19"/>
        <v>0.77709960232988595</v>
      </c>
      <c r="M209" s="24">
        <f ca="1">C209*'Balance y flujos'!D$12</f>
        <v>7523.959283288762</v>
      </c>
      <c r="N209" s="24">
        <f ca="1">D209*'Balance y flujos'!E$12</f>
        <v>7424.9119810215279</v>
      </c>
      <c r="O209" s="24">
        <f ca="1">E209*'Balance y flujos'!F$12</f>
        <v>7286.7013068977212</v>
      </c>
      <c r="P209" s="24">
        <f ca="1">F209*'Balance y flujos'!G$12</f>
        <v>7119.683626023012</v>
      </c>
      <c r="Q209" s="24">
        <f ca="1">G209*'Balance y flujos'!H$12</f>
        <v>-908614.14284849307</v>
      </c>
      <c r="R209" s="24">
        <f ca="1">H209*'Balance y flujos'!I$12</f>
        <v>22531.562830721061</v>
      </c>
      <c r="S209" s="24">
        <f ca="1">I209*'Balance y flujos'!J$12</f>
        <v>21832.657211053964</v>
      </c>
      <c r="T209" s="24">
        <f ca="1">J209*'Balance y flujos'!K$12</f>
        <v>21120.460494938143</v>
      </c>
      <c r="U209" s="24">
        <f ca="1">K209*'Balance y flujos'!L$12</f>
        <v>20405.243522052508</v>
      </c>
      <c r="V209" s="24">
        <f ca="1">L209*'Balance y flujos'!M$12</f>
        <v>796794.24555040547</v>
      </c>
      <c r="W209" s="18">
        <f t="shared" ca="1" si="21"/>
        <v>3425.2829579091631</v>
      </c>
      <c r="X209" s="18">
        <f ca="1">'Metrics and Escenarios'!$N$13-W209</f>
        <v>-517.23620210238732</v>
      </c>
    </row>
    <row r="210" spans="1:24" x14ac:dyDescent="0.3">
      <c r="A210">
        <v>205</v>
      </c>
      <c r="B210" s="18">
        <f t="shared" ca="1" si="20"/>
        <v>-357.38760386973041</v>
      </c>
      <c r="C210" s="23">
        <f t="shared" ca="1" si="22"/>
        <v>1.0297003826119744</v>
      </c>
      <c r="D210" s="23">
        <f t="shared" ca="1" si="19"/>
        <v>1.0529859102293768</v>
      </c>
      <c r="E210" s="23">
        <f t="shared" ca="1" si="19"/>
        <v>1.0708509610347094</v>
      </c>
      <c r="F210" s="23">
        <f t="shared" ca="1" si="19"/>
        <v>1.0842403654990074</v>
      </c>
      <c r="G210" s="23">
        <f t="shared" ca="1" si="19"/>
        <v>1.0939928545888002</v>
      </c>
      <c r="H210" s="23">
        <f t="shared" ca="1" si="19"/>
        <v>1.1008312830010742</v>
      </c>
      <c r="I210" s="23">
        <f t="shared" ca="1" si="19"/>
        <v>1.1053577369563288</v>
      </c>
      <c r="J210" s="23">
        <f t="shared" ca="1" si="19"/>
        <v>1.1080681077754757</v>
      </c>
      <c r="K210" s="23">
        <f t="shared" ca="1" si="19"/>
        <v>1.1093578664869117</v>
      </c>
      <c r="L210" s="23">
        <f t="shared" ca="1" si="19"/>
        <v>1.1095447320933129</v>
      </c>
      <c r="M210" s="24">
        <f ca="1">C210*'Balance y flujos'!D$12</f>
        <v>7796.7435481114489</v>
      </c>
      <c r="N210" s="24">
        <f ca="1">D210*'Balance y flujos'!E$12</f>
        <v>7973.0582220507004</v>
      </c>
      <c r="O210" s="24">
        <f ca="1">E210*'Balance y flujos'!F$12</f>
        <v>8108.3298233390624</v>
      </c>
      <c r="P210" s="24">
        <f ca="1">F210*'Balance y flujos'!G$12</f>
        <v>8209.7124727319479</v>
      </c>
      <c r="Q210" s="24">
        <f ca="1">G210*'Balance y flujos'!H$12</f>
        <v>-1085709.2976680398</v>
      </c>
      <c r="R210" s="24">
        <f ca="1">H210*'Balance y flujos'!I$12</f>
        <v>27899.228489746849</v>
      </c>
      <c r="S210" s="24">
        <f ca="1">I210*'Balance y flujos'!J$12</f>
        <v>28013.945953808816</v>
      </c>
      <c r="T210" s="24">
        <f ca="1">J210*'Balance y flujos'!K$12</f>
        <v>28082.63700205844</v>
      </c>
      <c r="U210" s="24">
        <f ca="1">K210*'Balance y flujos'!L$12</f>
        <v>28115.324366182849</v>
      </c>
      <c r="V210" s="24">
        <f ca="1">L210*'Balance y flujos'!M$12</f>
        <v>1137664.7923407615</v>
      </c>
      <c r="W210" s="18">
        <f t="shared" ca="1" si="21"/>
        <v>196154.47455075185</v>
      </c>
      <c r="X210" s="18">
        <f ca="1">'Metrics and Escenarios'!$N$13-W210</f>
        <v>-193246.42779494508</v>
      </c>
    </row>
    <row r="211" spans="1:24" x14ac:dyDescent="0.3">
      <c r="A211">
        <v>206</v>
      </c>
      <c r="B211" s="18">
        <f t="shared" ca="1" si="20"/>
        <v>70.395145036864534</v>
      </c>
      <c r="C211" s="23">
        <f t="shared" ca="1" si="22"/>
        <v>0.98658045026924512</v>
      </c>
      <c r="D211" s="23">
        <f t="shared" ca="1" si="19"/>
        <v>0.96664235951814825</v>
      </c>
      <c r="E211" s="23">
        <f t="shared" ca="1" si="19"/>
        <v>0.94187642036155961</v>
      </c>
      <c r="F211" s="23">
        <f t="shared" ca="1" si="19"/>
        <v>0.91371782394091927</v>
      </c>
      <c r="G211" s="23">
        <f t="shared" ca="1" si="19"/>
        <v>0.88332931129674153</v>
      </c>
      <c r="H211" s="23">
        <f t="shared" ca="1" si="19"/>
        <v>0.85162921279612724</v>
      </c>
      <c r="I211" s="23">
        <f t="shared" ca="1" si="19"/>
        <v>0.81932135453611721</v>
      </c>
      <c r="J211" s="23">
        <f t="shared" ca="1" si="19"/>
        <v>0.78693616664753718</v>
      </c>
      <c r="K211" s="23">
        <f t="shared" ca="1" si="19"/>
        <v>0.75485988876685683</v>
      </c>
      <c r="L211" s="23">
        <f t="shared" ca="1" si="19"/>
        <v>0.72337105769183241</v>
      </c>
      <c r="M211" s="24">
        <f ca="1">C211*'Balance y flujos'!D$12</f>
        <v>7470.2456075791042</v>
      </c>
      <c r="N211" s="24">
        <f ca="1">D211*'Balance y flujos'!E$12</f>
        <v>7319.2772452765194</v>
      </c>
      <c r="O211" s="24">
        <f ca="1">E211*'Balance y flujos'!F$12</f>
        <v>7131.7531075829456</v>
      </c>
      <c r="P211" s="24">
        <f ca="1">F211*'Balance y flujos'!G$12</f>
        <v>6918.5402558895285</v>
      </c>
      <c r="Q211" s="24">
        <f ca="1">G211*'Balance y flujos'!H$12</f>
        <v>-876640.86849822523</v>
      </c>
      <c r="R211" s="24">
        <f ca="1">H211*'Balance y flujos'!I$12</f>
        <v>21583.505450143726</v>
      </c>
      <c r="S211" s="24">
        <f ca="1">I211*'Balance y flujos'!J$12</f>
        <v>20764.702120760601</v>
      </c>
      <c r="T211" s="24">
        <f ca="1">J211*'Balance y flujos'!K$12</f>
        <v>19943.938966098332</v>
      </c>
      <c r="U211" s="24">
        <f ca="1">K211*'Balance y flujos'!L$12</f>
        <v>19131.004759455838</v>
      </c>
      <c r="V211" s="24">
        <f ca="1">L211*'Balance y flujos'!M$12</f>
        <v>741704.01636865677</v>
      </c>
      <c r="W211" s="18">
        <f t="shared" ca="1" si="21"/>
        <v>-24673.884616781957</v>
      </c>
      <c r="X211" s="18">
        <f ca="1">'Metrics and Escenarios'!$N$13-W211</f>
        <v>27581.931372588733</v>
      </c>
    </row>
    <row r="212" spans="1:24" x14ac:dyDescent="0.3">
      <c r="A212">
        <v>207</v>
      </c>
      <c r="B212" s="18">
        <f t="shared" ca="1" si="20"/>
        <v>46.170608020311121</v>
      </c>
      <c r="C212" s="23">
        <f t="shared" ca="1" si="22"/>
        <v>0.98897329283799362</v>
      </c>
      <c r="D212" s="23">
        <f t="shared" ca="1" si="19"/>
        <v>0.97133701564606156</v>
      </c>
      <c r="E212" s="23">
        <f t="shared" ca="1" si="19"/>
        <v>0.94874630917013458</v>
      </c>
      <c r="F212" s="23">
        <f t="shared" ca="1" si="19"/>
        <v>0.92261461495734864</v>
      </c>
      <c r="G212" s="23">
        <f t="shared" ca="1" si="19"/>
        <v>0.89409349081459921</v>
      </c>
      <c r="H212" s="23">
        <f t="shared" ca="1" si="19"/>
        <v>0.86409780105653866</v>
      </c>
      <c r="I212" s="23">
        <f t="shared" ca="1" si="19"/>
        <v>0.833333195749003</v>
      </c>
      <c r="J212" s="23">
        <f t="shared" ca="1" si="19"/>
        <v>0.80233543216187142</v>
      </c>
      <c r="K212" s="23">
        <f t="shared" ca="1" si="19"/>
        <v>0.77149812197592305</v>
      </c>
      <c r="L212" s="23">
        <f t="shared" ca="1" si="19"/>
        <v>0.74110835821495424</v>
      </c>
      <c r="M212" s="24">
        <f ca="1">C212*'Balance y flujos'!D$12</f>
        <v>7488.363868166919</v>
      </c>
      <c r="N212" s="24">
        <f ca="1">D212*'Balance y flujos'!E$12</f>
        <v>7354.8245078530963</v>
      </c>
      <c r="O212" s="24">
        <f ca="1">E212*'Balance y flujos'!F$12</f>
        <v>7183.7709198990206</v>
      </c>
      <c r="P212" s="24">
        <f ca="1">F212*'Balance y flujos'!G$12</f>
        <v>6985.9054808885576</v>
      </c>
      <c r="Q212" s="24">
        <f ca="1">G212*'Balance y flujos'!H$12</f>
        <v>-887323.54319329781</v>
      </c>
      <c r="R212" s="24">
        <f ca="1">H212*'Balance y flujos'!I$12</f>
        <v>21899.506637785715</v>
      </c>
      <c r="S212" s="24">
        <f ca="1">I212*'Balance y flujos'!J$12</f>
        <v>21119.815175410204</v>
      </c>
      <c r="T212" s="24">
        <f ca="1">J212*'Balance y flujos'!K$12</f>
        <v>20334.214600333074</v>
      </c>
      <c r="U212" s="24">
        <f ca="1">K212*'Balance y flujos'!L$12</f>
        <v>19552.680521340033</v>
      </c>
      <c r="V212" s="24">
        <f ca="1">L212*'Balance y flujos'!M$12</f>
        <v>759890.84717650746</v>
      </c>
      <c r="W212" s="18">
        <f t="shared" ca="1" si="21"/>
        <v>-15513.614305113675</v>
      </c>
      <c r="X212" s="18">
        <f ca="1">'Metrics and Escenarios'!$N$13-W212</f>
        <v>18421.661060920451</v>
      </c>
    </row>
    <row r="213" spans="1:24" x14ac:dyDescent="0.3">
      <c r="A213">
        <v>208</v>
      </c>
      <c r="B213" s="18">
        <f t="shared" ca="1" si="20"/>
        <v>160.42636155401294</v>
      </c>
      <c r="C213" s="23">
        <f t="shared" ca="1" si="22"/>
        <v>0.97773801096245228</v>
      </c>
      <c r="D213" s="23">
        <f t="shared" ca="1" si="19"/>
        <v>0.94939253038146398</v>
      </c>
      <c r="E213" s="23">
        <f t="shared" ref="D213:M241" ca="1" si="23">EXP(-(E$4+($B213/10000))*E$3)</f>
        <v>0.91677741626604303</v>
      </c>
      <c r="F213" s="23">
        <f t="shared" ca="1" si="23"/>
        <v>0.88139802410780321</v>
      </c>
      <c r="G213" s="23">
        <f t="shared" ca="1" si="23"/>
        <v>0.8444474167725563</v>
      </c>
      <c r="H213" s="23">
        <f t="shared" ca="1" si="23"/>
        <v>0.80684574674792386</v>
      </c>
      <c r="I213" s="23">
        <f t="shared" ca="1" si="23"/>
        <v>0.7692796285506629</v>
      </c>
      <c r="J213" s="23">
        <f t="shared" ca="1" si="23"/>
        <v>0.73225012922945631</v>
      </c>
      <c r="K213" s="23">
        <f t="shared" ca="1" si="23"/>
        <v>0.69610747002494744</v>
      </c>
      <c r="L213" s="23">
        <f t="shared" ca="1" si="23"/>
        <v>0.66109073087495118</v>
      </c>
      <c r="M213" s="24">
        <f ca="1">C213*'Balance y flujos'!D$12</f>
        <v>7403.2919259266582</v>
      </c>
      <c r="N213" s="24">
        <f ca="1">D213*'Balance y flujos'!E$12</f>
        <v>7188.6640141866083</v>
      </c>
      <c r="O213" s="24">
        <f ca="1">E213*'Balance y flujos'!F$12</f>
        <v>6941.7070499624306</v>
      </c>
      <c r="P213" s="24">
        <f ca="1">F213*'Balance y flujos'!G$12</f>
        <v>6673.8193690370872</v>
      </c>
      <c r="Q213" s="24">
        <f ca="1">G213*'Balance y flujos'!H$12</f>
        <v>-838053.38210031542</v>
      </c>
      <c r="R213" s="24">
        <f ca="1">H213*'Balance y flujos'!I$12</f>
        <v>20448.523031733996</v>
      </c>
      <c r="S213" s="24">
        <f ca="1">I213*'Balance y flujos'!J$12</f>
        <v>19496.455506725986</v>
      </c>
      <c r="T213" s="24">
        <f ca="1">J213*'Balance y flujos'!K$12</f>
        <v>18557.987933741635</v>
      </c>
      <c r="U213" s="24">
        <f ca="1">K213*'Balance y flujos'!L$12</f>
        <v>17641.996243693833</v>
      </c>
      <c r="V213" s="24">
        <f ca="1">L213*'Balance y flujos'!M$12</f>
        <v>677845.27050145273</v>
      </c>
      <c r="W213" s="18">
        <f t="shared" ca="1" si="21"/>
        <v>-55855.666523854365</v>
      </c>
      <c r="X213" s="18">
        <f ca="1">'Metrics and Escenarios'!$N$13-W213</f>
        <v>58763.71327966114</v>
      </c>
    </row>
    <row r="214" spans="1:24" x14ac:dyDescent="0.3">
      <c r="A214">
        <v>209</v>
      </c>
      <c r="B214" s="18">
        <f t="shared" ca="1" si="20"/>
        <v>-92.105273214853995</v>
      </c>
      <c r="C214" s="23">
        <f t="shared" ca="1" si="22"/>
        <v>1.0027433924238573</v>
      </c>
      <c r="D214" s="23">
        <f t="shared" ca="1" si="23"/>
        <v>0.99857440346199688</v>
      </c>
      <c r="E214" s="23">
        <f t="shared" ca="1" si="23"/>
        <v>0.98893064509554762</v>
      </c>
      <c r="F214" s="23">
        <f t="shared" ca="1" si="23"/>
        <v>0.97508238469117847</v>
      </c>
      <c r="G214" s="23">
        <f t="shared" ca="1" si="23"/>
        <v>0.95809629170206267</v>
      </c>
      <c r="H214" s="23">
        <f t="shared" ca="1" si="23"/>
        <v>0.93884602376036741</v>
      </c>
      <c r="I214" s="23">
        <f t="shared" ca="1" si="23"/>
        <v>0.91802688249155007</v>
      </c>
      <c r="J214" s="23">
        <f t="shared" ca="1" si="23"/>
        <v>0.89618554230775438</v>
      </c>
      <c r="K214" s="23">
        <f t="shared" ca="1" si="23"/>
        <v>0.87373972223847329</v>
      </c>
      <c r="L214" s="23">
        <f t="shared" ca="1" si="23"/>
        <v>0.85100902037191783</v>
      </c>
      <c r="M214" s="24">
        <f ca="1">C214*'Balance y flujos'!D$12</f>
        <v>7592.6290863953491</v>
      </c>
      <c r="N214" s="24">
        <f ca="1">D214*'Balance y flujos'!E$12</f>
        <v>7561.0621001735108</v>
      </c>
      <c r="O214" s="24">
        <f ca="1">E214*'Balance y flujos'!F$12</f>
        <v>7488.0409455805311</v>
      </c>
      <c r="P214" s="24">
        <f ca="1">F214*'Balance y flujos'!G$12</f>
        <v>7383.1839048494712</v>
      </c>
      <c r="Q214" s="24">
        <f ca="1">G214*'Balance y flujos'!H$12</f>
        <v>-950841.72405603668</v>
      </c>
      <c r="R214" s="24">
        <f ca="1">H214*'Balance y flujos'!I$12</f>
        <v>23793.909328388181</v>
      </c>
      <c r="S214" s="24">
        <f ca="1">I214*'Balance y flujos'!J$12</f>
        <v>23266.273542425068</v>
      </c>
      <c r="T214" s="24">
        <f ca="1">J214*'Balance y flujos'!K$12</f>
        <v>22712.731369596564</v>
      </c>
      <c r="U214" s="24">
        <f ca="1">K214*'Balance y flujos'!L$12</f>
        <v>22143.869390088294</v>
      </c>
      <c r="V214" s="24">
        <f ca="1">L214*'Balance y flujos'!M$12</f>
        <v>872576.80780021951</v>
      </c>
      <c r="W214" s="18">
        <f t="shared" ca="1" si="21"/>
        <v>43676.783411679673</v>
      </c>
      <c r="X214" s="18">
        <f ca="1">'Metrics and Escenarios'!$N$13-W214</f>
        <v>-40768.736655872897</v>
      </c>
    </row>
    <row r="215" spans="1:24" x14ac:dyDescent="0.3">
      <c r="A215">
        <v>210</v>
      </c>
      <c r="B215" s="18">
        <f t="shared" ca="1" si="20"/>
        <v>197.06447904398985</v>
      </c>
      <c r="C215" s="23">
        <f t="shared" ca="1" si="22"/>
        <v>0.9741623172845647</v>
      </c>
      <c r="D215" s="23">
        <f t="shared" ca="1" si="23"/>
        <v>0.94246116559715498</v>
      </c>
      <c r="E215" s="23">
        <f t="shared" ca="1" si="23"/>
        <v>0.90675589301405857</v>
      </c>
      <c r="F215" s="23">
        <f t="shared" ca="1" si="23"/>
        <v>0.86857510935814686</v>
      </c>
      <c r="G215" s="23">
        <f t="shared" ca="1" si="23"/>
        <v>0.82911876683043795</v>
      </c>
      <c r="H215" s="23">
        <f t="shared" ca="1" si="23"/>
        <v>0.7893024931947642</v>
      </c>
      <c r="I215" s="23">
        <f t="shared" ca="1" si="23"/>
        <v>0.74980100703350183</v>
      </c>
      <c r="J215" s="23">
        <f t="shared" ca="1" si="23"/>
        <v>0.711099005391577</v>
      </c>
      <c r="K215" s="23">
        <f t="shared" ca="1" si="23"/>
        <v>0.6735281244508623</v>
      </c>
      <c r="L215" s="23">
        <f t="shared" ca="1" si="23"/>
        <v>0.63730794951952707</v>
      </c>
      <c r="M215" s="24">
        <f ca="1">C215*'Balance y flujos'!D$12</f>
        <v>7376.2172864646682</v>
      </c>
      <c r="N215" s="24">
        <f ca="1">D215*'Balance y flujos'!E$12</f>
        <v>7136.1807146033025</v>
      </c>
      <c r="O215" s="24">
        <f ca="1">E215*'Balance y flujos'!F$12</f>
        <v>6865.8255138606783</v>
      </c>
      <c r="P215" s="24">
        <f ca="1">F215*'Balance y flujos'!G$12</f>
        <v>6576.7260984793338</v>
      </c>
      <c r="Q215" s="24">
        <f ca="1">G215*'Balance y flujos'!H$12</f>
        <v>-822840.79849609069</v>
      </c>
      <c r="R215" s="24">
        <f ca="1">H215*'Balance y flujos'!I$12</f>
        <v>20003.910631186245</v>
      </c>
      <c r="S215" s="24">
        <f ca="1">I215*'Balance y flujos'!J$12</f>
        <v>19002.793561644758</v>
      </c>
      <c r="T215" s="24">
        <f ca="1">J215*'Balance y flujos'!K$12</f>
        <v>18021.938453789357</v>
      </c>
      <c r="U215" s="24">
        <f ca="1">K215*'Balance y flujos'!L$12</f>
        <v>17069.750222847655</v>
      </c>
      <c r="V215" s="24">
        <f ca="1">L215*'Balance y flujos'!M$12</f>
        <v>653459.74351061403</v>
      </c>
      <c r="W215" s="18">
        <f t="shared" ca="1" si="21"/>
        <v>-67327.712502600742</v>
      </c>
      <c r="X215" s="18">
        <f ca="1">'Metrics and Escenarios'!$N$13-W215</f>
        <v>70235.759258407517</v>
      </c>
    </row>
    <row r="216" spans="1:24" x14ac:dyDescent="0.3">
      <c r="A216">
        <v>211</v>
      </c>
      <c r="B216" s="18">
        <f t="shared" ca="1" si="20"/>
        <v>175.16326715425069</v>
      </c>
      <c r="C216" s="23">
        <f t="shared" ca="1" si="22"/>
        <v>0.9762981888722112</v>
      </c>
      <c r="D216" s="23">
        <f t="shared" ca="1" si="23"/>
        <v>0.94659842842628816</v>
      </c>
      <c r="E216" s="23">
        <f t="shared" ca="1" si="23"/>
        <v>0.91273322401324997</v>
      </c>
      <c r="F216" s="23">
        <f t="shared" ca="1" si="23"/>
        <v>0.87621767577830878</v>
      </c>
      <c r="G216" s="23">
        <f t="shared" ca="1" si="23"/>
        <v>0.83824801389286219</v>
      </c>
      <c r="H216" s="23">
        <f t="shared" ca="1" si="23"/>
        <v>0.79974294923930866</v>
      </c>
      <c r="I216" s="23">
        <f t="shared" ca="1" si="23"/>
        <v>0.76138465927304921</v>
      </c>
      <c r="J216" s="23">
        <f t="shared" ca="1" si="23"/>
        <v>0.72366793778839433</v>
      </c>
      <c r="K216" s="23">
        <f t="shared" ca="1" si="23"/>
        <v>0.68693580429709822</v>
      </c>
      <c r="L216" s="23">
        <f t="shared" ca="1" si="23"/>
        <v>0.65141973448664303</v>
      </c>
      <c r="M216" s="24">
        <f ca="1">C216*'Balance y flujos'!D$12</f>
        <v>7392.3897996556752</v>
      </c>
      <c r="N216" s="24">
        <f ca="1">D216*'Balance y flujos'!E$12</f>
        <v>7167.5074751004295</v>
      </c>
      <c r="O216" s="24">
        <f ca="1">E216*'Balance y flujos'!F$12</f>
        <v>6911.0850065148961</v>
      </c>
      <c r="P216" s="24">
        <f ca="1">F216*'Balance y flujos'!G$12</f>
        <v>6634.5945148008468</v>
      </c>
      <c r="Q216" s="24">
        <f ca="1">G216*'Balance y flujos'!H$12</f>
        <v>-831900.92020969011</v>
      </c>
      <c r="R216" s="24">
        <f ca="1">H216*'Balance y flujos'!I$12</f>
        <v>20268.511277281457</v>
      </c>
      <c r="S216" s="24">
        <f ca="1">I216*'Balance y flujos'!J$12</f>
        <v>19296.367123340664</v>
      </c>
      <c r="T216" s="24">
        <f ca="1">J216*'Balance y flujos'!K$12</f>
        <v>18340.482741389009</v>
      </c>
      <c r="U216" s="24">
        <f ca="1">K216*'Balance y flujos'!L$12</f>
        <v>17409.551543289552</v>
      </c>
      <c r="V216" s="24">
        <f ca="1">L216*'Balance y flujos'!M$12</f>
        <v>667929.1744851385</v>
      </c>
      <c r="W216" s="18">
        <f t="shared" ca="1" si="21"/>
        <v>-60551.256243179203</v>
      </c>
      <c r="X216" s="18">
        <f ca="1">'Metrics and Escenarios'!$N$13-W216</f>
        <v>63459.302998985979</v>
      </c>
    </row>
    <row r="217" spans="1:24" x14ac:dyDescent="0.3">
      <c r="A217">
        <v>212</v>
      </c>
      <c r="B217" s="18">
        <f t="shared" ca="1" si="20"/>
        <v>128.93371803455184</v>
      </c>
      <c r="C217" s="23">
        <f t="shared" ca="1" si="22"/>
        <v>0.98082202005697161</v>
      </c>
      <c r="D217" s="23">
        <f t="shared" ca="1" si="23"/>
        <v>0.95539117798113016</v>
      </c>
      <c r="E217" s="23">
        <f t="shared" ca="1" si="23"/>
        <v>0.92547998487373528</v>
      </c>
      <c r="F217" s="23">
        <f t="shared" ca="1" si="23"/>
        <v>0.89257127289212657</v>
      </c>
      <c r="G217" s="23">
        <f t="shared" ca="1" si="23"/>
        <v>0.85784959811842221</v>
      </c>
      <c r="H217" s="23">
        <f t="shared" ca="1" si="23"/>
        <v>0.82223652095594402</v>
      </c>
      <c r="I217" s="23">
        <f t="shared" ca="1" si="23"/>
        <v>0.78642658961182998</v>
      </c>
      <c r="J217" s="23">
        <f t="shared" ca="1" si="23"/>
        <v>0.7509328825560595</v>
      </c>
      <c r="K217" s="23">
        <f t="shared" ca="1" si="23"/>
        <v>0.71611977646611447</v>
      </c>
      <c r="L217" s="23">
        <f t="shared" ca="1" si="23"/>
        <v>0.68224152474152022</v>
      </c>
      <c r="M217" s="24">
        <f ca="1">C217*'Balance y flujos'!D$12</f>
        <v>7426.6436002739247</v>
      </c>
      <c r="N217" s="24">
        <f ca="1">D217*'Balance y flujos'!E$12</f>
        <v>7234.0849130809574</v>
      </c>
      <c r="O217" s="24">
        <f ca="1">E217*'Balance y flujos'!F$12</f>
        <v>7007.6016507509694</v>
      </c>
      <c r="P217" s="24">
        <f ca="1">F217*'Balance y flujos'!G$12</f>
        <v>6758.421605611612</v>
      </c>
      <c r="Q217" s="24">
        <f ca="1">G217*'Balance y flujos'!H$12</f>
        <v>-851354.08405207447</v>
      </c>
      <c r="R217" s="24">
        <f ca="1">H217*'Balance y flujos'!I$12</f>
        <v>20838.583464149266</v>
      </c>
      <c r="S217" s="24">
        <f ca="1">I217*'Balance y flujos'!J$12</f>
        <v>19931.024356591992</v>
      </c>
      <c r="T217" s="24">
        <f ca="1">J217*'Balance y flujos'!K$12</f>
        <v>19031.479568586437</v>
      </c>
      <c r="U217" s="24">
        <f ca="1">K217*'Balance y flujos'!L$12</f>
        <v>18149.183783356446</v>
      </c>
      <c r="V217" s="24">
        <f ca="1">L217*'Balance y flujos'!M$12</f>
        <v>699532.10548525292</v>
      </c>
      <c r="W217" s="18">
        <f t="shared" ca="1" si="21"/>
        <v>-45444.955624419963</v>
      </c>
      <c r="X217" s="18">
        <f ca="1">'Metrics and Escenarios'!$N$13-W217</f>
        <v>48353.002380226739</v>
      </c>
    </row>
    <row r="218" spans="1:24" x14ac:dyDescent="0.3">
      <c r="A218">
        <v>213</v>
      </c>
      <c r="B218" s="18">
        <f t="shared" ca="1" si="20"/>
        <v>5.1309834400613541</v>
      </c>
      <c r="C218" s="23">
        <f t="shared" ca="1" si="22"/>
        <v>0.99304034190385682</v>
      </c>
      <c r="D218" s="23">
        <f t="shared" ca="1" si="23"/>
        <v>0.97934248614503494</v>
      </c>
      <c r="E218" s="23">
        <f t="shared" ca="1" si="23"/>
        <v>0.96049936959041993</v>
      </c>
      <c r="F218" s="23">
        <f t="shared" ca="1" si="23"/>
        <v>0.93788511411679121</v>
      </c>
      <c r="G218" s="23">
        <f t="shared" ca="1" si="23"/>
        <v>0.912629650269694</v>
      </c>
      <c r="H218" s="23">
        <f t="shared" ca="1" si="23"/>
        <v>0.88563927848761959</v>
      </c>
      <c r="I218" s="23">
        <f t="shared" ca="1" si="23"/>
        <v>0.85762015724722729</v>
      </c>
      <c r="J218" s="23">
        <f t="shared" ca="1" si="23"/>
        <v>0.8291146665435154</v>
      </c>
      <c r="K218" s="23">
        <f t="shared" ca="1" si="23"/>
        <v>0.80052671091760708</v>
      </c>
      <c r="L218" s="23">
        <f t="shared" ca="1" si="23"/>
        <v>0.77215589919082062</v>
      </c>
      <c r="M218" s="24">
        <f ca="1">C218*'Balance y flujos'!D$12</f>
        <v>7519.1589801233558</v>
      </c>
      <c r="N218" s="24">
        <f ca="1">D218*'Balance y flujos'!E$12</f>
        <v>7415.4407817872088</v>
      </c>
      <c r="O218" s="24">
        <f ca="1">E218*'Balance y flujos'!F$12</f>
        <v>7272.7634069853875</v>
      </c>
      <c r="P218" s="24">
        <f ca="1">F218*'Balance y flujos'!G$12</f>
        <v>7101.5315093996987</v>
      </c>
      <c r="Q218" s="24">
        <f ca="1">G218*'Balance y flujos'!H$12</f>
        <v>-905719.34950870392</v>
      </c>
      <c r="R218" s="24">
        <f ca="1">H218*'Balance y flujos'!I$12</f>
        <v>22445.449154261114</v>
      </c>
      <c r="S218" s="24">
        <f ca="1">I218*'Balance y flujos'!J$12</f>
        <v>21735.338642651626</v>
      </c>
      <c r="T218" s="24">
        <f ca="1">J218*'Balance y flujos'!K$12</f>
        <v>21012.901689200298</v>
      </c>
      <c r="U218" s="24">
        <f ca="1">K218*'Balance y flujos'!L$12</f>
        <v>20288.374762705622</v>
      </c>
      <c r="V218" s="24">
        <f ca="1">L218*'Balance y flujos'!M$12</f>
        <v>791725.25027475925</v>
      </c>
      <c r="W218" s="18">
        <f t="shared" ca="1" si="21"/>
        <v>796.85969316982664</v>
      </c>
      <c r="X218" s="18">
        <f ca="1">'Metrics and Escenarios'!$N$13-W218</f>
        <v>2111.1870626369491</v>
      </c>
    </row>
    <row r="219" spans="1:24" x14ac:dyDescent="0.3">
      <c r="A219">
        <v>214</v>
      </c>
      <c r="B219" s="18">
        <f t="shared" ca="1" si="20"/>
        <v>-105.38855792586457</v>
      </c>
      <c r="C219" s="23">
        <f t="shared" ca="1" si="22"/>
        <v>1.0040762500616158</v>
      </c>
      <c r="D219" s="23">
        <f t="shared" ca="1" si="23"/>
        <v>1.0012308000881633</v>
      </c>
      <c r="E219" s="23">
        <f t="shared" ca="1" si="23"/>
        <v>0.99287938189476532</v>
      </c>
      <c r="F219" s="23">
        <f t="shared" ca="1" si="23"/>
        <v>0.98027709179778622</v>
      </c>
      <c r="G219" s="23">
        <f t="shared" ca="1" si="23"/>
        <v>0.96448080296476058</v>
      </c>
      <c r="H219" s="23">
        <f t="shared" ca="1" si="23"/>
        <v>0.94635849650847936</v>
      </c>
      <c r="I219" s="23">
        <f t="shared" ca="1" si="23"/>
        <v>0.92660278005133867</v>
      </c>
      <c r="J219" s="23">
        <f t="shared" ca="1" si="23"/>
        <v>0.90575975316782398</v>
      </c>
      <c r="K219" s="23">
        <f t="shared" ca="1" si="23"/>
        <v>0.88424792981043521</v>
      </c>
      <c r="L219" s="23">
        <f t="shared" ca="1" si="23"/>
        <v>0.86238862743841371</v>
      </c>
      <c r="M219" s="24">
        <f ca="1">C219*'Balance y flujos'!D$12</f>
        <v>7602.7212931801841</v>
      </c>
      <c r="N219" s="24">
        <f ca="1">D219*'Balance y flujos'!E$12</f>
        <v>7581.175954267409</v>
      </c>
      <c r="O219" s="24">
        <f ca="1">E219*'Balance y flujos'!F$12</f>
        <v>7517.9402140302473</v>
      </c>
      <c r="P219" s="24">
        <f ca="1">F219*'Balance y flujos'!G$12</f>
        <v>7422.5174816857098</v>
      </c>
      <c r="Q219" s="24">
        <f ca="1">G219*'Balance y flujos'!H$12</f>
        <v>-957177.89271555026</v>
      </c>
      <c r="R219" s="24">
        <f ca="1">H219*'Balance y flujos'!I$12</f>
        <v>23984.303802963052</v>
      </c>
      <c r="S219" s="24">
        <f ca="1">I219*'Balance y flujos'!J$12</f>
        <v>23483.619224020284</v>
      </c>
      <c r="T219" s="24">
        <f ca="1">J219*'Balance y flujos'!K$12</f>
        <v>22955.378086235916</v>
      </c>
      <c r="U219" s="24">
        <f ca="1">K219*'Balance y flujos'!L$12</f>
        <v>22410.187116151286</v>
      </c>
      <c r="V219" s="24">
        <f ca="1">L219*'Balance y flujos'!M$12</f>
        <v>884244.81715194671</v>
      </c>
      <c r="W219" s="18">
        <f t="shared" ca="1" si="21"/>
        <v>50024.76760893059</v>
      </c>
      <c r="X219" s="18">
        <f ca="1">'Metrics and Escenarios'!$N$13-W219</f>
        <v>-47116.720853123814</v>
      </c>
    </row>
    <row r="220" spans="1:24" x14ac:dyDescent="0.3">
      <c r="A220">
        <v>215</v>
      </c>
      <c r="B220" s="18">
        <f t="shared" ca="1" si="20"/>
        <v>8.1216764205346088</v>
      </c>
      <c r="C220" s="23">
        <f t="shared" ca="1" si="22"/>
        <v>0.99274339843142212</v>
      </c>
      <c r="D220" s="23">
        <f t="shared" ca="1" si="23"/>
        <v>0.97875687875992523</v>
      </c>
      <c r="E220" s="23">
        <f t="shared" ca="1" si="23"/>
        <v>0.95963798845046733</v>
      </c>
      <c r="F220" s="23">
        <f t="shared" ca="1" si="23"/>
        <v>0.93676381437225675</v>
      </c>
      <c r="G220" s="23">
        <f t="shared" ca="1" si="23"/>
        <v>0.91126597256471786</v>
      </c>
      <c r="H220" s="23">
        <f t="shared" ca="1" si="23"/>
        <v>0.88405149837846986</v>
      </c>
      <c r="I220" s="23">
        <f t="shared" ca="1" si="23"/>
        <v>0.85582662026479683</v>
      </c>
      <c r="J220" s="23">
        <f t="shared" ca="1" si="23"/>
        <v>0.82713333577887493</v>
      </c>
      <c r="K220" s="23">
        <f t="shared" ca="1" si="23"/>
        <v>0.79837489150726104</v>
      </c>
      <c r="L220" s="23">
        <f t="shared" ca="1" si="23"/>
        <v>0.7698500676989678</v>
      </c>
      <c r="M220" s="24">
        <f ca="1">C220*'Balance y flujos'!D$12</f>
        <v>7516.910566757726</v>
      </c>
      <c r="N220" s="24">
        <f ca="1">D220*'Balance y flujos'!E$12</f>
        <v>7411.0066466944363</v>
      </c>
      <c r="O220" s="24">
        <f ca="1">E220*'Balance y flujos'!F$12</f>
        <v>7266.2411525910038</v>
      </c>
      <c r="P220" s="24">
        <f ca="1">F220*'Balance y flujos'!G$12</f>
        <v>7093.0411886264637</v>
      </c>
      <c r="Q220" s="24">
        <f ca="1">G220*'Balance y flujos'!H$12</f>
        <v>-904365.99737563927</v>
      </c>
      <c r="R220" s="24">
        <f ca="1">H220*'Balance y flujos'!I$12</f>
        <v>22405.208800684064</v>
      </c>
      <c r="S220" s="24">
        <f ca="1">I220*'Balance y flujos'!J$12</f>
        <v>21689.883631651915</v>
      </c>
      <c r="T220" s="24">
        <f ca="1">J220*'Balance y flujos'!K$12</f>
        <v>20962.687273449166</v>
      </c>
      <c r="U220" s="24">
        <f ca="1">K220*'Balance y flujos'!L$12</f>
        <v>20233.839519816946</v>
      </c>
      <c r="V220" s="24">
        <f ca="1">L220*'Balance y flujos'!M$12</f>
        <v>789360.98029133782</v>
      </c>
      <c r="W220" s="18">
        <f t="shared" ca="1" si="21"/>
        <v>-426.19830402976368</v>
      </c>
      <c r="X220" s="18">
        <f ca="1">'Metrics and Escenarios'!$N$13-W220</f>
        <v>3334.2450598365394</v>
      </c>
    </row>
    <row r="221" spans="1:24" x14ac:dyDescent="0.3">
      <c r="A221">
        <v>216</v>
      </c>
      <c r="B221" s="18">
        <f t="shared" ca="1" si="20"/>
        <v>88.089903538681256</v>
      </c>
      <c r="C221" s="23">
        <f t="shared" ca="1" si="22"/>
        <v>0.98483626359142851</v>
      </c>
      <c r="D221" s="23">
        <f t="shared" ca="1" si="23"/>
        <v>0.9632275049629756</v>
      </c>
      <c r="E221" s="23">
        <f t="shared" ca="1" si="23"/>
        <v>0.93688978492898967</v>
      </c>
      <c r="F221" s="23">
        <f t="shared" ca="1" si="23"/>
        <v>0.90727345067673693</v>
      </c>
      <c r="G221" s="23">
        <f t="shared" ca="1" si="23"/>
        <v>0.87554863194018695</v>
      </c>
      <c r="H221" s="23">
        <f t="shared" ca="1" si="23"/>
        <v>0.84263541624121219</v>
      </c>
      <c r="I221" s="23">
        <f t="shared" ca="1" si="23"/>
        <v>0.80923556101913674</v>
      </c>
      <c r="J221" s="23">
        <f t="shared" ca="1" si="23"/>
        <v>0.77587492541434433</v>
      </c>
      <c r="K221" s="23">
        <f t="shared" ca="1" si="23"/>
        <v>0.74293374731523776</v>
      </c>
      <c r="L221" s="23">
        <f t="shared" ca="1" si="23"/>
        <v>0.7106837618722569</v>
      </c>
      <c r="M221" s="24">
        <f ca="1">C221*'Balance y flujos'!D$12</f>
        <v>7457.0388763234814</v>
      </c>
      <c r="N221" s="24">
        <f ca="1">D221*'Balance y flujos'!E$12</f>
        <v>7293.4204565733389</v>
      </c>
      <c r="O221" s="24">
        <f ca="1">E221*'Balance y flujos'!F$12</f>
        <v>7093.9950196068585</v>
      </c>
      <c r="P221" s="24">
        <f ca="1">F221*'Balance y flujos'!G$12</f>
        <v>6869.7443862194777</v>
      </c>
      <c r="Q221" s="24">
        <f ca="1">G221*'Balance y flujos'!H$12</f>
        <v>-868919.10332932905</v>
      </c>
      <c r="R221" s="24">
        <f ca="1">H221*'Balance y flujos'!I$12</f>
        <v>21355.568627353026</v>
      </c>
      <c r="S221" s="24">
        <f ca="1">I221*'Balance y flujos'!J$12</f>
        <v>20509.089964587554</v>
      </c>
      <c r="T221" s="24">
        <f ca="1">J221*'Balance y flujos'!K$12</f>
        <v>19663.605275268113</v>
      </c>
      <c r="U221" s="24">
        <f ca="1">K221*'Balance y flujos'!L$12</f>
        <v>18828.751225696629</v>
      </c>
      <c r="V221" s="24">
        <f ca="1">L221*'Balance y flujos'!M$12</f>
        <v>728695.17648465175</v>
      </c>
      <c r="W221" s="18">
        <f t="shared" ca="1" si="21"/>
        <v>-31152.713013048749</v>
      </c>
      <c r="X221" s="18">
        <f ca="1">'Metrics and Escenarios'!$N$13-W221</f>
        <v>34060.759768855525</v>
      </c>
    </row>
    <row r="222" spans="1:24" x14ac:dyDescent="0.3">
      <c r="A222">
        <v>217</v>
      </c>
      <c r="B222" s="18">
        <f t="shared" ca="1" si="20"/>
        <v>-25.54881543749562</v>
      </c>
      <c r="C222" s="23">
        <f t="shared" ca="1" si="22"/>
        <v>0.99609164798001637</v>
      </c>
      <c r="D222" s="23">
        <f t="shared" ca="1" si="23"/>
        <v>0.98537016613561579</v>
      </c>
      <c r="E222" s="23">
        <f t="shared" ca="1" si="23"/>
        <v>0.96938055609154217</v>
      </c>
      <c r="F222" s="23">
        <f t="shared" ca="1" si="23"/>
        <v>0.94946567731961196</v>
      </c>
      <c r="G222" s="23">
        <f t="shared" ca="1" si="23"/>
        <v>0.92673722507947498</v>
      </c>
      <c r="H222" s="23">
        <f t="shared" ca="1" si="23"/>
        <v>0.90209299384707065</v>
      </c>
      <c r="I222" s="23">
        <f t="shared" ca="1" si="23"/>
        <v>0.87623748299715787</v>
      </c>
      <c r="J222" s="23">
        <f t="shared" ca="1" si="23"/>
        <v>0.84971610857346036</v>
      </c>
      <c r="K222" s="23">
        <f t="shared" ca="1" si="23"/>
        <v>0.82293870358438015</v>
      </c>
      <c r="L222" s="23">
        <f t="shared" ca="1" si="23"/>
        <v>0.79621262775698032</v>
      </c>
      <c r="M222" s="24">
        <f ca="1">C222*'Balance y flujos'!D$12</f>
        <v>7542.2630319080736</v>
      </c>
      <c r="N222" s="24">
        <f ca="1">D222*'Balance y flujos'!E$12</f>
        <v>7461.0815097797813</v>
      </c>
      <c r="O222" s="24">
        <f ca="1">E222*'Balance y flujos'!F$12</f>
        <v>7340.0104768335623</v>
      </c>
      <c r="P222" s="24">
        <f ca="1">F222*'Balance y flujos'!G$12</f>
        <v>7189.2178723066008</v>
      </c>
      <c r="Q222" s="24">
        <f ca="1">G222*'Balance y flujos'!H$12</f>
        <v>-919720.10378628434</v>
      </c>
      <c r="R222" s="24">
        <f ca="1">H222*'Balance y flujos'!I$12</f>
        <v>22862.448535916708</v>
      </c>
      <c r="S222" s="24">
        <f ca="1">I222*'Balance y flujos'!J$12</f>
        <v>22207.17209523062</v>
      </c>
      <c r="T222" s="24">
        <f ca="1">J222*'Balance y flujos'!K$12</f>
        <v>21535.020153025918</v>
      </c>
      <c r="U222" s="24">
        <f ca="1">K222*'Balance y flujos'!L$12</f>
        <v>20856.379427885746</v>
      </c>
      <c r="V222" s="24">
        <f ca="1">L222*'Balance y flujos'!M$12</f>
        <v>816391.66733483004</v>
      </c>
      <c r="W222" s="18">
        <f t="shared" ca="1" si="21"/>
        <v>13665.156651432742</v>
      </c>
      <c r="X222" s="18">
        <f ca="1">'Metrics and Escenarios'!$N$13-W222</f>
        <v>-10757.109895625967</v>
      </c>
    </row>
    <row r="223" spans="1:24" x14ac:dyDescent="0.3">
      <c r="A223">
        <v>218</v>
      </c>
      <c r="B223" s="18">
        <f t="shared" ca="1" si="20"/>
        <v>286.10610989237227</v>
      </c>
      <c r="C223" s="23">
        <f t="shared" ca="1" si="22"/>
        <v>0.96552672057646949</v>
      </c>
      <c r="D223" s="23">
        <f t="shared" ca="1" si="23"/>
        <v>0.92582607098393865</v>
      </c>
      <c r="E223" s="23">
        <f t="shared" ca="1" si="23"/>
        <v>0.88285483554963129</v>
      </c>
      <c r="F223" s="23">
        <f t="shared" ca="1" si="23"/>
        <v>0.83818380262334524</v>
      </c>
      <c r="G223" s="23">
        <f t="shared" ca="1" si="23"/>
        <v>0.79301536293005559</v>
      </c>
      <c r="H223" s="23">
        <f t="shared" ca="1" si="23"/>
        <v>0.74824065457236133</v>
      </c>
      <c r="I223" s="23">
        <f t="shared" ca="1" si="23"/>
        <v>0.70449321882406279</v>
      </c>
      <c r="J223" s="23">
        <f t="shared" ca="1" si="23"/>
        <v>0.66220711101109242</v>
      </c>
      <c r="K223" s="23">
        <f t="shared" ca="1" si="23"/>
        <v>0.62165935743603273</v>
      </c>
      <c r="L223" s="23">
        <f t="shared" ca="1" si="23"/>
        <v>0.58301408474555694</v>
      </c>
      <c r="M223" s="24">
        <f ca="1">C223*'Balance y flujos'!D$12</f>
        <v>7310.829787290254</v>
      </c>
      <c r="N223" s="24">
        <f ca="1">D223*'Balance y flujos'!E$12</f>
        <v>7010.2221651184345</v>
      </c>
      <c r="O223" s="24">
        <f ca="1">E223*'Balance y flujos'!F$12</f>
        <v>6684.8501362405286</v>
      </c>
      <c r="P223" s="24">
        <f ca="1">F223*'Balance y flujos'!G$12</f>
        <v>6346.6074846528763</v>
      </c>
      <c r="Q223" s="24">
        <f ca="1">G223*'Balance y flujos'!H$12</f>
        <v>-787010.76438965858</v>
      </c>
      <c r="R223" s="24">
        <f ca="1">H223*'Balance y flujos'!I$12</f>
        <v>18963.248328410453</v>
      </c>
      <c r="S223" s="24">
        <f ca="1">I223*'Balance y flujos'!J$12</f>
        <v>17854.52283647591</v>
      </c>
      <c r="T223" s="24">
        <f ca="1">J223*'Balance y flujos'!K$12</f>
        <v>16782.832921741738</v>
      </c>
      <c r="U223" s="24">
        <f ca="1">K223*'Balance y flujos'!L$12</f>
        <v>15755.199478538219</v>
      </c>
      <c r="V223" s="24">
        <f ca="1">L223*'Balance y flujos'!M$12</f>
        <v>597789.8668424408</v>
      </c>
      <c r="W223" s="18">
        <f t="shared" ca="1" si="21"/>
        <v>-92512.584408749361</v>
      </c>
      <c r="X223" s="18">
        <f ca="1">'Metrics and Escenarios'!$N$13-W223</f>
        <v>95420.631164556136</v>
      </c>
    </row>
    <row r="224" spans="1:24" x14ac:dyDescent="0.3">
      <c r="A224">
        <v>219</v>
      </c>
      <c r="B224" s="18">
        <f t="shared" ca="1" si="20"/>
        <v>-53.789219373961792</v>
      </c>
      <c r="C224" s="23">
        <f t="shared" ca="1" si="22"/>
        <v>0.99890862678849279</v>
      </c>
      <c r="D224" s="23">
        <f t="shared" ca="1" si="23"/>
        <v>0.99095136312803589</v>
      </c>
      <c r="E224" s="23">
        <f t="shared" ca="1" si="23"/>
        <v>0.97762815362392308</v>
      </c>
      <c r="F224" s="23">
        <f t="shared" ca="1" si="23"/>
        <v>0.96025180122419052</v>
      </c>
      <c r="G224" s="23">
        <f t="shared" ca="1" si="23"/>
        <v>0.93991576472900351</v>
      </c>
      <c r="H224" s="23">
        <f t="shared" ca="1" si="23"/>
        <v>0.91750850946022311</v>
      </c>
      <c r="I224" s="23">
        <f t="shared" ca="1" si="23"/>
        <v>0.89373153733087851</v>
      </c>
      <c r="J224" s="23">
        <f t="shared" ca="1" si="23"/>
        <v>0.86913166492254545</v>
      </c>
      <c r="K224" s="23">
        <f t="shared" ca="1" si="23"/>
        <v>0.84412288488693565</v>
      </c>
      <c r="L224" s="23">
        <f t="shared" ca="1" si="23"/>
        <v>0.81901850187370739</v>
      </c>
      <c r="M224" s="24">
        <f ca="1">C224*'Balance y flujos'!D$12</f>
        <v>7563.5927912449033</v>
      </c>
      <c r="N224" s="24">
        <f ca="1">D224*'Balance y flujos'!E$12</f>
        <v>7503.3415325749647</v>
      </c>
      <c r="O224" s="24">
        <f ca="1">E224*'Balance y flujos'!F$12</f>
        <v>7402.4601019224583</v>
      </c>
      <c r="P224" s="24">
        <f ca="1">F224*'Balance y flujos'!G$12</f>
        <v>7270.8888548392388</v>
      </c>
      <c r="Q224" s="24">
        <f ca="1">G224*'Balance y flujos'!H$12</f>
        <v>-932798.85742454103</v>
      </c>
      <c r="R224" s="24">
        <f ca="1">H224*'Balance y flujos'!I$12</f>
        <v>23253.136009119797</v>
      </c>
      <c r="S224" s="24">
        <f ca="1">I224*'Balance y flujos'!J$12</f>
        <v>22650.537601466913</v>
      </c>
      <c r="T224" s="24">
        <f ca="1">J224*'Balance y flujos'!K$12</f>
        <v>22027.083788210741</v>
      </c>
      <c r="U224" s="24">
        <f ca="1">K224*'Balance y flujos'!L$12</f>
        <v>21393.266709029303</v>
      </c>
      <c r="V224" s="24">
        <f ca="1">L224*'Balance y flujos'!M$12</f>
        <v>839775.5285624942</v>
      </c>
      <c r="W224" s="18">
        <f t="shared" ca="1" si="21"/>
        <v>26040.978526361519</v>
      </c>
      <c r="X224" s="18">
        <f ca="1">'Metrics and Escenarios'!$N$13-W224</f>
        <v>-23132.931770554744</v>
      </c>
    </row>
    <row r="225" spans="1:24" x14ac:dyDescent="0.3">
      <c r="A225">
        <v>220</v>
      </c>
      <c r="B225" s="18">
        <f t="shared" ca="1" si="20"/>
        <v>-181.9748729221904</v>
      </c>
      <c r="C225" s="23">
        <f t="shared" ca="1" si="22"/>
        <v>1.0117956222404565</v>
      </c>
      <c r="D225" s="23">
        <f t="shared" ca="1" si="23"/>
        <v>1.0166849712262085</v>
      </c>
      <c r="E225" s="23">
        <f t="shared" ca="1" si="23"/>
        <v>1.0159557588813954</v>
      </c>
      <c r="F225" s="23">
        <f t="shared" ca="1" si="23"/>
        <v>1.0107721315326983</v>
      </c>
      <c r="G225" s="23">
        <f t="shared" ca="1" si="23"/>
        <v>1.0021300724381166</v>
      </c>
      <c r="H225" s="23">
        <f t="shared" ca="1" si="23"/>
        <v>0.99085999378081735</v>
      </c>
      <c r="I225" s="23">
        <f t="shared" ca="1" si="23"/>
        <v>0.97763402628215879</v>
      </c>
      <c r="J225" s="23">
        <f t="shared" ca="1" si="23"/>
        <v>0.96299011771905507</v>
      </c>
      <c r="K225" s="23">
        <f t="shared" ca="1" si="23"/>
        <v>0.94734673858259399</v>
      </c>
      <c r="L225" s="23">
        <f t="shared" ca="1" si="23"/>
        <v>0.93103077069106122</v>
      </c>
      <c r="M225" s="24">
        <f ca="1">C225*'Balance y flujos'!D$12</f>
        <v>7661.1712716857546</v>
      </c>
      <c r="N225" s="24">
        <f ca="1">D225*'Balance y flujos'!E$12</f>
        <v>7698.192720645915</v>
      </c>
      <c r="O225" s="24">
        <f ca="1">E225*'Balance y flujos'!F$12</f>
        <v>7692.6712294037716</v>
      </c>
      <c r="P225" s="24">
        <f ca="1">F225*'Balance y flujos'!G$12</f>
        <v>7653.4215469046258</v>
      </c>
      <c r="Q225" s="24">
        <f ca="1">G225*'Balance y flujos'!H$12</f>
        <v>-994542.08732264966</v>
      </c>
      <c r="R225" s="24">
        <f ca="1">H225*'Balance y flujos'!I$12</f>
        <v>25112.140066075128</v>
      </c>
      <c r="S225" s="24">
        <f ca="1">I225*'Balance y flujos'!J$12</f>
        <v>24776.944023828681</v>
      </c>
      <c r="T225" s="24">
        <f ca="1">J225*'Balance y flujos'!K$12</f>
        <v>24405.811991796309</v>
      </c>
      <c r="U225" s="24">
        <f ca="1">K225*'Balance y flujos'!L$12</f>
        <v>24009.349595042782</v>
      </c>
      <c r="V225" s="24">
        <f ca="1">L225*'Balance y flujos'!M$12</f>
        <v>954626.61194630072</v>
      </c>
      <c r="W225" s="18">
        <f t="shared" ca="1" si="21"/>
        <v>89094.227069034125</v>
      </c>
      <c r="X225" s="18">
        <f ca="1">'Metrics and Escenarios'!$N$13-W225</f>
        <v>-86186.180313227349</v>
      </c>
    </row>
    <row r="226" spans="1:24" x14ac:dyDescent="0.3">
      <c r="A226">
        <v>221</v>
      </c>
      <c r="B226" s="18">
        <f t="shared" ca="1" si="20"/>
        <v>-218.08210273492671</v>
      </c>
      <c r="C226" s="23">
        <f t="shared" ca="1" si="22"/>
        <v>1.0154555394433173</v>
      </c>
      <c r="D226" s="23">
        <f t="shared" ca="1" si="23"/>
        <v>1.0240534804305303</v>
      </c>
      <c r="E226" s="23">
        <f t="shared" ca="1" si="23"/>
        <v>1.0270205831323234</v>
      </c>
      <c r="F226" s="23">
        <f t="shared" ca="1" si="23"/>
        <v>1.0254765356418591</v>
      </c>
      <c r="G226" s="23">
        <f t="shared" ca="1" si="23"/>
        <v>1.0203864437403991</v>
      </c>
      <c r="H226" s="23">
        <f t="shared" ca="1" si="23"/>
        <v>1.0125605346663995</v>
      </c>
      <c r="I226" s="23">
        <f t="shared" ca="1" si="23"/>
        <v>1.002658703734209</v>
      </c>
      <c r="J226" s="23">
        <f t="shared" ca="1" si="23"/>
        <v>0.991212492476369</v>
      </c>
      <c r="K226" s="23">
        <f t="shared" ca="1" si="23"/>
        <v>0.97863787096223132</v>
      </c>
      <c r="L226" s="23">
        <f t="shared" ca="1" si="23"/>
        <v>0.96526199101317189</v>
      </c>
      <c r="M226" s="24">
        <f ca="1">C226*'Balance y flujos'!D$12</f>
        <v>7688.8836395938288</v>
      </c>
      <c r="N226" s="24">
        <f ca="1">D226*'Balance y flujos'!E$12</f>
        <v>7753.986015052843</v>
      </c>
      <c r="O226" s="24">
        <f ca="1">E226*'Balance y flujos'!F$12</f>
        <v>7776.4524909689799</v>
      </c>
      <c r="P226" s="24">
        <f ca="1">F226*'Balance y flujos'!G$12</f>
        <v>7764.7611849225386</v>
      </c>
      <c r="Q226" s="24">
        <f ca="1">G226*'Balance y flujos'!H$12</f>
        <v>-1012660.2240009905</v>
      </c>
      <c r="R226" s="24">
        <f ca="1">H226*'Balance y flujos'!I$12</f>
        <v>25662.113852128372</v>
      </c>
      <c r="S226" s="24">
        <f ca="1">I226*'Balance y flujos'!J$12</f>
        <v>25411.164003673024</v>
      </c>
      <c r="T226" s="24">
        <f ca="1">J226*'Balance y flujos'!K$12</f>
        <v>25121.073716309635</v>
      </c>
      <c r="U226" s="24">
        <f ca="1">K226*'Balance y flujos'!L$12</f>
        <v>24802.385244958597</v>
      </c>
      <c r="V226" s="24">
        <f ca="1">L226*'Balance y flujos'!M$12</f>
        <v>989725.38086736284</v>
      </c>
      <c r="W226" s="18">
        <f t="shared" ca="1" si="21"/>
        <v>109045.97701398015</v>
      </c>
      <c r="X226" s="18">
        <f ca="1">'Metrics and Escenarios'!$N$13-W226</f>
        <v>-106137.93025817338</v>
      </c>
    </row>
    <row r="227" spans="1:24" x14ac:dyDescent="0.3">
      <c r="A227">
        <v>222</v>
      </c>
      <c r="B227" s="18">
        <f t="shared" ca="1" si="20"/>
        <v>325.25550495377968</v>
      </c>
      <c r="C227" s="23">
        <f t="shared" ca="1" si="22"/>
        <v>0.96175413142147193</v>
      </c>
      <c r="D227" s="23">
        <f t="shared" ca="1" si="23"/>
        <v>0.91860527074825926</v>
      </c>
      <c r="E227" s="23">
        <f t="shared" ca="1" si="23"/>
        <v>0.87254651887674839</v>
      </c>
      <c r="F227" s="23">
        <f t="shared" ca="1" si="23"/>
        <v>0.82516028579839351</v>
      </c>
      <c r="G227" s="23">
        <f t="shared" ca="1" si="23"/>
        <v>0.77764326993791244</v>
      </c>
      <c r="H227" s="23">
        <f t="shared" ca="1" si="23"/>
        <v>0.73086957211066572</v>
      </c>
      <c r="I227" s="23">
        <f t="shared" ca="1" si="23"/>
        <v>0.68544902141912678</v>
      </c>
      <c r="J227" s="23">
        <f t="shared" ca="1" si="23"/>
        <v>0.64178852394520614</v>
      </c>
      <c r="K227" s="23">
        <f t="shared" ca="1" si="23"/>
        <v>0.60013692067658386</v>
      </c>
      <c r="L227" s="23">
        <f t="shared" ca="1" si="23"/>
        <v>0.56063044776955329</v>
      </c>
      <c r="M227" s="24">
        <f ca="1">C227*'Balance y flujos'!D$12</f>
        <v>7282.2642835276065</v>
      </c>
      <c r="N227" s="24">
        <f ca="1">D227*'Balance y flujos'!E$12</f>
        <v>6955.5473018276925</v>
      </c>
      <c r="O227" s="24">
        <f ca="1">E227*'Balance y flujos'!F$12</f>
        <v>6606.7970415069749</v>
      </c>
      <c r="P227" s="24">
        <f ca="1">F227*'Balance y flujos'!G$12</f>
        <v>6247.9952839648558</v>
      </c>
      <c r="Q227" s="24">
        <f ca="1">G227*'Balance y flujos'!H$12</f>
        <v>-771755.06667995034</v>
      </c>
      <c r="R227" s="24">
        <f ca="1">H227*'Balance y flujos'!I$12</f>
        <v>18522.999394539442</v>
      </c>
      <c r="S227" s="24">
        <f ca="1">I227*'Balance y flujos'!J$12</f>
        <v>17371.870841561959</v>
      </c>
      <c r="T227" s="24">
        <f ca="1">J227*'Balance y flujos'!K$12</f>
        <v>16265.348694335025</v>
      </c>
      <c r="U227" s="24">
        <f ca="1">K227*'Balance y flujos'!L$12</f>
        <v>15209.739524701312</v>
      </c>
      <c r="V227" s="24">
        <f ca="1">L227*'Balance y flujos'!M$12</f>
        <v>574838.94384171348</v>
      </c>
      <c r="W227" s="18">
        <f t="shared" ca="1" si="21"/>
        <v>-102453.56047227222</v>
      </c>
      <c r="X227" s="18">
        <f ca="1">'Metrics and Escenarios'!$N$13-W227</f>
        <v>105361.607228079</v>
      </c>
    </row>
    <row r="228" spans="1:24" x14ac:dyDescent="0.3">
      <c r="A228">
        <v>223</v>
      </c>
      <c r="B228" s="18">
        <f t="shared" ca="1" si="20"/>
        <v>158.48663440125367</v>
      </c>
      <c r="C228" s="23">
        <f t="shared" ca="1" si="22"/>
        <v>0.97792768385435536</v>
      </c>
      <c r="D228" s="23">
        <f t="shared" ca="1" si="23"/>
        <v>0.94976091432723952</v>
      </c>
      <c r="E228" s="23">
        <f t="shared" ca="1" si="23"/>
        <v>0.91731106093395232</v>
      </c>
      <c r="F228" s="23">
        <f t="shared" ca="1" si="23"/>
        <v>0.88208215815205859</v>
      </c>
      <c r="G228" s="23">
        <f t="shared" ca="1" si="23"/>
        <v>0.84526681285122807</v>
      </c>
      <c r="H228" s="23">
        <f t="shared" ca="1" si="23"/>
        <v>0.80778532976410711</v>
      </c>
      <c r="I228" s="23">
        <f t="shared" ca="1" si="23"/>
        <v>0.77032487281961104</v>
      </c>
      <c r="J228" s="23">
        <f t="shared" ca="1" si="23"/>
        <v>0.73338730369115535</v>
      </c>
      <c r="K228" s="23">
        <f t="shared" ca="1" si="23"/>
        <v>0.69732376409619079</v>
      </c>
      <c r="L228" s="23">
        <f t="shared" ca="1" si="23"/>
        <v>0.66237431101122812</v>
      </c>
      <c r="M228" s="24">
        <f ca="1">C228*'Balance y flujos'!D$12</f>
        <v>7404.7281018484791</v>
      </c>
      <c r="N228" s="24">
        <f ca="1">D228*'Balance y flujos'!E$12</f>
        <v>7191.4533645655674</v>
      </c>
      <c r="O228" s="24">
        <f ca="1">E228*'Balance y flujos'!F$12</f>
        <v>6945.7477308165562</v>
      </c>
      <c r="P228" s="24">
        <f ca="1">F228*'Balance y flujos'!G$12</f>
        <v>6678.9995338555764</v>
      </c>
      <c r="Q228" s="24">
        <f ca="1">G228*'Balance y flujos'!H$12</f>
        <v>-838866.57382945239</v>
      </c>
      <c r="R228" s="24">
        <f ca="1">H228*'Balance y flujos'!I$12</f>
        <v>20472.335619237972</v>
      </c>
      <c r="S228" s="24">
        <f ca="1">I228*'Balance y flujos'!J$12</f>
        <v>19522.945950027603</v>
      </c>
      <c r="T228" s="24">
        <f ca="1">J228*'Balance y flujos'!K$12</f>
        <v>18586.808235843837</v>
      </c>
      <c r="U228" s="24">
        <f ca="1">K228*'Balance y flujos'!L$12</f>
        <v>17672.821735963487</v>
      </c>
      <c r="V228" s="24">
        <f ca="1">L228*'Balance y flujos'!M$12</f>
        <v>679161.3814133897</v>
      </c>
      <c r="W228" s="18">
        <f t="shared" ca="1" si="21"/>
        <v>-55229.352143903729</v>
      </c>
      <c r="X228" s="18">
        <f ca="1">'Metrics and Escenarios'!$N$13-W228</f>
        <v>58137.398899710504</v>
      </c>
    </row>
    <row r="229" spans="1:24" x14ac:dyDescent="0.3">
      <c r="A229">
        <v>224</v>
      </c>
      <c r="B229" s="18">
        <f t="shared" ca="1" si="20"/>
        <v>137.86429042811884</v>
      </c>
      <c r="C229" s="23">
        <f t="shared" ca="1" si="22"/>
        <v>0.97994648086293767</v>
      </c>
      <c r="D229" s="23">
        <f t="shared" ca="1" si="23"/>
        <v>0.95368626300521708</v>
      </c>
      <c r="E229" s="23">
        <f t="shared" ca="1" si="23"/>
        <v>0.92300378363795399</v>
      </c>
      <c r="F229" s="23">
        <f t="shared" ca="1" si="23"/>
        <v>0.88938849213989168</v>
      </c>
      <c r="G229" s="23">
        <f t="shared" ca="1" si="23"/>
        <v>0.85402759367138548</v>
      </c>
      <c r="H229" s="23">
        <f t="shared" ca="1" si="23"/>
        <v>0.81784247819942391</v>
      </c>
      <c r="I229" s="23">
        <f t="shared" ca="1" si="23"/>
        <v>0.78152565670663765</v>
      </c>
      <c r="J229" s="23">
        <f t="shared" ca="1" si="23"/>
        <v>0.74558699365817116</v>
      </c>
      <c r="K229" s="23">
        <f t="shared" ca="1" si="23"/>
        <v>0.71038702232177509</v>
      </c>
      <c r="L229" s="23">
        <f t="shared" ca="1" si="23"/>
        <v>0.67617584273510367</v>
      </c>
      <c r="M229" s="24">
        <f ca="1">C229*'Balance y flujos'!D$12</f>
        <v>7420.0141431255388</v>
      </c>
      <c r="N229" s="24">
        <f ca="1">D229*'Balance y flujos'!E$12</f>
        <v>7221.1755415171538</v>
      </c>
      <c r="O229" s="24">
        <f ca="1">E229*'Balance y flujos'!F$12</f>
        <v>6988.8522102973002</v>
      </c>
      <c r="P229" s="24">
        <f ca="1">F229*'Balance y flujos'!G$12</f>
        <v>6734.3220464446113</v>
      </c>
      <c r="Q229" s="24">
        <f ca="1">G229*'Balance y flujos'!H$12</f>
        <v>-847561.01927430124</v>
      </c>
      <c r="R229" s="24">
        <f ca="1">H229*'Balance y flujos'!I$12</f>
        <v>20727.221800694657</v>
      </c>
      <c r="S229" s="24">
        <f ca="1">I229*'Balance y flujos'!J$12</f>
        <v>19806.816179511374</v>
      </c>
      <c r="T229" s="24">
        <f ca="1">J229*'Balance y flujos'!K$12</f>
        <v>18895.99452365168</v>
      </c>
      <c r="U229" s="24">
        <f ca="1">K229*'Balance y flujos'!L$12</f>
        <v>18003.89410979953</v>
      </c>
      <c r="V229" s="24">
        <f ca="1">L229*'Balance y flujos'!M$12</f>
        <v>693312.69615398976</v>
      </c>
      <c r="W229" s="18">
        <f t="shared" ca="1" si="21"/>
        <v>-48450.032565269619</v>
      </c>
      <c r="X229" s="18">
        <f ca="1">'Metrics and Escenarios'!$N$13-W229</f>
        <v>51358.079321076395</v>
      </c>
    </row>
    <row r="230" spans="1:24" x14ac:dyDescent="0.3">
      <c r="A230">
        <v>225</v>
      </c>
      <c r="B230" s="18">
        <f t="shared" ca="1" si="20"/>
        <v>-218.36890427467557</v>
      </c>
      <c r="C230" s="23">
        <f t="shared" ca="1" si="22"/>
        <v>1.0154846632821792</v>
      </c>
      <c r="D230" s="23">
        <f t="shared" ca="1" si="23"/>
        <v>1.0241122221382299</v>
      </c>
      <c r="E230" s="23">
        <f t="shared" ca="1" si="23"/>
        <v>1.027108952259308</v>
      </c>
      <c r="F230" s="23">
        <f t="shared" ca="1" si="23"/>
        <v>1.0255941856899324</v>
      </c>
      <c r="G230" s="23">
        <f t="shared" ca="1" si="23"/>
        <v>1.0205327784340039</v>
      </c>
      <c r="H230" s="23">
        <f t="shared" ca="1" si="23"/>
        <v>1.0127347920114107</v>
      </c>
      <c r="I230" s="23">
        <f t="shared" ca="1" si="23"/>
        <v>1.0028600187836973</v>
      </c>
      <c r="J230" s="23">
        <f t="shared" ca="1" si="23"/>
        <v>0.99143994358395071</v>
      </c>
      <c r="K230" s="23">
        <f t="shared" ca="1" si="23"/>
        <v>0.97889051093014157</v>
      </c>
      <c r="L230" s="23">
        <f t="shared" ca="1" si="23"/>
        <v>0.96553886934112299</v>
      </c>
      <c r="M230" s="24">
        <f ca="1">C230*'Balance y flujos'!D$12</f>
        <v>7689.1041611227865</v>
      </c>
      <c r="N230" s="24">
        <f ca="1">D230*'Balance y flujos'!E$12</f>
        <v>7754.4307988348501</v>
      </c>
      <c r="O230" s="24">
        <f ca="1">E230*'Balance y flujos'!F$12</f>
        <v>7777.1216093186513</v>
      </c>
      <c r="P230" s="24">
        <f ca="1">F230*'Balance y flujos'!G$12</f>
        <v>7765.6520142052505</v>
      </c>
      <c r="Q230" s="24">
        <f ca="1">G230*'Balance y flujos'!H$12</f>
        <v>-1012805.4506692925</v>
      </c>
      <c r="R230" s="24">
        <f ca="1">H230*'Balance y flujos'!I$12</f>
        <v>25666.530192361028</v>
      </c>
      <c r="S230" s="24">
        <f ca="1">I230*'Balance y flujos'!J$12</f>
        <v>25416.26608848005</v>
      </c>
      <c r="T230" s="24">
        <f ca="1">J230*'Balance y flujos'!K$12</f>
        <v>25126.838187685637</v>
      </c>
      <c r="U230" s="24">
        <f ca="1">K230*'Balance y flujos'!L$12</f>
        <v>24808.78809732954</v>
      </c>
      <c r="V230" s="24">
        <f ca="1">L230*'Balance y flujos'!M$12</f>
        <v>990009.27633940731</v>
      </c>
      <c r="W230" s="18">
        <f t="shared" ca="1" si="21"/>
        <v>109208.55681945255</v>
      </c>
      <c r="X230" s="18">
        <f ca="1">'Metrics and Escenarios'!$N$13-W230</f>
        <v>-106300.51006364578</v>
      </c>
    </row>
    <row r="231" spans="1:24" x14ac:dyDescent="0.3">
      <c r="A231">
        <v>226</v>
      </c>
      <c r="B231" s="18">
        <f t="shared" ca="1" si="20"/>
        <v>-45.454974355136869</v>
      </c>
      <c r="C231" s="23">
        <f t="shared" ca="1" si="22"/>
        <v>0.99807645868659678</v>
      </c>
      <c r="D231" s="23">
        <f t="shared" ca="1" si="23"/>
        <v>0.98930097269357054</v>
      </c>
      <c r="E231" s="23">
        <f t="shared" ca="1" si="23"/>
        <v>0.97518686906437457</v>
      </c>
      <c r="F231" s="23">
        <f t="shared" ca="1" si="23"/>
        <v>0.95705594168279129</v>
      </c>
      <c r="G231" s="23">
        <f t="shared" ca="1" si="23"/>
        <v>0.93600717004133249</v>
      </c>
      <c r="H231" s="23">
        <f t="shared" ca="1" si="23"/>
        <v>0.91293191729419243</v>
      </c>
      <c r="I231" s="23">
        <f t="shared" ca="1" si="23"/>
        <v>0.88853271264447808</v>
      </c>
      <c r="J231" s="23">
        <f t="shared" ca="1" si="23"/>
        <v>0.86335609532380542</v>
      </c>
      <c r="K231" s="23">
        <f t="shared" ca="1" si="23"/>
        <v>0.83781495752350044</v>
      </c>
      <c r="L231" s="23">
        <f t="shared" ca="1" si="23"/>
        <v>0.81222096651290254</v>
      </c>
      <c r="M231" s="24">
        <f ca="1">C231*'Balance y flujos'!D$12</f>
        <v>7557.2917337829804</v>
      </c>
      <c r="N231" s="24">
        <f ca="1">D231*'Balance y flujos'!E$12</f>
        <v>7490.8450130154188</v>
      </c>
      <c r="O231" s="24">
        <f ca="1">E231*'Balance y flujos'!F$12</f>
        <v>7383.9750455311214</v>
      </c>
      <c r="P231" s="24">
        <f ca="1">F231*'Balance y flujos'!G$12</f>
        <v>7246.6902649573276</v>
      </c>
      <c r="Q231" s="24">
        <f ca="1">G231*'Balance y flujos'!H$12</f>
        <v>-928919.8580550109</v>
      </c>
      <c r="R231" s="24">
        <f ca="1">H231*'Balance y flujos'!I$12</f>
        <v>23137.147853154253</v>
      </c>
      <c r="S231" s="24">
        <f ca="1">I231*'Balance y flujos'!J$12</f>
        <v>22518.779719906164</v>
      </c>
      <c r="T231" s="24">
        <f ca="1">J231*'Balance y flujos'!K$12</f>
        <v>21880.70900909436</v>
      </c>
      <c r="U231" s="24">
        <f ca="1">K231*'Balance y flujos'!L$12</f>
        <v>21233.399970568316</v>
      </c>
      <c r="V231" s="24">
        <f ca="1">L231*'Balance y flujos'!M$12</f>
        <v>832805.71794468421</v>
      </c>
      <c r="W231" s="18">
        <f t="shared" ca="1" si="21"/>
        <v>22334.698499683291</v>
      </c>
      <c r="X231" s="18">
        <f ca="1">'Metrics and Escenarios'!$N$13-W231</f>
        <v>-19426.651743876515</v>
      </c>
    </row>
    <row r="232" spans="1:24" x14ac:dyDescent="0.3">
      <c r="A232">
        <v>227</v>
      </c>
      <c r="B232" s="18">
        <f t="shared" ca="1" si="20"/>
        <v>-43.008353568817519</v>
      </c>
      <c r="C232" s="23">
        <f t="shared" ca="1" si="22"/>
        <v>0.99783229709534005</v>
      </c>
      <c r="D232" s="23">
        <f t="shared" ca="1" si="23"/>
        <v>0.98881700224769897</v>
      </c>
      <c r="E232" s="23">
        <f t="shared" ca="1" si="23"/>
        <v>0.9744713579448343</v>
      </c>
      <c r="F232" s="23">
        <f t="shared" ca="1" si="23"/>
        <v>0.95611977866045428</v>
      </c>
      <c r="G232" s="23">
        <f t="shared" ca="1" si="23"/>
        <v>0.93486284281854737</v>
      </c>
      <c r="H232" s="23">
        <f t="shared" ca="1" si="23"/>
        <v>0.91159274154803704</v>
      </c>
      <c r="I232" s="23">
        <f t="shared" ca="1" si="23"/>
        <v>0.88701228316328529</v>
      </c>
      <c r="J232" s="23">
        <f t="shared" ca="1" si="23"/>
        <v>0.8616679040332712</v>
      </c>
      <c r="K232" s="23">
        <f t="shared" ca="1" si="23"/>
        <v>0.83597215321643448</v>
      </c>
      <c r="L232" s="23">
        <f t="shared" ca="1" si="23"/>
        <v>0.81023619879019138</v>
      </c>
      <c r="M232" s="24">
        <f ca="1">C232*'Balance y flujos'!D$12</f>
        <v>7555.4429772480953</v>
      </c>
      <c r="N232" s="24">
        <f ca="1">D232*'Balance y flujos'!E$12</f>
        <v>7487.1804582429377</v>
      </c>
      <c r="O232" s="24">
        <f ca="1">E232*'Balance y flujos'!F$12</f>
        <v>7378.5572980007892</v>
      </c>
      <c r="P232" s="24">
        <f ca="1">F232*'Balance y flujos'!G$12</f>
        <v>7239.6017728797851</v>
      </c>
      <c r="Q232" s="24">
        <f ca="1">G232*'Balance y flujos'!H$12</f>
        <v>-927784.19551376021</v>
      </c>
      <c r="R232" s="24">
        <f ca="1">H232*'Balance y flujos'!I$12</f>
        <v>23103.208074455324</v>
      </c>
      <c r="S232" s="24">
        <f ca="1">I232*'Balance y flujos'!J$12</f>
        <v>22480.246285988203</v>
      </c>
      <c r="T232" s="24">
        <f ca="1">J232*'Balance y flujos'!K$12</f>
        <v>21837.923856386296</v>
      </c>
      <c r="U232" s="24">
        <f ca="1">K232*'Balance y flujos'!L$12</f>
        <v>21186.696339213871</v>
      </c>
      <c r="V232" s="24">
        <f ca="1">L232*'Balance y flujos'!M$12</f>
        <v>830770.64870070457</v>
      </c>
      <c r="W232" s="18">
        <f t="shared" ca="1" si="21"/>
        <v>21255.310249359813</v>
      </c>
      <c r="X232" s="18">
        <f ca="1">'Metrics and Escenarios'!$N$13-W232</f>
        <v>-18347.263493553037</v>
      </c>
    </row>
    <row r="233" spans="1:24" x14ac:dyDescent="0.3">
      <c r="A233">
        <v>228</v>
      </c>
      <c r="B233" s="18">
        <f t="shared" ca="1" si="20"/>
        <v>50.142623047104742</v>
      </c>
      <c r="C233" s="23">
        <f t="shared" ca="1" si="22"/>
        <v>0.98858054916432081</v>
      </c>
      <c r="D233" s="23">
        <f t="shared" ca="1" si="23"/>
        <v>0.97056568901427709</v>
      </c>
      <c r="E233" s="23">
        <f t="shared" ca="1" si="23"/>
        <v>0.94761645209622669</v>
      </c>
      <c r="F233" s="23">
        <f t="shared" ca="1" si="23"/>
        <v>0.92114992317519295</v>
      </c>
      <c r="G233" s="23">
        <f t="shared" ca="1" si="23"/>
        <v>0.89231957651078986</v>
      </c>
      <c r="H233" s="23">
        <f t="shared" ca="1" si="23"/>
        <v>0.8620409273398153</v>
      </c>
      <c r="I233" s="23">
        <f t="shared" ca="1" si="23"/>
        <v>0.83101940549988573</v>
      </c>
      <c r="J233" s="23">
        <f t="shared" ca="1" si="23"/>
        <v>0.79978996783827006</v>
      </c>
      <c r="K233" s="23">
        <f t="shared" ca="1" si="23"/>
        <v>0.76874508378655326</v>
      </c>
      <c r="L233" s="23">
        <f t="shared" ca="1" si="23"/>
        <v>0.73817050314440569</v>
      </c>
      <c r="M233" s="24">
        <f ca="1">C233*'Balance y flujos'!D$12</f>
        <v>7485.3900694236354</v>
      </c>
      <c r="N233" s="24">
        <f ca="1">D233*'Balance y flujos'!E$12</f>
        <v>7348.9841332728747</v>
      </c>
      <c r="O233" s="24">
        <f ca="1">E233*'Balance y flujos'!F$12</f>
        <v>7175.2158042556393</v>
      </c>
      <c r="P233" s="24">
        <f ca="1">F233*'Balance y flujos'!G$12</f>
        <v>6974.8150448788838</v>
      </c>
      <c r="Q233" s="24">
        <f ca="1">G233*'Balance y flujos'!H$12</f>
        <v>-885563.06071406254</v>
      </c>
      <c r="R233" s="24">
        <f ca="1">H233*'Balance y flujos'!I$12</f>
        <v>21847.377677895533</v>
      </c>
      <c r="S233" s="24">
        <f ca="1">I233*'Balance y flujos'!J$12</f>
        <v>21061.174978829411</v>
      </c>
      <c r="T233" s="24">
        <f ca="1">J233*'Balance y flujos'!K$12</f>
        <v>20269.702906422041</v>
      </c>
      <c r="U233" s="24">
        <f ca="1">K233*'Balance y flujos'!L$12</f>
        <v>19482.908120544125</v>
      </c>
      <c r="V233" s="24">
        <f ca="1">L233*'Balance y flujos'!M$12</f>
        <v>756878.53574634355</v>
      </c>
      <c r="W233" s="18">
        <f t="shared" ca="1" si="21"/>
        <v>-17038.956232196768</v>
      </c>
      <c r="X233" s="18">
        <f ca="1">'Metrics and Escenarios'!$N$13-W233</f>
        <v>19947.002988003544</v>
      </c>
    </row>
    <row r="234" spans="1:24" x14ac:dyDescent="0.3">
      <c r="A234">
        <v>229</v>
      </c>
      <c r="B234" s="18">
        <f t="shared" ca="1" si="20"/>
        <v>-289.31385982221161</v>
      </c>
      <c r="C234" s="23">
        <f t="shared" ca="1" si="22"/>
        <v>1.0227146308734352</v>
      </c>
      <c r="D234" s="23">
        <f t="shared" ca="1" si="23"/>
        <v>1.0387469216340453</v>
      </c>
      <c r="E234" s="23">
        <f t="shared" ca="1" si="23"/>
        <v>1.0492037045843847</v>
      </c>
      <c r="F234" s="23">
        <f t="shared" ca="1" si="23"/>
        <v>1.0551153740186545</v>
      </c>
      <c r="G234" s="23">
        <f t="shared" ca="1" si="23"/>
        <v>1.057383330940487</v>
      </c>
      <c r="H234" s="23">
        <f t="shared" ca="1" si="23"/>
        <v>1.0567745161698185</v>
      </c>
      <c r="I234" s="23">
        <f t="shared" ca="1" si="23"/>
        <v>1.0539209060389254</v>
      </c>
      <c r="J234" s="23">
        <f t="shared" ca="1" si="23"/>
        <v>1.0493375500062951</v>
      </c>
      <c r="K234" s="23">
        <f t="shared" ca="1" si="23"/>
        <v>1.043431686473161</v>
      </c>
      <c r="L234" s="23">
        <f t="shared" ca="1" si="23"/>
        <v>1.0365273463202369</v>
      </c>
      <c r="M234" s="24">
        <f ca="1">C234*'Balance y flujos'!D$12</f>
        <v>7743.8484383145551</v>
      </c>
      <c r="N234" s="24">
        <f ca="1">D234*'Balance y flujos'!E$12</f>
        <v>7865.2426435222433</v>
      </c>
      <c r="O234" s="24">
        <f ca="1">E234*'Balance y flujos'!F$12</f>
        <v>7944.4199036056589</v>
      </c>
      <c r="P234" s="24">
        <f ca="1">F234*'Balance y flujos'!G$12</f>
        <v>7989.1822163118977</v>
      </c>
      <c r="Q234" s="24">
        <f ca="1">G234*'Balance y flujos'!H$12</f>
        <v>-1049376.9760797862</v>
      </c>
      <c r="R234" s="24">
        <f ca="1">H234*'Balance y flujos'!I$12</f>
        <v>26782.663378157897</v>
      </c>
      <c r="S234" s="24">
        <f ca="1">I234*'Balance y flujos'!J$12</f>
        <v>26710.342103961</v>
      </c>
      <c r="T234" s="24">
        <f ca="1">J234*'Balance y flujos'!K$12</f>
        <v>26594.182526032211</v>
      </c>
      <c r="U234" s="24">
        <f ca="1">K234*'Balance y flujos'!L$12</f>
        <v>26444.505605795188</v>
      </c>
      <c r="V234" s="24">
        <f ca="1">L234*'Balance y flujos'!M$12</f>
        <v>1062796.8698316168</v>
      </c>
      <c r="W234" s="18">
        <f t="shared" ca="1" si="21"/>
        <v>151494.28056753124</v>
      </c>
      <c r="X234" s="18">
        <f ca="1">'Metrics and Escenarios'!$N$13-W234</f>
        <v>-148586.23381172447</v>
      </c>
    </row>
    <row r="235" spans="1:24" x14ac:dyDescent="0.3">
      <c r="A235">
        <v>230</v>
      </c>
      <c r="B235" s="18">
        <f t="shared" ca="1" si="20"/>
        <v>-16.374249339980675</v>
      </c>
      <c r="C235" s="23">
        <f t="shared" ca="1" si="22"/>
        <v>0.99517819620391679</v>
      </c>
      <c r="D235" s="23">
        <f t="shared" ca="1" si="23"/>
        <v>0.98356375520215522</v>
      </c>
      <c r="E235" s="23">
        <f t="shared" ca="1" si="23"/>
        <v>0.96671613071993057</v>
      </c>
      <c r="F235" s="23">
        <f t="shared" ca="1" si="23"/>
        <v>0.94598768878454931</v>
      </c>
      <c r="G235" s="23">
        <f t="shared" ca="1" si="23"/>
        <v>0.92249575496601932</v>
      </c>
      <c r="H235" s="23">
        <f t="shared" ca="1" si="23"/>
        <v>0.897140849406176</v>
      </c>
      <c r="I235" s="23">
        <f t="shared" ca="1" si="23"/>
        <v>0.87062814531706489</v>
      </c>
      <c r="J235" s="23">
        <f t="shared" ca="1" si="23"/>
        <v>0.84350231871695236</v>
      </c>
      <c r="K235" s="23">
        <f t="shared" ca="1" si="23"/>
        <v>0.81617158547313162</v>
      </c>
      <c r="L235" s="23">
        <f t="shared" ca="1" si="23"/>
        <v>0.78894112980030429</v>
      </c>
      <c r="M235" s="24">
        <f ca="1">C235*'Balance y flujos'!D$12</f>
        <v>7535.3465061282641</v>
      </c>
      <c r="N235" s="24">
        <f ca="1">D235*'Balance y flujos'!E$12</f>
        <v>7447.4036253888189</v>
      </c>
      <c r="O235" s="24">
        <f ca="1">E235*'Balance y flujos'!F$12</f>
        <v>7319.8358302311772</v>
      </c>
      <c r="P235" s="24">
        <f ca="1">F235*'Balance y flujos'!G$12</f>
        <v>7162.8830421666244</v>
      </c>
      <c r="Q235" s="24">
        <f ca="1">G235*'Balance y flujos'!H$12</f>
        <v>-915510.74947593024</v>
      </c>
      <c r="R235" s="24">
        <f ca="1">H235*'Balance y flujos'!I$12</f>
        <v>22736.942464819153</v>
      </c>
      <c r="S235" s="24">
        <f ca="1">I235*'Balance y flujos'!J$12</f>
        <v>22065.010261687497</v>
      </c>
      <c r="T235" s="24">
        <f ca="1">J235*'Balance y flujos'!K$12</f>
        <v>21377.539215055684</v>
      </c>
      <c r="U235" s="24">
        <f ca="1">K235*'Balance y flujos'!L$12</f>
        <v>20684.875059034483</v>
      </c>
      <c r="V235" s="24">
        <f ca="1">L235*'Balance y flujos'!M$12</f>
        <v>808935.88211625593</v>
      </c>
      <c r="W235" s="18">
        <f t="shared" ca="1" si="21"/>
        <v>9754.9686448372668</v>
      </c>
      <c r="X235" s="18">
        <f ca="1">'Metrics and Escenarios'!$N$13-W235</f>
        <v>-6846.921889030491</v>
      </c>
    </row>
    <row r="236" spans="1:24" x14ac:dyDescent="0.3">
      <c r="A236">
        <v>231</v>
      </c>
      <c r="B236" s="18">
        <f t="shared" ca="1" si="20"/>
        <v>56.937296646488086</v>
      </c>
      <c r="C236" s="23">
        <f t="shared" ca="1" si="22"/>
        <v>0.98790906909872134</v>
      </c>
      <c r="D236" s="23">
        <f t="shared" ca="1" si="23"/>
        <v>0.96924764936930818</v>
      </c>
      <c r="E236" s="23">
        <f t="shared" ca="1" si="23"/>
        <v>0.94568679612493611</v>
      </c>
      <c r="F236" s="23">
        <f t="shared" ca="1" si="23"/>
        <v>0.91864975705113705</v>
      </c>
      <c r="G236" s="23">
        <f t="shared" ca="1" si="23"/>
        <v>0.88929321008027995</v>
      </c>
      <c r="H236" s="23">
        <f t="shared" ca="1" si="23"/>
        <v>0.85853370927964601</v>
      </c>
      <c r="I236" s="23">
        <f t="shared" ca="1" si="23"/>
        <v>0.82707623639432204</v>
      </c>
      <c r="J236" s="23">
        <f t="shared" ca="1" si="23"/>
        <v>0.79545431283444257</v>
      </c>
      <c r="K236" s="23">
        <f t="shared" ca="1" si="23"/>
        <v>0.76405839369705864</v>
      </c>
      <c r="L236" s="23">
        <f t="shared" ca="1" si="23"/>
        <v>0.73317187676339501</v>
      </c>
      <c r="M236" s="24">
        <f ca="1">C236*'Balance y flujos'!D$12</f>
        <v>7480.305718715842</v>
      </c>
      <c r="N236" s="24">
        <f ca="1">D236*'Balance y flujos'!E$12</f>
        <v>7339.0041262032464</v>
      </c>
      <c r="O236" s="24">
        <f ca="1">E236*'Balance y flujos'!F$12</f>
        <v>7160.6047261223375</v>
      </c>
      <c r="P236" s="24">
        <f ca="1">F236*'Balance y flujos'!G$12</f>
        <v>6955.8841457298595</v>
      </c>
      <c r="Q236" s="24">
        <f ca="1">G236*'Balance y flujos'!H$12</f>
        <v>-882559.60949591896</v>
      </c>
      <c r="R236" s="24">
        <f ca="1">H236*'Balance y flujos'!I$12</f>
        <v>21758.491506567556</v>
      </c>
      <c r="S236" s="24">
        <f ca="1">I236*'Balance y flujos'!J$12</f>
        <v>20961.240159072178</v>
      </c>
      <c r="T236" s="24">
        <f ca="1">J236*'Balance y flujos'!K$12</f>
        <v>20159.821009466195</v>
      </c>
      <c r="U236" s="24">
        <f ca="1">K236*'Balance y flujos'!L$12</f>
        <v>19364.129666764195</v>
      </c>
      <c r="V236" s="24">
        <f ca="1">L236*'Balance y flujos'!M$12</f>
        <v>751753.22526605974</v>
      </c>
      <c r="W236" s="18">
        <f t="shared" ca="1" si="21"/>
        <v>-19626.903171217768</v>
      </c>
      <c r="X236" s="18">
        <f ca="1">'Metrics and Escenarios'!$N$13-W236</f>
        <v>22534.949927024543</v>
      </c>
    </row>
    <row r="237" spans="1:24" x14ac:dyDescent="0.3">
      <c r="A237">
        <v>232</v>
      </c>
      <c r="B237" s="18">
        <f t="shared" ca="1" si="20"/>
        <v>-59.405977654756178</v>
      </c>
      <c r="C237" s="23">
        <f t="shared" ca="1" si="22"/>
        <v>0.99946984721583954</v>
      </c>
      <c r="D237" s="23">
        <f t="shared" ca="1" si="23"/>
        <v>0.99206517546731832</v>
      </c>
      <c r="E237" s="23">
        <f t="shared" ca="1" si="23"/>
        <v>0.97927687261044449</v>
      </c>
      <c r="F237" s="23">
        <f t="shared" ca="1" si="23"/>
        <v>0.96241162746253339</v>
      </c>
      <c r="G237" s="23">
        <f t="shared" ca="1" si="23"/>
        <v>0.94255911458335473</v>
      </c>
      <c r="H237" s="23">
        <f t="shared" ca="1" si="23"/>
        <v>0.9206057796251258</v>
      </c>
      <c r="I237" s="23">
        <f t="shared" ca="1" si="23"/>
        <v>0.89725236607990488</v>
      </c>
      <c r="J237" s="23">
        <f t="shared" ca="1" si="23"/>
        <v>0.87304581424986416</v>
      </c>
      <c r="K237" s="23">
        <f t="shared" ca="1" si="23"/>
        <v>0.84840079916519973</v>
      </c>
      <c r="L237" s="23">
        <f t="shared" ca="1" si="23"/>
        <v>0.82363167423524797</v>
      </c>
      <c r="M237" s="24">
        <f ca="1">C237*'Balance y flujos'!D$12</f>
        <v>7567.8422717927151</v>
      </c>
      <c r="N237" s="24">
        <f ca="1">D237*'Balance y flujos'!E$12</f>
        <v>7511.7751597899787</v>
      </c>
      <c r="O237" s="24">
        <f ca="1">E237*'Balance y flujos'!F$12</f>
        <v>7414.9439655180049</v>
      </c>
      <c r="P237" s="24">
        <f ca="1">F237*'Balance y flujos'!G$12</f>
        <v>7287.2427492081288</v>
      </c>
      <c r="Q237" s="24">
        <f ca="1">G237*'Balance y flujos'!H$12</f>
        <v>-935422.19221308245</v>
      </c>
      <c r="R237" s="24">
        <f ca="1">H237*'Balance y flujos'!I$12</f>
        <v>23331.632550196937</v>
      </c>
      <c r="S237" s="24">
        <f ca="1">I237*'Balance y flujos'!J$12</f>
        <v>22739.768719131527</v>
      </c>
      <c r="T237" s="24">
        <f ca="1">J237*'Balance y flujos'!K$12</f>
        <v>22126.283137022983</v>
      </c>
      <c r="U237" s="24">
        <f ca="1">K237*'Balance y flujos'!L$12</f>
        <v>21501.685237601152</v>
      </c>
      <c r="V237" s="24">
        <f ca="1">L237*'Balance y flujos'!M$12</f>
        <v>844505.61616051523</v>
      </c>
      <c r="W237" s="18">
        <f t="shared" ca="1" si="21"/>
        <v>28564.597737694159</v>
      </c>
      <c r="X237" s="18">
        <f ca="1">'Metrics and Escenarios'!$N$13-W237</f>
        <v>-25656.550981887383</v>
      </c>
    </row>
    <row r="238" spans="1:24" x14ac:dyDescent="0.3">
      <c r="A238">
        <v>233</v>
      </c>
      <c r="B238" s="18">
        <f t="shared" ca="1" si="20"/>
        <v>-30.489148391184841</v>
      </c>
      <c r="C238" s="23">
        <f t="shared" ca="1" si="22"/>
        <v>0.99658387199687259</v>
      </c>
      <c r="D238" s="23">
        <f t="shared" ca="1" si="23"/>
        <v>0.98634425863116126</v>
      </c>
      <c r="E238" s="23">
        <f t="shared" ca="1" si="23"/>
        <v>0.97081834010989576</v>
      </c>
      <c r="F238" s="23">
        <f t="shared" ca="1" si="23"/>
        <v>0.95134380305133492</v>
      </c>
      <c r="G238" s="23">
        <f t="shared" ca="1" si="23"/>
        <v>0.92902924998180769</v>
      </c>
      <c r="H238" s="23">
        <f t="shared" ca="1" si="23"/>
        <v>0.90477094472382369</v>
      </c>
      <c r="I238" s="23">
        <f t="shared" ca="1" si="23"/>
        <v>0.87927296210782968</v>
      </c>
      <c r="J238" s="23">
        <f t="shared" ca="1" si="23"/>
        <v>0.85308105817584001</v>
      </c>
      <c r="K238" s="23">
        <f t="shared" ca="1" si="23"/>
        <v>0.82660588230715015</v>
      </c>
      <c r="L238" s="23">
        <f t="shared" ca="1" si="23"/>
        <v>0.80015591579767853</v>
      </c>
      <c r="M238" s="24">
        <f ca="1">C238*'Balance y flujos'!D$12</f>
        <v>7545.990081535766</v>
      </c>
      <c r="N238" s="24">
        <f ca="1">D238*'Balance y flujos'!E$12</f>
        <v>7468.4571983860569</v>
      </c>
      <c r="O238" s="24">
        <f ca="1">E238*'Balance y flujos'!F$12</f>
        <v>7350.8971711166514</v>
      </c>
      <c r="P238" s="24">
        <f ca="1">F238*'Balance y flujos'!G$12</f>
        <v>7203.4387708598369</v>
      </c>
      <c r="Q238" s="24">
        <f ca="1">G238*'Balance y flujos'!H$12</f>
        <v>-921994.7738049333</v>
      </c>
      <c r="R238" s="24">
        <f ca="1">H238*'Balance y flujos'!I$12</f>
        <v>22930.31794020105</v>
      </c>
      <c r="S238" s="24">
        <f ca="1">I238*'Balance y flujos'!J$12</f>
        <v>22284.102617275388</v>
      </c>
      <c r="T238" s="24">
        <f ca="1">J238*'Balance y flujos'!K$12</f>
        <v>21620.300703518034</v>
      </c>
      <c r="U238" s="24">
        <f ca="1">K238*'Balance y flujos'!L$12</f>
        <v>20949.3196074384</v>
      </c>
      <c r="V238" s="24">
        <f ca="1">L238*'Balance y flujos'!M$12</f>
        <v>820434.89320955158</v>
      </c>
      <c r="W238" s="18">
        <f t="shared" ca="1" si="21"/>
        <v>15792.94349494949</v>
      </c>
      <c r="X238" s="18">
        <f ca="1">'Metrics and Escenarios'!$N$13-W238</f>
        <v>-12884.896739142714</v>
      </c>
    </row>
    <row r="239" spans="1:24" x14ac:dyDescent="0.3">
      <c r="A239">
        <v>234</v>
      </c>
      <c r="B239" s="18">
        <f t="shared" ca="1" si="20"/>
        <v>-136.31503369188076</v>
      </c>
      <c r="C239" s="23">
        <f t="shared" ca="1" si="22"/>
        <v>1.0071863107250394</v>
      </c>
      <c r="D239" s="23">
        <f t="shared" ca="1" si="23"/>
        <v>1.007442900134206</v>
      </c>
      <c r="E239" s="23">
        <f t="shared" ca="1" si="23"/>
        <v>1.0021341260432433</v>
      </c>
      <c r="F239" s="23">
        <f t="shared" ca="1" si="23"/>
        <v>0.99247901497731594</v>
      </c>
      <c r="G239" s="23">
        <f t="shared" ca="1" si="23"/>
        <v>0.97951070504592697</v>
      </c>
      <c r="H239" s="23">
        <f t="shared" ca="1" si="23"/>
        <v>0.96408295430561308</v>
      </c>
      <c r="I239" s="23">
        <f t="shared" ca="1" si="23"/>
        <v>0.9468810766729211</v>
      </c>
      <c r="J239" s="23">
        <f t="shared" ca="1" si="23"/>
        <v>0.92844883882604012</v>
      </c>
      <c r="K239" s="23">
        <f t="shared" ca="1" si="23"/>
        <v>0.90920565807155906</v>
      </c>
      <c r="L239" s="23">
        <f t="shared" ca="1" si="23"/>
        <v>0.88947596747593383</v>
      </c>
      <c r="M239" s="24">
        <f ca="1">C239*'Balance y flujos'!D$12</f>
        <v>7626.2702262691218</v>
      </c>
      <c r="N239" s="24">
        <f ca="1">D239*'Balance y flujos'!E$12</f>
        <v>7628.213084457986</v>
      </c>
      <c r="O239" s="24">
        <f ca="1">E239*'Balance y flujos'!F$12</f>
        <v>7588.0158087833852</v>
      </c>
      <c r="P239" s="24">
        <f ca="1">F239*'Balance y flujos'!G$12</f>
        <v>7514.908693178927</v>
      </c>
      <c r="Q239" s="24">
        <f ca="1">G239*'Balance y flujos'!H$12</f>
        <v>-972093.99053475959</v>
      </c>
      <c r="R239" s="24">
        <f ca="1">H239*'Balance y flujos'!I$12</f>
        <v>24433.508604439088</v>
      </c>
      <c r="S239" s="24">
        <f ca="1">I239*'Balance y flujos'!J$12</f>
        <v>23997.547960934495</v>
      </c>
      <c r="T239" s="24">
        <f ca="1">J239*'Balance y flujos'!K$12</f>
        <v>23530.405335894295</v>
      </c>
      <c r="U239" s="24">
        <f ca="1">K239*'Balance y flujos'!L$12</f>
        <v>23042.710350269288</v>
      </c>
      <c r="V239" s="24">
        <f ca="1">L239*'Balance y flujos'!M$12</f>
        <v>912018.6528410312</v>
      </c>
      <c r="W239" s="18">
        <f t="shared" ca="1" si="21"/>
        <v>65286.24237049825</v>
      </c>
      <c r="X239" s="18">
        <f ca="1">'Metrics and Escenarios'!$N$13-W239</f>
        <v>-62378.195614691474</v>
      </c>
    </row>
    <row r="240" spans="1:24" x14ac:dyDescent="0.3">
      <c r="A240">
        <v>235</v>
      </c>
      <c r="B240" s="18">
        <f t="shared" ca="1" si="20"/>
        <v>-79.378511853051521</v>
      </c>
      <c r="C240" s="23">
        <f t="shared" ca="1" si="22"/>
        <v>1.0014680365672306</v>
      </c>
      <c r="D240" s="23">
        <f t="shared" ca="1" si="23"/>
        <v>0.99603591188321339</v>
      </c>
      <c r="E240" s="23">
        <f t="shared" ca="1" si="23"/>
        <v>0.98516207862339344</v>
      </c>
      <c r="F240" s="23">
        <f t="shared" ca="1" si="23"/>
        <v>0.97013114171424575</v>
      </c>
      <c r="G240" s="23">
        <f t="shared" ca="1" si="23"/>
        <v>0.95201891710045261</v>
      </c>
      <c r="H240" s="23">
        <f t="shared" ca="1" si="23"/>
        <v>0.93170424439961286</v>
      </c>
      <c r="I240" s="23">
        <f t="shared" ca="1" si="23"/>
        <v>0.90988474805253605</v>
      </c>
      <c r="J240" s="23">
        <f t="shared" ca="1" si="23"/>
        <v>0.88710740322603787</v>
      </c>
      <c r="K240" s="23">
        <f t="shared" ca="1" si="23"/>
        <v>0.86378893039568327</v>
      </c>
      <c r="L240" s="23">
        <f t="shared" ca="1" si="23"/>
        <v>0.84024705936723321</v>
      </c>
      <c r="M240" s="24">
        <f ca="1">C240*'Balance y flujos'!D$12</f>
        <v>7582.9722748464619</v>
      </c>
      <c r="N240" s="24">
        <f ca="1">D240*'Balance y flujos'!E$12</f>
        <v>7541.841006180508</v>
      </c>
      <c r="O240" s="24">
        <f ca="1">E240*'Balance y flujos'!F$12</f>
        <v>7459.5059009951692</v>
      </c>
      <c r="P240" s="24">
        <f ca="1">F240*'Balance y flujos'!G$12</f>
        <v>7345.6938034690975</v>
      </c>
      <c r="Q240" s="24">
        <f ca="1">G240*'Balance y flujos'!H$12</f>
        <v>-944810.36646288331</v>
      </c>
      <c r="R240" s="24">
        <f ca="1">H240*'Balance y flujos'!I$12</f>
        <v>23612.909626357679</v>
      </c>
      <c r="S240" s="24">
        <f ca="1">I240*'Balance y flujos'!J$12</f>
        <v>23059.921058973643</v>
      </c>
      <c r="T240" s="24">
        <f ca="1">J240*'Balance y flujos'!K$12</f>
        <v>22482.656988159983</v>
      </c>
      <c r="U240" s="24">
        <f ca="1">K240*'Balance y flujos'!L$12</f>
        <v>21891.678686968862</v>
      </c>
      <c r="V240" s="24">
        <f ca="1">L240*'Balance y flujos'!M$12</f>
        <v>861542.09799769102</v>
      </c>
      <c r="W240" s="18">
        <f t="shared" ca="1" si="21"/>
        <v>37708.910880759126</v>
      </c>
      <c r="X240" s="18">
        <f ca="1">'Metrics and Escenarios'!$N$13-W240</f>
        <v>-34800.86412495235</v>
      </c>
    </row>
    <row r="241" spans="1:24" x14ac:dyDescent="0.3">
      <c r="A241">
        <v>236</v>
      </c>
      <c r="B241" s="18">
        <f t="shared" ca="1" si="20"/>
        <v>-143.73553520992166</v>
      </c>
      <c r="C241" s="23">
        <f t="shared" ca="1" si="22"/>
        <v>1.0079339708461537</v>
      </c>
      <c r="D241" s="23">
        <f t="shared" ca="1" si="23"/>
        <v>1.0089391564707726</v>
      </c>
      <c r="E241" s="23">
        <f t="shared" ca="1" si="23"/>
        <v>1.0043675123889928</v>
      </c>
      <c r="F241" s="23">
        <f t="shared" ca="1" si="23"/>
        <v>0.9954292680977429</v>
      </c>
      <c r="G241" s="23">
        <f t="shared" ca="1" si="23"/>
        <v>0.98315168568157707</v>
      </c>
      <c r="H241" s="23">
        <f t="shared" ref="D241:P269" ca="1" si="24">EXP(-(H$4+($B241/10000))*H$3)</f>
        <v>0.96838491141849803</v>
      </c>
      <c r="I241" s="23">
        <f t="shared" ca="1" si="24"/>
        <v>0.95181230557920626</v>
      </c>
      <c r="J241" s="23">
        <f t="shared" ca="1" si="24"/>
        <v>0.9339768757284882</v>
      </c>
      <c r="K241" s="23">
        <f t="shared" ca="1" si="24"/>
        <v>0.91529806511868217</v>
      </c>
      <c r="L241" s="23">
        <f t="shared" ca="1" si="24"/>
        <v>0.89610087491131329</v>
      </c>
      <c r="M241" s="24">
        <f ca="1">C241*'Balance y flujos'!D$12</f>
        <v>7631.9314014263955</v>
      </c>
      <c r="N241" s="24">
        <f ca="1">D241*'Balance y flujos'!E$12</f>
        <v>7639.542522744543</v>
      </c>
      <c r="O241" s="24">
        <f ca="1">E241*'Balance y flujos'!F$12</f>
        <v>7604.9266897306097</v>
      </c>
      <c r="P241" s="24">
        <f ca="1">F241*'Balance y flujos'!G$12</f>
        <v>7537.2475864826629</v>
      </c>
      <c r="Q241" s="24">
        <f ca="1">G241*'Balance y flujos'!H$12</f>
        <v>-975707.40218747139</v>
      </c>
      <c r="R241" s="24">
        <f ca="1">H241*'Balance y flujos'!I$12</f>
        <v>24542.536469379727</v>
      </c>
      <c r="S241" s="24">
        <f ca="1">I241*'Balance y flujos'!J$12</f>
        <v>24122.523953274238</v>
      </c>
      <c r="T241" s="24">
        <f ca="1">J241*'Balance y flujos'!K$12</f>
        <v>23670.50670022026</v>
      </c>
      <c r="U241" s="24">
        <f ca="1">K241*'Balance y flujos'!L$12</f>
        <v>23197.114988732006</v>
      </c>
      <c r="V241" s="24">
        <f ca="1">L241*'Balance y flujos'!M$12</f>
        <v>918811.46048883849</v>
      </c>
      <c r="W241" s="18">
        <f t="shared" ca="1" si="21"/>
        <v>69050.388613357558</v>
      </c>
      <c r="X241" s="18">
        <f ca="1">'Metrics and Escenarios'!$N$13-W241</f>
        <v>-66142.341857550782</v>
      </c>
    </row>
    <row r="242" spans="1:24" x14ac:dyDescent="0.3">
      <c r="A242">
        <v>237</v>
      </c>
      <c r="B242" s="18">
        <f t="shared" ca="1" si="20"/>
        <v>-426.0642133817683</v>
      </c>
      <c r="C242" s="23">
        <f t="shared" ca="1" si="22"/>
        <v>1.0367963541945873</v>
      </c>
      <c r="D242" s="23">
        <f t="shared" ca="1" si="24"/>
        <v>1.067548794666902</v>
      </c>
      <c r="E242" s="23">
        <f t="shared" ca="1" si="24"/>
        <v>1.0931425329334696</v>
      </c>
      <c r="F242" s="23">
        <f t="shared" ca="1" si="24"/>
        <v>1.1144380219132966</v>
      </c>
      <c r="G242" s="23">
        <f t="shared" ca="1" si="24"/>
        <v>1.1322111348563269</v>
      </c>
      <c r="H242" s="23">
        <f t="shared" ca="1" si="24"/>
        <v>1.1471396371414126</v>
      </c>
      <c r="I242" s="23">
        <f t="shared" ca="1" si="24"/>
        <v>1.1597942898849931</v>
      </c>
      <c r="J242" s="23">
        <f t="shared" ca="1" si="24"/>
        <v>1.1706502260006177</v>
      </c>
      <c r="K242" s="23">
        <f t="shared" ca="1" si="24"/>
        <v>1.1800895174308637</v>
      </c>
      <c r="L242" s="23">
        <f t="shared" ca="1" si="24"/>
        <v>1.1884220151090827</v>
      </c>
      <c r="M242" s="24">
        <f ca="1">C242*'Balance y flujos'!D$12</f>
        <v>7850.4732267525096</v>
      </c>
      <c r="N242" s="24">
        <f ca="1">D242*'Balance y flujos'!E$12</f>
        <v>8083.3262934212771</v>
      </c>
      <c r="O242" s="24">
        <f ca="1">E242*'Balance y flujos'!F$12</f>
        <v>8277.1184071968728</v>
      </c>
      <c r="P242" s="24">
        <f ca="1">F242*'Balance y flujos'!G$12</f>
        <v>8438.3647941178642</v>
      </c>
      <c r="Q242" s="24">
        <f ca="1">G242*'Balance y flujos'!H$12</f>
        <v>-1123638.1946012222</v>
      </c>
      <c r="R242" s="24">
        <f ca="1">H242*'Balance y flujos'!I$12</f>
        <v>29072.857340140043</v>
      </c>
      <c r="S242" s="24">
        <f ca="1">I242*'Balance y flujos'!J$12</f>
        <v>29393.574105554864</v>
      </c>
      <c r="T242" s="24">
        <f ca="1">J242*'Balance y flujos'!K$12</f>
        <v>29668.704588160901</v>
      </c>
      <c r="U242" s="24">
        <f ca="1">K242*'Balance y flujos'!L$12</f>
        <v>29907.931936129975</v>
      </c>
      <c r="V242" s="24">
        <f ca="1">L242*'Balance y flujos'!M$12</f>
        <v>1218541.1240531744</v>
      </c>
      <c r="W242" s="18">
        <f t="shared" ca="1" si="21"/>
        <v>245595.28014342638</v>
      </c>
      <c r="X242" s="18">
        <f ca="1">'Metrics and Escenarios'!$N$13-W242</f>
        <v>-242687.23338761961</v>
      </c>
    </row>
    <row r="243" spans="1:24" x14ac:dyDescent="0.3">
      <c r="A243">
        <v>238</v>
      </c>
      <c r="B243" s="18">
        <f t="shared" ca="1" si="20"/>
        <v>12.84089961282314</v>
      </c>
      <c r="C243" s="23">
        <f t="shared" ca="1" si="22"/>
        <v>0.99227501119432371</v>
      </c>
      <c r="D243" s="23">
        <f t="shared" ca="1" si="24"/>
        <v>0.9778335201496382</v>
      </c>
      <c r="E243" s="23">
        <f t="shared" ca="1" si="24"/>
        <v>0.9582803259886794</v>
      </c>
      <c r="F243" s="23">
        <f t="shared" ca="1" si="24"/>
        <v>0.93499716333357752</v>
      </c>
      <c r="G243" s="23">
        <f t="shared" ca="1" si="24"/>
        <v>0.9091182736727782</v>
      </c>
      <c r="H243" s="23">
        <f t="shared" ca="1" si="24"/>
        <v>0.88155181721398901</v>
      </c>
      <c r="I243" s="23">
        <f t="shared" ca="1" si="24"/>
        <v>0.85300409908474528</v>
      </c>
      <c r="J243" s="23">
        <f t="shared" ca="1" si="24"/>
        <v>0.82401648167605257</v>
      </c>
      <c r="K243" s="23">
        <f t="shared" ca="1" si="24"/>
        <v>0.79499114411693195</v>
      </c>
      <c r="L243" s="23">
        <f t="shared" ca="1" si="24"/>
        <v>0.76622553262673798</v>
      </c>
      <c r="M243" s="24">
        <f ca="1">C243*'Balance y flujos'!D$12</f>
        <v>7513.3640058060819</v>
      </c>
      <c r="N243" s="24">
        <f ca="1">D243*'Balance y flujos'!E$12</f>
        <v>7404.0151077876653</v>
      </c>
      <c r="O243" s="24">
        <f ca="1">E243*'Balance y flujos'!F$12</f>
        <v>7255.9611272377961</v>
      </c>
      <c r="P243" s="24">
        <f ca="1">F243*'Balance y flujos'!G$12</f>
        <v>7079.6643604537421</v>
      </c>
      <c r="Q243" s="24">
        <f ca="1">G243*'Balance y flujos'!H$12</f>
        <v>-902234.56055154162</v>
      </c>
      <c r="R243" s="24">
        <f ca="1">H243*'Balance y flujos'!I$12</f>
        <v>22341.857425195129</v>
      </c>
      <c r="S243" s="24">
        <f ca="1">I243*'Balance y flujos'!J$12</f>
        <v>21618.350269060029</v>
      </c>
      <c r="T243" s="24">
        <f ca="1">J243*'Balance y flujos'!K$12</f>
        <v>20883.694401310953</v>
      </c>
      <c r="U243" s="24">
        <f ca="1">K243*'Balance y flujos'!L$12</f>
        <v>20148.082562277537</v>
      </c>
      <c r="V243" s="24">
        <f ca="1">L243*'Balance y flujos'!M$12</f>
        <v>785644.58579095523</v>
      </c>
      <c r="W243" s="18">
        <f t="shared" ca="1" si="21"/>
        <v>-2344.985501457355</v>
      </c>
      <c r="X243" s="18">
        <f ca="1">'Metrics and Escenarios'!$N$13-W243</f>
        <v>5253.0322572641307</v>
      </c>
    </row>
    <row r="244" spans="1:24" x14ac:dyDescent="0.3">
      <c r="A244">
        <v>239</v>
      </c>
      <c r="B244" s="18">
        <f t="shared" ca="1" si="20"/>
        <v>-240.51018095970386</v>
      </c>
      <c r="C244" s="23">
        <f t="shared" ca="1" si="22"/>
        <v>1.017735566946572</v>
      </c>
      <c r="D244" s="23">
        <f t="shared" ca="1" si="24"/>
        <v>1.0286573085259167</v>
      </c>
      <c r="E244" s="23">
        <f t="shared" ca="1" si="24"/>
        <v>1.0339541122276554</v>
      </c>
      <c r="F244" s="23">
        <f t="shared" ca="1" si="24"/>
        <v>1.0347177132164675</v>
      </c>
      <c r="G244" s="23">
        <f t="shared" ca="1" si="24"/>
        <v>1.0318934969138762</v>
      </c>
      <c r="H244" s="23">
        <f t="shared" ca="1" si="24"/>
        <v>1.0262785000628245</v>
      </c>
      <c r="I244" s="23">
        <f t="shared" ca="1" si="24"/>
        <v>1.0185243156599371</v>
      </c>
      <c r="J244" s="23">
        <f t="shared" ca="1" si="24"/>
        <v>1.0091577955679081</v>
      </c>
      <c r="K244" s="23">
        <f t="shared" ca="1" si="24"/>
        <v>0.99859265988308044</v>
      </c>
      <c r="L244" s="23">
        <f t="shared" ca="1" si="24"/>
        <v>0.98715556006280525</v>
      </c>
      <c r="M244" s="24">
        <f ca="1">C244*'Balance y flujos'!D$12</f>
        <v>7706.1476806932633</v>
      </c>
      <c r="N244" s="24">
        <f ca="1">D244*'Balance y flujos'!E$12</f>
        <v>7788.8455407998044</v>
      </c>
      <c r="O244" s="24">
        <f ca="1">E244*'Balance y flujos'!F$12</f>
        <v>7828.9521784048002</v>
      </c>
      <c r="P244" s="24">
        <f ca="1">F244*'Balance y flujos'!G$12</f>
        <v>7834.7340555249684</v>
      </c>
      <c r="Q244" s="24">
        <f ca="1">G244*'Balance y flujos'!H$12</f>
        <v>-1024080.1474189551</v>
      </c>
      <c r="R244" s="24">
        <f ca="1">H244*'Balance y flujos'!I$12</f>
        <v>26009.778982034502</v>
      </c>
      <c r="S244" s="24">
        <f ca="1">I244*'Balance y flujos'!J$12</f>
        <v>25813.258619878718</v>
      </c>
      <c r="T244" s="24">
        <f ca="1">J244*'Balance y flujos'!K$12</f>
        <v>25575.875572869991</v>
      </c>
      <c r="U244" s="24">
        <f ca="1">K244*'Balance y flujos'!L$12</f>
        <v>25308.115073102384</v>
      </c>
      <c r="V244" s="24">
        <f ca="1">L244*'Balance y flujos'!M$12</f>
        <v>1012173.8157668351</v>
      </c>
      <c r="W244" s="18">
        <f t="shared" ca="1" si="21"/>
        <v>121959.37605118845</v>
      </c>
      <c r="X244" s="18">
        <f ca="1">'Metrics and Escenarios'!$N$13-W244</f>
        <v>-119051.32929538167</v>
      </c>
    </row>
    <row r="245" spans="1:24" x14ac:dyDescent="0.3">
      <c r="A245">
        <v>240</v>
      </c>
      <c r="B245" s="18">
        <f t="shared" ca="1" si="20"/>
        <v>143.54640788598201</v>
      </c>
      <c r="C245" s="23">
        <f t="shared" ca="1" si="22"/>
        <v>0.97938982192731938</v>
      </c>
      <c r="D245" s="23">
        <f t="shared" ca="1" si="24"/>
        <v>0.95260308712218034</v>
      </c>
      <c r="E245" s="23">
        <f t="shared" ca="1" si="24"/>
        <v>0.92143173912605203</v>
      </c>
      <c r="F245" s="23">
        <f t="shared" ca="1" si="24"/>
        <v>0.88736934366566178</v>
      </c>
      <c r="G245" s="23">
        <f t="shared" ca="1" si="24"/>
        <v>0.85160469455071042</v>
      </c>
      <c r="H245" s="23">
        <f t="shared" ca="1" si="24"/>
        <v>0.81505897953151984</v>
      </c>
      <c r="I245" s="23">
        <f t="shared" ca="1" si="24"/>
        <v>0.77842332612458431</v>
      </c>
      <c r="J245" s="23">
        <f t="shared" ca="1" si="24"/>
        <v>0.742205474857345</v>
      </c>
      <c r="K245" s="23">
        <f t="shared" ca="1" si="24"/>
        <v>0.70676344328828988</v>
      </c>
      <c r="L245" s="23">
        <f t="shared" ca="1" si="24"/>
        <v>0.67234462719090382</v>
      </c>
      <c r="M245" s="24">
        <f ca="1">C245*'Balance y flujos'!D$12</f>
        <v>7415.799201538578</v>
      </c>
      <c r="N245" s="24">
        <f ca="1">D245*'Balance y flujos'!E$12</f>
        <v>7212.9738891528859</v>
      </c>
      <c r="O245" s="24">
        <f ca="1">E245*'Balance y flujos'!F$12</f>
        <v>6976.9489148217517</v>
      </c>
      <c r="P245" s="24">
        <f ca="1">F245*'Balance y flujos'!G$12</f>
        <v>6719.0333439200986</v>
      </c>
      <c r="Q245" s="24">
        <f ca="1">G245*'Balance y flujos'!H$12</f>
        <v>-845156.46599811246</v>
      </c>
      <c r="R245" s="24">
        <f ca="1">H245*'Balance y flujos'!I$12</f>
        <v>20656.677416159131</v>
      </c>
      <c r="S245" s="24">
        <f ca="1">I245*'Balance y flujos'!J$12</f>
        <v>19728.191388323139</v>
      </c>
      <c r="T245" s="24">
        <f ca="1">J245*'Balance y flujos'!K$12</f>
        <v>18810.294046999683</v>
      </c>
      <c r="U245" s="24">
        <f ca="1">K245*'Balance y flujos'!L$12</f>
        <v>17912.058911284588</v>
      </c>
      <c r="V245" s="24">
        <f ca="1">L245*'Balance y flujos'!M$12</f>
        <v>689384.38311673026</v>
      </c>
      <c r="W245" s="18">
        <f t="shared" ca="1" si="21"/>
        <v>-50340.105769182555</v>
      </c>
      <c r="X245" s="18">
        <f ca="1">'Metrics and Escenarios'!$N$13-W245</f>
        <v>53248.152524989331</v>
      </c>
    </row>
    <row r="246" spans="1:24" x14ac:dyDescent="0.3">
      <c r="A246">
        <v>241</v>
      </c>
      <c r="B246" s="18">
        <f t="shared" ca="1" si="20"/>
        <v>-113.63684421436287</v>
      </c>
      <c r="C246" s="23">
        <f t="shared" ca="1" si="22"/>
        <v>1.0049047825498991</v>
      </c>
      <c r="D246" s="23">
        <f t="shared" ca="1" si="24"/>
        <v>1.0028838508528768</v>
      </c>
      <c r="E246" s="23">
        <f t="shared" ca="1" si="24"/>
        <v>0.99533929016126921</v>
      </c>
      <c r="F246" s="23">
        <f t="shared" ca="1" si="24"/>
        <v>0.98351667549993382</v>
      </c>
      <c r="G246" s="23">
        <f t="shared" ca="1" si="24"/>
        <v>0.96846667335660253</v>
      </c>
      <c r="H246" s="23">
        <f t="shared" ca="1" si="24"/>
        <v>0.95105360639524161</v>
      </c>
      <c r="I246" s="23">
        <f t="shared" ca="1" si="24"/>
        <v>0.93196827429597962</v>
      </c>
      <c r="J246" s="23">
        <f t="shared" ca="1" si="24"/>
        <v>0.91175628846759782</v>
      </c>
      <c r="K246" s="23">
        <f t="shared" ca="1" si="24"/>
        <v>0.89083653172481192</v>
      </c>
      <c r="L246" s="23">
        <f t="shared" ca="1" si="24"/>
        <v>0.8695312725249208</v>
      </c>
      <c r="M246" s="24">
        <f ca="1">C246*'Balance y flujos'!D$12</f>
        <v>7608.9948222974963</v>
      </c>
      <c r="N246" s="24">
        <f ca="1">D246*'Balance y flujos'!E$12</f>
        <v>7593.6926174658702</v>
      </c>
      <c r="O246" s="24">
        <f ca="1">E246*'Balance y flujos'!F$12</f>
        <v>7536.5662864583837</v>
      </c>
      <c r="P246" s="24">
        <f ca="1">F246*'Balance y flujos'!G$12</f>
        <v>7447.047144638942</v>
      </c>
      <c r="Q246" s="24">
        <f ca="1">G246*'Balance y flujos'!H$12</f>
        <v>-961133.58266870736</v>
      </c>
      <c r="R246" s="24">
        <f ca="1">H246*'Balance y flujos'!I$12</f>
        <v>24103.29564625274</v>
      </c>
      <c r="S246" s="24">
        <f ca="1">I246*'Balance y flujos'!J$12</f>
        <v>23619.601142596915</v>
      </c>
      <c r="T246" s="24">
        <f ca="1">J246*'Balance y flujos'!K$12</f>
        <v>23107.35297199601</v>
      </c>
      <c r="U246" s="24">
        <f ca="1">K246*'Balance y flujos'!L$12</f>
        <v>22577.167209355088</v>
      </c>
      <c r="V246" s="24">
        <f ca="1">L246*'Balance y flujos'!M$12</f>
        <v>891568.48388124944</v>
      </c>
      <c r="W246" s="18">
        <f t="shared" ca="1" si="21"/>
        <v>54028.619053603499</v>
      </c>
      <c r="X246" s="18">
        <f ca="1">'Metrics and Escenarios'!$N$13-W246</f>
        <v>-51120.572297796723</v>
      </c>
    </row>
    <row r="247" spans="1:24" x14ac:dyDescent="0.3">
      <c r="A247">
        <v>242</v>
      </c>
      <c r="B247" s="18">
        <f t="shared" ca="1" si="20"/>
        <v>117.32315623393501</v>
      </c>
      <c r="C247" s="23">
        <f t="shared" ca="1" si="22"/>
        <v>0.98196147088010621</v>
      </c>
      <c r="D247" s="23">
        <f t="shared" ca="1" si="24"/>
        <v>0.95761228147215394</v>
      </c>
      <c r="E247" s="23">
        <f t="shared" ca="1" si="24"/>
        <v>0.92870920834154569</v>
      </c>
      <c r="F247" s="23">
        <f t="shared" ca="1" si="24"/>
        <v>0.89672621523715046</v>
      </c>
      <c r="G247" s="23">
        <f t="shared" ca="1" si="24"/>
        <v>0.86284413933622106</v>
      </c>
      <c r="H247" s="23">
        <f t="shared" ca="1" si="24"/>
        <v>0.82798449563962384</v>
      </c>
      <c r="I247" s="23">
        <f t="shared" ca="1" si="24"/>
        <v>0.79284423180085173</v>
      </c>
      <c r="J247" s="23">
        <f t="shared" ca="1" si="24"/>
        <v>0.75794037867450992</v>
      </c>
      <c r="K247" s="23">
        <f t="shared" ca="1" si="24"/>
        <v>0.72364210796976902</v>
      </c>
      <c r="L247" s="23">
        <f t="shared" ca="1" si="24"/>
        <v>0.69020889544912722</v>
      </c>
      <c r="M247" s="24">
        <f ca="1">C247*'Balance y flujos'!D$12</f>
        <v>7435.2713584098683</v>
      </c>
      <c r="N247" s="24">
        <f ca="1">D247*'Balance y flujos'!E$12</f>
        <v>7250.9027900146339</v>
      </c>
      <c r="O247" s="24">
        <f ca="1">E247*'Balance y flujos'!F$12</f>
        <v>7032.0528674963643</v>
      </c>
      <c r="P247" s="24">
        <f ca="1">F247*'Balance y flujos'!G$12</f>
        <v>6789.8822328662754</v>
      </c>
      <c r="Q247" s="24">
        <f ca="1">G247*'Balance y flujos'!H$12</f>
        <v>-856310.80732042587</v>
      </c>
      <c r="R247" s="24">
        <f ca="1">H247*'Balance y flujos'!I$12</f>
        <v>20984.258883743158</v>
      </c>
      <c r="S247" s="24">
        <f ca="1">I247*'Balance y flujos'!J$12</f>
        <v>20093.671683718123</v>
      </c>
      <c r="T247" s="24">
        <f ca="1">J247*'Balance y flujos'!K$12</f>
        <v>19209.076025344719</v>
      </c>
      <c r="U247" s="24">
        <f ca="1">K247*'Balance y flujos'!L$12</f>
        <v>18339.828116086472</v>
      </c>
      <c r="V247" s="24">
        <f ca="1">L247*'Balance y flujos'!M$12</f>
        <v>707701.39950233209</v>
      </c>
      <c r="W247" s="18">
        <f t="shared" ca="1" si="21"/>
        <v>-41474.463860414224</v>
      </c>
      <c r="X247" s="18">
        <f ca="1">'Metrics and Escenarios'!$N$13-W247</f>
        <v>44382.510616221</v>
      </c>
    </row>
    <row r="248" spans="1:24" x14ac:dyDescent="0.3">
      <c r="A248">
        <v>243</v>
      </c>
      <c r="B248" s="18">
        <f t="shared" ca="1" si="20"/>
        <v>306.13240744603269</v>
      </c>
      <c r="C248" s="23">
        <f t="shared" ca="1" si="22"/>
        <v>0.96359506287941299</v>
      </c>
      <c r="D248" s="23">
        <f t="shared" ca="1" si="24"/>
        <v>0.92212531350222338</v>
      </c>
      <c r="E248" s="23">
        <f t="shared" ca="1" si="24"/>
        <v>0.87756664280414221</v>
      </c>
      <c r="F248" s="23">
        <f t="shared" ca="1" si="24"/>
        <v>0.83149633612803642</v>
      </c>
      <c r="G248" s="23">
        <f t="shared" ca="1" si="24"/>
        <v>0.7851144048674723</v>
      </c>
      <c r="H248" s="23">
        <f t="shared" ca="1" si="24"/>
        <v>0.73930375997603581</v>
      </c>
      <c r="I248" s="23">
        <f t="shared" ca="1" si="24"/>
        <v>0.69468624493038189</v>
      </c>
      <c r="J248" s="23">
        <f t="shared" ca="1" si="24"/>
        <v>0.65168239921439064</v>
      </c>
      <c r="K248" s="23">
        <f t="shared" ca="1" si="24"/>
        <v>0.61055514560753088</v>
      </c>
      <c r="L248" s="23">
        <f t="shared" ca="1" si="24"/>
        <v>0.57145460433102546</v>
      </c>
      <c r="M248" s="24">
        <f ca="1">C248*'Balance y flujos'!D$12</f>
        <v>7296.2035523766754</v>
      </c>
      <c r="N248" s="24">
        <f ca="1">D248*'Balance y flujos'!E$12</f>
        <v>6982.2005604789401</v>
      </c>
      <c r="O248" s="24">
        <f ca="1">E248*'Balance y flujos'!F$12</f>
        <v>6644.8086995606918</v>
      </c>
      <c r="P248" s="24">
        <f ca="1">F248*'Balance y flujos'!G$12</f>
        <v>6295.9709479175499</v>
      </c>
      <c r="Q248" s="24">
        <f ca="1">G248*'Balance y flujos'!H$12</f>
        <v>-779169.63124783733</v>
      </c>
      <c r="R248" s="24">
        <f ca="1">H248*'Balance y flujos'!I$12</f>
        <v>18736.753616476082</v>
      </c>
      <c r="S248" s="24">
        <f ca="1">I248*'Balance y flujos'!J$12</f>
        <v>17605.977024163163</v>
      </c>
      <c r="T248" s="24">
        <f ca="1">J248*'Balance y flujos'!K$12</f>
        <v>16516.096916198341</v>
      </c>
      <c r="U248" s="24">
        <f ca="1">K248*'Balance y flujos'!L$12</f>
        <v>15473.776750291116</v>
      </c>
      <c r="V248" s="24">
        <f ca="1">L248*'Balance y flujos'!M$12</f>
        <v>585937.42547168664</v>
      </c>
      <c r="W248" s="18">
        <f t="shared" ca="1" si="21"/>
        <v>-97680.417708688183</v>
      </c>
      <c r="X248" s="18">
        <f ca="1">'Metrics and Escenarios'!$N$13-W248</f>
        <v>100588.46446449496</v>
      </c>
    </row>
    <row r="249" spans="1:24" x14ac:dyDescent="0.3">
      <c r="A249">
        <v>244</v>
      </c>
      <c r="B249" s="18">
        <f t="shared" ca="1" si="20"/>
        <v>61.723615770825511</v>
      </c>
      <c r="C249" s="23">
        <f t="shared" ca="1" si="22"/>
        <v>0.98743633743292336</v>
      </c>
      <c r="D249" s="23">
        <f t="shared" ca="1" si="24"/>
        <v>0.96832026760255518</v>
      </c>
      <c r="E249" s="23">
        <f t="shared" ca="1" si="24"/>
        <v>0.94432986292599974</v>
      </c>
      <c r="F249" s="23">
        <f t="shared" ca="1" si="24"/>
        <v>0.91689265923372565</v>
      </c>
      <c r="G249" s="23">
        <f t="shared" ca="1" si="24"/>
        <v>0.88716753408643645</v>
      </c>
      <c r="H249" s="23">
        <f t="shared" ca="1" si="24"/>
        <v>0.85607171634987367</v>
      </c>
      <c r="I249" s="23">
        <f t="shared" ca="1" si="24"/>
        <v>0.8243098177537318</v>
      </c>
      <c r="J249" s="23">
        <f t="shared" ca="1" si="24"/>
        <v>0.79241429818879772</v>
      </c>
      <c r="K249" s="23">
        <f t="shared" ca="1" si="24"/>
        <v>0.76077414795565601</v>
      </c>
      <c r="L249" s="23">
        <f t="shared" ca="1" si="24"/>
        <v>0.72967106686818384</v>
      </c>
      <c r="M249" s="24">
        <f ca="1">C249*'Balance y flujos'!D$12</f>
        <v>7476.7262623734559</v>
      </c>
      <c r="N249" s="24">
        <f ca="1">D249*'Balance y flujos'!E$12</f>
        <v>7331.9821245329867</v>
      </c>
      <c r="O249" s="24">
        <f ca="1">E249*'Balance y flujos'!F$12</f>
        <v>7150.3302226428023</v>
      </c>
      <c r="P249" s="24">
        <f ca="1">F249*'Balance y flujos'!G$12</f>
        <v>6942.5796531778105</v>
      </c>
      <c r="Q249" s="24">
        <f ca="1">G249*'Balance y flujos'!H$12</f>
        <v>-880450.02881569322</v>
      </c>
      <c r="R249" s="24">
        <f ca="1">H249*'Balance y flujos'!I$12</f>
        <v>21696.095293497914</v>
      </c>
      <c r="S249" s="24">
        <f ca="1">I249*'Balance y flujos'!J$12</f>
        <v>20891.128647032194</v>
      </c>
      <c r="T249" s="24">
        <f ca="1">J249*'Balance y flujos'!K$12</f>
        <v>20082.775539810023</v>
      </c>
      <c r="U249" s="24">
        <f ca="1">K249*'Balance y flujos'!L$12</f>
        <v>19280.894457363102</v>
      </c>
      <c r="V249" s="24">
        <f ca="1">L249*'Balance y flujos'!M$12</f>
        <v>748163.69160665874</v>
      </c>
      <c r="W249" s="18">
        <f t="shared" ca="1" si="21"/>
        <v>-21433.82500860421</v>
      </c>
      <c r="X249" s="18">
        <f ca="1">'Metrics and Escenarios'!$N$13-W249</f>
        <v>24341.871764410986</v>
      </c>
    </row>
    <row r="250" spans="1:24" x14ac:dyDescent="0.3">
      <c r="A250">
        <v>245</v>
      </c>
      <c r="B250" s="18">
        <f t="shared" ca="1" si="20"/>
        <v>-371.38289512205506</v>
      </c>
      <c r="C250" s="23">
        <f t="shared" ca="1" si="22"/>
        <v>1.031142487185994</v>
      </c>
      <c r="D250" s="23">
        <f t="shared" ca="1" si="24"/>
        <v>1.0559374079089787</v>
      </c>
      <c r="E250" s="23">
        <f t="shared" ca="1" si="24"/>
        <v>1.0753564741375328</v>
      </c>
      <c r="F250" s="23">
        <f t="shared" ca="1" si="24"/>
        <v>1.0903270905822089</v>
      </c>
      <c r="G250" s="23">
        <f t="shared" ca="1" si="24"/>
        <v>1.1016750762873517</v>
      </c>
      <c r="H250" s="23">
        <f t="shared" ca="1" si="24"/>
        <v>1.1101140757265382</v>
      </c>
      <c r="I250" s="23">
        <f t="shared" ca="1" si="24"/>
        <v>1.1162398166047718</v>
      </c>
      <c r="J250" s="23">
        <f t="shared" ca="1" si="24"/>
        <v>1.120544007706572</v>
      </c>
      <c r="K250" s="23">
        <f t="shared" ca="1" si="24"/>
        <v>1.1234194465366261</v>
      </c>
      <c r="L250" s="23">
        <f t="shared" ca="1" si="24"/>
        <v>1.1251823047271154</v>
      </c>
      <c r="M250" s="24">
        <f ca="1">C250*'Balance y flujos'!D$12</f>
        <v>7807.6629570220948</v>
      </c>
      <c r="N250" s="24">
        <f ca="1">D250*'Balance y flujos'!E$12</f>
        <v>7995.4065389779307</v>
      </c>
      <c r="O250" s="24">
        <f ca="1">E250*'Balance y flujos'!F$12</f>
        <v>8142.4449220692986</v>
      </c>
      <c r="P250" s="24">
        <f ca="1">F250*'Balance y flujos'!G$12</f>
        <v>8255.8002816936187</v>
      </c>
      <c r="Q250" s="24">
        <f ca="1">G250*'Balance y flujos'!H$12</f>
        <v>-1093333.3506861918</v>
      </c>
      <c r="R250" s="24">
        <f ca="1">H250*'Balance y flujos'!I$12</f>
        <v>28134.489568596866</v>
      </c>
      <c r="S250" s="24">
        <f ca="1">I250*'Balance y flujos'!J$12</f>
        <v>28289.739012421633</v>
      </c>
      <c r="T250" s="24">
        <f ca="1">J250*'Balance y flujos'!K$12</f>
        <v>28398.823495091208</v>
      </c>
      <c r="U250" s="24">
        <f ca="1">K250*'Balance y flujos'!L$12</f>
        <v>28471.697991089604</v>
      </c>
      <c r="V250" s="24">
        <f ca="1">L250*'Balance y flujos'!M$12</f>
        <v>1153698.6802125776</v>
      </c>
      <c r="W250" s="18">
        <f t="shared" ca="1" si="21"/>
        <v>205861.39429334807</v>
      </c>
      <c r="X250" s="18">
        <f ca="1">'Metrics and Escenarios'!$N$13-W250</f>
        <v>-202953.3475375413</v>
      </c>
    </row>
    <row r="251" spans="1:24" x14ac:dyDescent="0.3">
      <c r="A251">
        <v>246</v>
      </c>
      <c r="B251" s="18">
        <f t="shared" ca="1" si="20"/>
        <v>26.626994548808586</v>
      </c>
      <c r="C251" s="23">
        <f t="shared" ca="1" si="22"/>
        <v>0.99090799395161366</v>
      </c>
      <c r="D251" s="23">
        <f t="shared" ca="1" si="24"/>
        <v>0.97514113245848033</v>
      </c>
      <c r="E251" s="23">
        <f t="shared" ca="1" si="24"/>
        <v>0.95432522736631997</v>
      </c>
      <c r="F251" s="23">
        <f t="shared" ca="1" si="24"/>
        <v>0.9298553695513232</v>
      </c>
      <c r="G251" s="23">
        <f t="shared" ca="1" si="24"/>
        <v>0.90287322668828185</v>
      </c>
      <c r="H251" s="23">
        <f t="shared" ca="1" si="24"/>
        <v>0.87428999803133756</v>
      </c>
      <c r="I251" s="23">
        <f t="shared" ca="1" si="24"/>
        <v>0.84481197391259133</v>
      </c>
      <c r="J251" s="23">
        <f t="shared" ca="1" si="24"/>
        <v>0.81497843746661502</v>
      </c>
      <c r="K251" s="23">
        <f t="shared" ca="1" si="24"/>
        <v>0.78518824350201732</v>
      </c>
      <c r="L251" s="23">
        <f t="shared" ca="1" si="24"/>
        <v>0.75573475427749004</v>
      </c>
      <c r="M251" s="24">
        <f ca="1">C251*'Balance y flujos'!D$12</f>
        <v>7503.0131473940255</v>
      </c>
      <c r="N251" s="24">
        <f ca="1">D251*'Balance y flujos'!E$12</f>
        <v>7383.6287345139162</v>
      </c>
      <c r="O251" s="24">
        <f ca="1">E251*'Balance y flujos'!F$12</f>
        <v>7226.0136879760921</v>
      </c>
      <c r="P251" s="24">
        <f ca="1">F251*'Balance y flujos'!G$12</f>
        <v>7040.7314357171117</v>
      </c>
      <c r="Q251" s="24">
        <f ca="1">G251*'Balance y flujos'!H$12</f>
        <v>-896036.80016672635</v>
      </c>
      <c r="R251" s="24">
        <f ca="1">H251*'Balance y flujos'!I$12</f>
        <v>22157.815460039761</v>
      </c>
      <c r="S251" s="24">
        <f ca="1">I251*'Balance y flujos'!J$12</f>
        <v>21410.730831346151</v>
      </c>
      <c r="T251" s="24">
        <f ca="1">J251*'Balance y flujos'!K$12</f>
        <v>20654.636175592557</v>
      </c>
      <c r="U251" s="24">
        <f ca="1">K251*'Balance y flujos'!L$12</f>
        <v>19899.639982255474</v>
      </c>
      <c r="V251" s="24">
        <f ca="1">L251*'Balance y flujos'!M$12</f>
        <v>774887.931438072</v>
      </c>
      <c r="W251" s="18">
        <f t="shared" ca="1" si="21"/>
        <v>-7872.659273819183</v>
      </c>
      <c r="X251" s="18">
        <f ca="1">'Metrics and Escenarios'!$N$13-W251</f>
        <v>10780.706029625959</v>
      </c>
    </row>
    <row r="252" spans="1:24" x14ac:dyDescent="0.3">
      <c r="A252">
        <v>247</v>
      </c>
      <c r="B252" s="18">
        <f t="shared" ca="1" si="20"/>
        <v>-36.658695948601526</v>
      </c>
      <c r="C252" s="23">
        <f t="shared" ca="1" si="22"/>
        <v>0.99719890886164719</v>
      </c>
      <c r="D252" s="23">
        <f t="shared" ca="1" si="24"/>
        <v>0.98756206937309898</v>
      </c>
      <c r="E252" s="23">
        <f t="shared" ca="1" si="24"/>
        <v>0.97261685697744249</v>
      </c>
      <c r="F252" s="23">
        <f t="shared" ca="1" si="24"/>
        <v>0.95369444667443393</v>
      </c>
      <c r="G252" s="23">
        <f t="shared" ca="1" si="24"/>
        <v>0.93189951984232366</v>
      </c>
      <c r="H252" s="23">
        <f t="shared" ca="1" si="24"/>
        <v>0.90812636774807109</v>
      </c>
      <c r="I252" s="23">
        <f t="shared" ca="1" si="24"/>
        <v>0.88307847504464287</v>
      </c>
      <c r="J252" s="23">
        <f t="shared" ca="1" si="24"/>
        <v>0.85730196536928194</v>
      </c>
      <c r="K252" s="23">
        <f t="shared" ca="1" si="24"/>
        <v>0.83120845445830649</v>
      </c>
      <c r="L252" s="23">
        <f t="shared" ca="1" si="24"/>
        <v>0.80510777543329337</v>
      </c>
      <c r="M252" s="24">
        <f ca="1">C252*'Balance y flujos'!D$12</f>
        <v>7550.6470524258011</v>
      </c>
      <c r="N252" s="24">
        <f ca="1">D252*'Balance y flujos'!E$12</f>
        <v>7477.6782865835166</v>
      </c>
      <c r="O252" s="24">
        <f ca="1">E252*'Balance y flujos'!F$12</f>
        <v>7364.5152827732136</v>
      </c>
      <c r="P252" s="24">
        <f ca="1">F252*'Balance y flujos'!G$12</f>
        <v>7221.2375070862099</v>
      </c>
      <c r="Q252" s="24">
        <f ca="1">G252*'Balance y flujos'!H$12</f>
        <v>-924843.31039391295</v>
      </c>
      <c r="R252" s="24">
        <f ca="1">H252*'Balance y flujos'!I$12</f>
        <v>23015.357051170016</v>
      </c>
      <c r="S252" s="24">
        <f ca="1">I252*'Balance y flujos'!J$12</f>
        <v>22380.548709046507</v>
      </c>
      <c r="T252" s="24">
        <f ca="1">J252*'Balance y flujos'!K$12</f>
        <v>21727.274456937193</v>
      </c>
      <c r="U252" s="24">
        <f ca="1">K252*'Balance y flujos'!L$12</f>
        <v>21065.966194493587</v>
      </c>
      <c r="V252" s="24">
        <f ca="1">L252*'Balance y flujos'!M$12</f>
        <v>825512.25169822096</v>
      </c>
      <c r="W252" s="18">
        <f t="shared" ca="1" si="21"/>
        <v>18472.165844824049</v>
      </c>
      <c r="X252" s="18">
        <f ca="1">'Metrics and Escenarios'!$N$13-W252</f>
        <v>-15564.119089017273</v>
      </c>
    </row>
    <row r="253" spans="1:24" x14ac:dyDescent="0.3">
      <c r="A253">
        <v>248</v>
      </c>
      <c r="B253" s="18">
        <f t="shared" ca="1" si="20"/>
        <v>-61.506678828207875</v>
      </c>
      <c r="C253" s="23">
        <f t="shared" ca="1" si="22"/>
        <v>0.99967982801850086</v>
      </c>
      <c r="D253" s="23">
        <f t="shared" ca="1" si="24"/>
        <v>0.99248206953382023</v>
      </c>
      <c r="E253" s="23">
        <f t="shared" ca="1" si="24"/>
        <v>0.9798942175412233</v>
      </c>
      <c r="F253" s="23">
        <f t="shared" ca="1" si="24"/>
        <v>0.96322066301737985</v>
      </c>
      <c r="G253" s="23">
        <f t="shared" ca="1" si="24"/>
        <v>0.9435496522172071</v>
      </c>
      <c r="H253" s="23">
        <f t="shared" ca="1" si="24"/>
        <v>0.92176686178233402</v>
      </c>
      <c r="I253" s="23">
        <f t="shared" ca="1" si="24"/>
        <v>0.89857273800819526</v>
      </c>
      <c r="J253" s="23">
        <f t="shared" ca="1" si="24"/>
        <v>0.87451425449909559</v>
      </c>
      <c r="K253" s="23">
        <f t="shared" ca="1" si="24"/>
        <v>0.85000632931846631</v>
      </c>
      <c r="L253" s="23">
        <f t="shared" ca="1" si="24"/>
        <v>0.82536369685383615</v>
      </c>
      <c r="M253" s="24">
        <f ca="1">C253*'Balance y flujos'!D$12</f>
        <v>7569.4322163008683</v>
      </c>
      <c r="N253" s="24">
        <f ca="1">D253*'Balance y flujos'!E$12</f>
        <v>7514.9318218424878</v>
      </c>
      <c r="O253" s="24">
        <f ca="1">E253*'Balance y flujos'!F$12</f>
        <v>7419.6184127526458</v>
      </c>
      <c r="P253" s="24">
        <f ca="1">F253*'Balance y flujos'!G$12</f>
        <v>7293.3686503430217</v>
      </c>
      <c r="Q253" s="24">
        <f ca="1">G253*'Balance y flujos'!H$12</f>
        <v>-936405.22963810095</v>
      </c>
      <c r="R253" s="24">
        <f ca="1">H253*'Balance y flujos'!I$12</f>
        <v>23361.058763731686</v>
      </c>
      <c r="S253" s="24">
        <f ca="1">I253*'Balance y flujos'!J$12</f>
        <v>22773.231937962293</v>
      </c>
      <c r="T253" s="24">
        <f ca="1">J253*'Balance y flujos'!K$12</f>
        <v>22163.498967159245</v>
      </c>
      <c r="U253" s="24">
        <f ca="1">K253*'Balance y flujos'!L$12</f>
        <v>21542.375444433801</v>
      </c>
      <c r="V253" s="24">
        <f ca="1">L253*'Balance y flujos'!M$12</f>
        <v>846281.53478345182</v>
      </c>
      <c r="W253" s="18">
        <f t="shared" ca="1" si="21"/>
        <v>29513.821359876776</v>
      </c>
      <c r="X253" s="18">
        <f ca="1">'Metrics and Escenarios'!$N$13-W253</f>
        <v>-26605.77460407</v>
      </c>
    </row>
    <row r="254" spans="1:24" x14ac:dyDescent="0.3">
      <c r="A254">
        <v>249</v>
      </c>
      <c r="B254" s="18">
        <f t="shared" ca="1" si="20"/>
        <v>79.674554794707177</v>
      </c>
      <c r="C254" s="23">
        <f t="shared" ca="1" si="22"/>
        <v>0.98566538647179069</v>
      </c>
      <c r="D254" s="23">
        <f t="shared" ca="1" si="24"/>
        <v>0.96485004908222927</v>
      </c>
      <c r="E254" s="23">
        <f t="shared" ca="1" si="24"/>
        <v>0.9392580494193139</v>
      </c>
      <c r="F254" s="23">
        <f t="shared" ca="1" si="24"/>
        <v>0.91033260555662976</v>
      </c>
      <c r="G254" s="23">
        <f t="shared" ca="1" si="24"/>
        <v>0.87924041694803923</v>
      </c>
      <c r="H254" s="23">
        <f t="shared" ca="1" si="24"/>
        <v>0.84690081816762619</v>
      </c>
      <c r="I254" s="23">
        <f t="shared" ca="1" si="24"/>
        <v>0.81401662884052617</v>
      </c>
      <c r="J254" s="23">
        <f t="shared" ca="1" si="24"/>
        <v>0.78111595411615153</v>
      </c>
      <c r="K254" s="23">
        <f t="shared" ca="1" si="24"/>
        <v>0.74858195145862982</v>
      </c>
      <c r="L254" s="23">
        <f t="shared" ca="1" si="24"/>
        <v>0.71668964894847487</v>
      </c>
      <c r="M254" s="24">
        <f ca="1">C254*'Balance y flujos'!D$12</f>
        <v>7463.3168758049005</v>
      </c>
      <c r="N254" s="24">
        <f ca="1">D254*'Balance y flujos'!E$12</f>
        <v>7305.7061278296978</v>
      </c>
      <c r="O254" s="24">
        <f ca="1">E254*'Balance y flujos'!F$12</f>
        <v>7111.9271785114888</v>
      </c>
      <c r="P254" s="24">
        <f ca="1">F254*'Balance y flujos'!G$12</f>
        <v>6892.9078680198591</v>
      </c>
      <c r="Q254" s="24">
        <f ca="1">G254*'Balance y flujos'!H$12</f>
        <v>-872582.93467082654</v>
      </c>
      <c r="R254" s="24">
        <f ca="1">H254*'Balance y flujos'!I$12</f>
        <v>21463.670045602343</v>
      </c>
      <c r="S254" s="24">
        <f ca="1">I254*'Balance y flujos'!J$12</f>
        <v>20630.26030706754</v>
      </c>
      <c r="T254" s="24">
        <f ca="1">J254*'Balance y flujos'!K$12</f>
        <v>19796.432766211514</v>
      </c>
      <c r="U254" s="24">
        <f ca="1">K254*'Balance y flujos'!L$12</f>
        <v>18971.898082428059</v>
      </c>
      <c r="V254" s="24">
        <f ca="1">L254*'Balance y flujos'!M$12</f>
        <v>734853.275456017</v>
      </c>
      <c r="W254" s="18">
        <f t="shared" ca="1" si="21"/>
        <v>-28093.5399633341</v>
      </c>
      <c r="X254" s="18">
        <f ca="1">'Metrics and Escenarios'!$N$13-W254</f>
        <v>31001.586719140876</v>
      </c>
    </row>
    <row r="255" spans="1:24" x14ac:dyDescent="0.3">
      <c r="A255">
        <v>250</v>
      </c>
      <c r="B255" s="18">
        <f t="shared" ca="1" si="20"/>
        <v>267.2236840433975</v>
      </c>
      <c r="C255" s="23">
        <f t="shared" ca="1" si="22"/>
        <v>0.96735159160450324</v>
      </c>
      <c r="D255" s="23">
        <f t="shared" ca="1" si="24"/>
        <v>0.92932904972120212</v>
      </c>
      <c r="E255" s="23">
        <f t="shared" ca="1" si="24"/>
        <v>0.88787015965130633</v>
      </c>
      <c r="F255" s="23">
        <f t="shared" ca="1" si="24"/>
        <v>0.84453854841683673</v>
      </c>
      <c r="G255" s="23">
        <f t="shared" ca="1" si="24"/>
        <v>0.80053784462233124</v>
      </c>
      <c r="H255" s="23">
        <f t="shared" ca="1" si="24"/>
        <v>0.75676601644233887</v>
      </c>
      <c r="I255" s="23">
        <f t="shared" ca="1" si="24"/>
        <v>0.7138668096775741</v>
      </c>
      <c r="J255" s="23">
        <f t="shared" ca="1" si="24"/>
        <v>0.6722863085643791</v>
      </c>
      <c r="K255" s="23">
        <f t="shared" ca="1" si="24"/>
        <v>0.63231422948018545</v>
      </c>
      <c r="L255" s="23">
        <f t="shared" ca="1" si="24"/>
        <v>0.59412739792705904</v>
      </c>
      <c r="M255" s="24">
        <f ca="1">C255*'Balance y flujos'!D$12</f>
        <v>7324.6474488685344</v>
      </c>
      <c r="N255" s="24">
        <f ca="1">D255*'Balance y flujos'!E$12</f>
        <v>7036.7462174836974</v>
      </c>
      <c r="O255" s="24">
        <f ca="1">E255*'Balance y flujos'!F$12</f>
        <v>6722.8254507026177</v>
      </c>
      <c r="P255" s="24">
        <f ca="1">F255*'Balance y flujos'!G$12</f>
        <v>6394.7247079752688</v>
      </c>
      <c r="Q255" s="24">
        <f ca="1">G255*'Balance y flujos'!H$12</f>
        <v>-794476.28692994162</v>
      </c>
      <c r="R255" s="24">
        <f ca="1">H255*'Balance y flujos'!I$12</f>
        <v>19179.313244479927</v>
      </c>
      <c r="S255" s="24">
        <f ca="1">I255*'Balance y flujos'!J$12</f>
        <v>18092.085083325008</v>
      </c>
      <c r="T255" s="24">
        <f ca="1">J255*'Balance y flujos'!K$12</f>
        <v>17038.277911246245</v>
      </c>
      <c r="U255" s="24">
        <f ca="1">K255*'Balance y flujos'!L$12</f>
        <v>16025.234237069462</v>
      </c>
      <c r="V255" s="24">
        <f ca="1">L255*'Balance y flujos'!M$12</f>
        <v>609184.83341489988</v>
      </c>
      <c r="W255" s="18">
        <f t="shared" ca="1" si="21"/>
        <v>-87477.599213890848</v>
      </c>
      <c r="X255" s="18">
        <f ca="1">'Metrics and Escenarios'!$N$13-W255</f>
        <v>90385.645969697624</v>
      </c>
    </row>
    <row r="256" spans="1:24" x14ac:dyDescent="0.3">
      <c r="A256">
        <v>251</v>
      </c>
      <c r="B256" s="18">
        <f t="shared" ca="1" si="20"/>
        <v>-79.209174812590305</v>
      </c>
      <c r="C256" s="23">
        <f t="shared" ca="1" si="22"/>
        <v>1.0014510781474726</v>
      </c>
      <c r="D256" s="23">
        <f t="shared" ca="1" si="24"/>
        <v>0.99600217929973189</v>
      </c>
      <c r="E256" s="23">
        <f t="shared" ca="1" si="24"/>
        <v>0.98511203256537128</v>
      </c>
      <c r="F256" s="23">
        <f t="shared" ca="1" si="24"/>
        <v>0.9700654322851201</v>
      </c>
      <c r="G256" s="23">
        <f t="shared" ca="1" si="24"/>
        <v>0.95193831447981059</v>
      </c>
      <c r="H256" s="23">
        <f t="shared" ca="1" si="24"/>
        <v>0.931609585984848</v>
      </c>
      <c r="I256" s="23">
        <f t="shared" ca="1" si="24"/>
        <v>0.90977690041129522</v>
      </c>
      <c r="J256" s="23">
        <f t="shared" ca="1" si="24"/>
        <v>0.88698723525199052</v>
      </c>
      <c r="K256" s="23">
        <f t="shared" ca="1" si="24"/>
        <v>0.86365729611173936</v>
      </c>
      <c r="L256" s="23">
        <f t="shared" ca="1" si="24"/>
        <v>0.84010478646331999</v>
      </c>
      <c r="M256" s="24">
        <f ca="1">C256*'Balance y flujos'!D$12</f>
        <v>7582.8438681253738</v>
      </c>
      <c r="N256" s="24">
        <f ca="1">D256*'Balance y flujos'!E$12</f>
        <v>7541.5855878985867</v>
      </c>
      <c r="O256" s="24">
        <f ca="1">E256*'Balance y flujos'!F$12</f>
        <v>7459.1269594248042</v>
      </c>
      <c r="P256" s="24">
        <f ca="1">F256*'Balance y flujos'!G$12</f>
        <v>7345.1962611002327</v>
      </c>
      <c r="Q256" s="24">
        <f ca="1">G256*'Balance y flujos'!H$12</f>
        <v>-944730.37415371928</v>
      </c>
      <c r="R256" s="24">
        <f ca="1">H256*'Balance y flujos'!I$12</f>
        <v>23610.510624092043</v>
      </c>
      <c r="S256" s="24">
        <f ca="1">I256*'Balance y flujos'!J$12</f>
        <v>23057.187791822245</v>
      </c>
      <c r="T256" s="24">
        <f ca="1">J256*'Balance y flujos'!K$12</f>
        <v>22479.611477174905</v>
      </c>
      <c r="U256" s="24">
        <f ca="1">K256*'Balance y flujos'!L$12</f>
        <v>21888.342576320894</v>
      </c>
      <c r="V256" s="24">
        <f ca="1">L256*'Balance y flujos'!M$12</f>
        <v>861396.21936026029</v>
      </c>
      <c r="W256" s="18">
        <f t="shared" ca="1" si="21"/>
        <v>37630.250352500123</v>
      </c>
      <c r="X256" s="18">
        <f ca="1">'Metrics and Escenarios'!$N$13-W256</f>
        <v>-34722.203596693347</v>
      </c>
    </row>
    <row r="257" spans="1:24" x14ac:dyDescent="0.3">
      <c r="A257">
        <v>252</v>
      </c>
      <c r="B257" s="18">
        <f t="shared" ca="1" si="20"/>
        <v>-145.04899769177214</v>
      </c>
      <c r="C257" s="23">
        <f t="shared" ca="1" si="22"/>
        <v>1.0080663678863795</v>
      </c>
      <c r="D257" s="23">
        <f t="shared" ca="1" si="24"/>
        <v>1.0092042320316275</v>
      </c>
      <c r="E257" s="23">
        <f t="shared" ca="1" si="24"/>
        <v>1.0047633500852191</v>
      </c>
      <c r="F257" s="23">
        <f t="shared" ca="1" si="24"/>
        <v>0.99595238910446593</v>
      </c>
      <c r="G257" s="23">
        <f t="shared" ca="1" si="24"/>
        <v>0.98379756416920905</v>
      </c>
      <c r="H257" s="23">
        <f t="shared" ca="1" si="24"/>
        <v>0.96914837456252645</v>
      </c>
      <c r="I257" s="23">
        <f t="shared" ca="1" si="24"/>
        <v>0.95268782683224074</v>
      </c>
      <c r="J257" s="23">
        <f t="shared" ca="1" si="24"/>
        <v>0.93495878638741547</v>
      </c>
      <c r="K257" s="23">
        <f t="shared" ca="1" si="24"/>
        <v>0.91638069359037533</v>
      </c>
      <c r="L257" s="23">
        <f t="shared" ca="1" si="24"/>
        <v>0.89727864309830341</v>
      </c>
      <c r="M257" s="24">
        <f ca="1">C257*'Balance y flujos'!D$12</f>
        <v>7632.9338928176794</v>
      </c>
      <c r="N257" s="24">
        <f ca="1">D257*'Balance y flujos'!E$12</f>
        <v>7641.5496368563336</v>
      </c>
      <c r="O257" s="24">
        <f ca="1">E257*'Balance y flujos'!F$12</f>
        <v>7607.9239159687158</v>
      </c>
      <c r="P257" s="24">
        <f ca="1">F257*'Balance y flujos'!G$12</f>
        <v>7541.2085836842989</v>
      </c>
      <c r="Q257" s="24">
        <f ca="1">G257*'Balance y flujos'!H$12</f>
        <v>-976348.39017587039</v>
      </c>
      <c r="R257" s="24">
        <f ca="1">H257*'Balance y flujos'!I$12</f>
        <v>24561.885513168418</v>
      </c>
      <c r="S257" s="24">
        <f ca="1">I257*'Balance y flujos'!J$12</f>
        <v>24144.712973393151</v>
      </c>
      <c r="T257" s="24">
        <f ca="1">J257*'Balance y flujos'!K$12</f>
        <v>23695.392030291227</v>
      </c>
      <c r="U257" s="24">
        <f ca="1">K257*'Balance y flujos'!L$12</f>
        <v>23224.552889132992</v>
      </c>
      <c r="V257" s="24">
        <f ca="1">L257*'Balance y flujos'!M$12</f>
        <v>920019.07777647115</v>
      </c>
      <c r="W257" s="18">
        <f t="shared" ca="1" si="21"/>
        <v>69720.847035913612</v>
      </c>
      <c r="X257" s="18">
        <f ca="1">'Metrics and Escenarios'!$N$13-W257</f>
        <v>-66812.800280106836</v>
      </c>
    </row>
    <row r="258" spans="1:24" x14ac:dyDescent="0.3">
      <c r="A258">
        <v>253</v>
      </c>
      <c r="B258" s="18">
        <f t="shared" ca="1" si="20"/>
        <v>75.382907899975194</v>
      </c>
      <c r="C258" s="23">
        <f t="shared" ca="1" si="22"/>
        <v>0.98608849003536103</v>
      </c>
      <c r="D258" s="23">
        <f t="shared" ca="1" si="24"/>
        <v>0.96567856374400607</v>
      </c>
      <c r="E258" s="23">
        <f t="shared" ca="1" si="24"/>
        <v>0.94046811739717373</v>
      </c>
      <c r="F258" s="23">
        <f t="shared" ca="1" si="24"/>
        <v>0.91189667810187103</v>
      </c>
      <c r="G258" s="23">
        <f t="shared" ca="1" si="24"/>
        <v>0.88112913735613985</v>
      </c>
      <c r="H258" s="23">
        <f t="shared" ca="1" si="24"/>
        <v>0.84908438785398166</v>
      </c>
      <c r="I258" s="23">
        <f t="shared" ca="1" si="24"/>
        <v>0.816465736101053</v>
      </c>
      <c r="J258" s="23">
        <f t="shared" ca="1" si="24"/>
        <v>0.78380238224475918</v>
      </c>
      <c r="K258" s="23">
        <f t="shared" ca="1" si="24"/>
        <v>0.75147892708210584</v>
      </c>
      <c r="L258" s="23">
        <f t="shared" ca="1" si="24"/>
        <v>0.71977203738524187</v>
      </c>
      <c r="M258" s="24">
        <f ca="1">C258*'Balance y flujos'!D$12</f>
        <v>7466.5205552782272</v>
      </c>
      <c r="N258" s="24">
        <f ca="1">D258*'Balance y flujos'!E$12</f>
        <v>7311.9795219672606</v>
      </c>
      <c r="O258" s="24">
        <f ca="1">E258*'Balance y flujos'!F$12</f>
        <v>7121.0896396103408</v>
      </c>
      <c r="P258" s="24">
        <f ca="1">F258*'Balance y flujos'!G$12</f>
        <v>6904.7508009077292</v>
      </c>
      <c r="Q258" s="24">
        <f ca="1">G258*'Balance y flujos'!H$12</f>
        <v>-874457.35395900463</v>
      </c>
      <c r="R258" s="24">
        <f ca="1">H258*'Balance y flujos'!I$12</f>
        <v>21519.009960577176</v>
      </c>
      <c r="S258" s="24">
        <f ca="1">I258*'Balance y flujos'!J$12</f>
        <v>20692.329948539809</v>
      </c>
      <c r="T258" s="24">
        <f ca="1">J258*'Balance y flujos'!K$12</f>
        <v>19864.517016122165</v>
      </c>
      <c r="U258" s="24">
        <f ca="1">K258*'Balance y flujos'!L$12</f>
        <v>19045.318402232417</v>
      </c>
      <c r="V258" s="24">
        <f ca="1">L258*'Balance y flujos'!M$12</f>
        <v>738013.78327458166</v>
      </c>
      <c r="W258" s="18">
        <f t="shared" ca="1" si="21"/>
        <v>-26518.054839188</v>
      </c>
      <c r="X258" s="18">
        <f ca="1">'Metrics and Escenarios'!$N$13-W258</f>
        <v>29426.101594994776</v>
      </c>
    </row>
    <row r="259" spans="1:24" x14ac:dyDescent="0.3">
      <c r="A259">
        <v>254</v>
      </c>
      <c r="B259" s="18">
        <f t="shared" ca="1" si="20"/>
        <v>-9.9722432115901523</v>
      </c>
      <c r="C259" s="23">
        <f t="shared" ca="1" si="22"/>
        <v>0.99454128640959683</v>
      </c>
      <c r="D259" s="23">
        <f t="shared" ca="1" si="24"/>
        <v>0.98230520486110329</v>
      </c>
      <c r="E259" s="23">
        <f t="shared" ca="1" si="24"/>
        <v>0.96486123576945271</v>
      </c>
      <c r="F259" s="23">
        <f t="shared" ca="1" si="24"/>
        <v>0.94356830030227212</v>
      </c>
      <c r="G259" s="23">
        <f t="shared" ca="1" si="24"/>
        <v>0.91954756432866425</v>
      </c>
      <c r="H259" s="23">
        <f t="shared" ca="1" si="24"/>
        <v>0.89370135879770063</v>
      </c>
      <c r="I259" s="23">
        <f t="shared" ca="1" si="24"/>
        <v>0.8667352379726907</v>
      </c>
      <c r="J259" s="23">
        <f t="shared" ca="1" si="24"/>
        <v>0.83919327712936587</v>
      </c>
      <c r="K259" s="23">
        <f t="shared" ca="1" si="24"/>
        <v>0.8114824853443543</v>
      </c>
      <c r="L259" s="23">
        <f t="shared" ca="1" si="24"/>
        <v>0.78390645705106077</v>
      </c>
      <c r="M259" s="24">
        <f ca="1">C259*'Balance y flujos'!D$12</f>
        <v>7530.5239165542007</v>
      </c>
      <c r="N259" s="24">
        <f ca="1">D259*'Balance y flujos'!E$12</f>
        <v>7437.8740627924844</v>
      </c>
      <c r="O259" s="24">
        <f ca="1">E259*'Balance y flujos'!F$12</f>
        <v>7305.7908318202053</v>
      </c>
      <c r="P259" s="24">
        <f ca="1">F259*'Balance y flujos'!G$12</f>
        <v>7144.5637797305744</v>
      </c>
      <c r="Q259" s="24">
        <f ca="1">G259*'Balance y flujos'!H$12</f>
        <v>-912584.88211505301</v>
      </c>
      <c r="R259" s="24">
        <f ca="1">H259*'Balance y flujos'!I$12</f>
        <v>22649.772763289056</v>
      </c>
      <c r="S259" s="24">
        <f ca="1">I259*'Balance y flujos'!J$12</f>
        <v>21966.349265068635</v>
      </c>
      <c r="T259" s="24">
        <f ca="1">J259*'Balance y flujos'!K$12</f>
        <v>21268.33180272983</v>
      </c>
      <c r="U259" s="24">
        <f ca="1">K259*'Balance y flujos'!L$12</f>
        <v>20566.035525743409</v>
      </c>
      <c r="V259" s="24">
        <f ca="1">L259*'Balance y flujos'!M$12</f>
        <v>803773.61171642656</v>
      </c>
      <c r="W259" s="18">
        <f t="shared" ca="1" si="21"/>
        <v>7057.9715491019888</v>
      </c>
      <c r="X259" s="18">
        <f ca="1">'Metrics and Escenarios'!$N$13-W259</f>
        <v>-4149.924793295213</v>
      </c>
    </row>
    <row r="260" spans="1:24" x14ac:dyDescent="0.3">
      <c r="A260">
        <v>255</v>
      </c>
      <c r="B260" s="18">
        <f t="shared" ca="1" si="20"/>
        <v>7.2282898930579362</v>
      </c>
      <c r="C260" s="23">
        <f t="shared" ca="1" si="22"/>
        <v>0.99283209275101869</v>
      </c>
      <c r="D260" s="23">
        <f t="shared" ca="1" si="24"/>
        <v>0.97893177602637793</v>
      </c>
      <c r="E260" s="23">
        <f t="shared" ca="1" si="24"/>
        <v>0.95989522121521142</v>
      </c>
      <c r="F260" s="23">
        <f t="shared" ca="1" si="24"/>
        <v>0.93709863106131264</v>
      </c>
      <c r="G260" s="23">
        <f t="shared" ca="1" si="24"/>
        <v>0.91167311986434452</v>
      </c>
      <c r="H260" s="23">
        <f t="shared" ca="1" si="24"/>
        <v>0.88452550522746809</v>
      </c>
      <c r="I260" s="23">
        <f t="shared" ca="1" si="24"/>
        <v>0.85636199643227828</v>
      </c>
      <c r="J260" s="23">
        <f t="shared" ca="1" si="24"/>
        <v>0.82772470690579014</v>
      </c>
      <c r="K260" s="23">
        <f t="shared" ca="1" si="24"/>
        <v>0.79901708128307913</v>
      </c>
      <c r="L260" s="23">
        <f t="shared" ca="1" si="24"/>
        <v>0.77053814869300663</v>
      </c>
      <c r="M260" s="24">
        <f ca="1">C260*'Balance y flujos'!D$12</f>
        <v>7517.5821474191944</v>
      </c>
      <c r="N260" s="24">
        <f ca="1">D260*'Balance y flujos'!E$12</f>
        <v>7412.3309437004627</v>
      </c>
      <c r="O260" s="24">
        <f ca="1">E260*'Balance y flujos'!F$12</f>
        <v>7268.1888821759858</v>
      </c>
      <c r="P260" s="24">
        <f ca="1">F260*'Balance y flujos'!G$12</f>
        <v>7095.5763725540201</v>
      </c>
      <c r="Q260" s="24">
        <f ca="1">G260*'Balance y flujos'!H$12</f>
        <v>-904770.06181433366</v>
      </c>
      <c r="R260" s="24">
        <f ca="1">H260*'Balance y flujos'!I$12</f>
        <v>22417.22192711871</v>
      </c>
      <c r="S260" s="24">
        <f ca="1">I260*'Balance y flujos'!J$12</f>
        <v>21703.452088739916</v>
      </c>
      <c r="T260" s="24">
        <f ca="1">J260*'Balance y flujos'!K$12</f>
        <v>20977.674854604258</v>
      </c>
      <c r="U260" s="24">
        <f ca="1">K260*'Balance y flujos'!L$12</f>
        <v>20250.115037751431</v>
      </c>
      <c r="V260" s="24">
        <f ca="1">L260*'Balance y flujos'!M$12</f>
        <v>790066.49986035959</v>
      </c>
      <c r="W260" s="18">
        <f t="shared" ca="1" si="21"/>
        <v>-61.419699910096824</v>
      </c>
      <c r="X260" s="18">
        <f ca="1">'Metrics and Escenarios'!$N$13-W260</f>
        <v>2969.4664557168726</v>
      </c>
    </row>
    <row r="261" spans="1:24" x14ac:dyDescent="0.3">
      <c r="A261">
        <v>256</v>
      </c>
      <c r="B261" s="18">
        <f t="shared" ca="1" si="20"/>
        <v>-212.31625448095252</v>
      </c>
      <c r="C261" s="23">
        <f t="shared" ca="1" si="22"/>
        <v>1.0148702119500999</v>
      </c>
      <c r="D261" s="23">
        <f t="shared" ca="1" si="24"/>
        <v>1.0228732536677376</v>
      </c>
      <c r="E261" s="23">
        <f t="shared" ca="1" si="24"/>
        <v>1.0252456252447479</v>
      </c>
      <c r="F261" s="23">
        <f t="shared" ca="1" si="24"/>
        <v>1.0231141640672148</v>
      </c>
      <c r="G261" s="23">
        <f t="shared" ca="1" si="24"/>
        <v>1.0174489833151528</v>
      </c>
      <c r="H261" s="23">
        <f t="shared" ca="1" si="24"/>
        <v>1.0090636247151739</v>
      </c>
      <c r="I261" s="23">
        <f t="shared" ca="1" si="24"/>
        <v>0.99862003488444517</v>
      </c>
      <c r="J261" s="23">
        <f t="shared" ca="1" si="24"/>
        <v>0.9866508765432721</v>
      </c>
      <c r="K261" s="23">
        <f t="shared" ca="1" si="24"/>
        <v>0.97357261508877813</v>
      </c>
      <c r="L261" s="23">
        <f t="shared" ca="1" si="24"/>
        <v>0.95971245112463133</v>
      </c>
      <c r="M261" s="24">
        <f ca="1">C261*'Balance y flujos'!D$12</f>
        <v>7684.4516238023034</v>
      </c>
      <c r="N261" s="24">
        <f ca="1">D261*'Balance y flujos'!E$12</f>
        <v>7745.0495073526417</v>
      </c>
      <c r="O261" s="24">
        <f ca="1">E261*'Balance y flujos'!F$12</f>
        <v>7763.0127645283437</v>
      </c>
      <c r="P261" s="24">
        <f ca="1">F261*'Balance y flujos'!G$12</f>
        <v>7746.8736463298765</v>
      </c>
      <c r="Q261" s="24">
        <f ca="1">G261*'Balance y flujos'!H$12</f>
        <v>-1009745.0056045955</v>
      </c>
      <c r="R261" s="24">
        <f ca="1">H261*'Balance y flujos'!I$12</f>
        <v>25573.488927270366</v>
      </c>
      <c r="S261" s="24">
        <f ca="1">I261*'Balance y flujos'!J$12</f>
        <v>25308.80885918003</v>
      </c>
      <c r="T261" s="24">
        <f ca="1">J261*'Balance y flujos'!K$12</f>
        <v>25005.465114732659</v>
      </c>
      <c r="U261" s="24">
        <f ca="1">K261*'Balance y flujos'!L$12</f>
        <v>24674.012502327911</v>
      </c>
      <c r="V261" s="24">
        <f ca="1">L261*'Balance y flujos'!M$12</f>
        <v>984035.19464749587</v>
      </c>
      <c r="W261" s="18">
        <f t="shared" ca="1" si="21"/>
        <v>105791.35198842455</v>
      </c>
      <c r="X261" s="18">
        <f ca="1">'Metrics and Escenarios'!$N$13-W261</f>
        <v>-102883.30523261777</v>
      </c>
    </row>
    <row r="262" spans="1:24" x14ac:dyDescent="0.3">
      <c r="A262">
        <v>257</v>
      </c>
      <c r="B262" s="18">
        <f t="shared" ca="1" si="20"/>
        <v>80.011761925136355</v>
      </c>
      <c r="C262" s="23">
        <f t="shared" ca="1" si="22"/>
        <v>0.98563214969252422</v>
      </c>
      <c r="D262" s="23">
        <f t="shared" ca="1" si="24"/>
        <v>0.96478498041314675</v>
      </c>
      <c r="E262" s="23">
        <f t="shared" ca="1" si="24"/>
        <v>0.93916303687175806</v>
      </c>
      <c r="F262" s="23">
        <f t="shared" ca="1" si="24"/>
        <v>0.91020982557901042</v>
      </c>
      <c r="G262" s="23">
        <f t="shared" ca="1" si="24"/>
        <v>0.87909218637551367</v>
      </c>
      <c r="H262" s="23">
        <f t="shared" ca="1" si="24"/>
        <v>0.84672948690365646</v>
      </c>
      <c r="I262" s="23">
        <f t="shared" ca="1" si="24"/>
        <v>0.81382450696804798</v>
      </c>
      <c r="J262" s="23">
        <f t="shared" ca="1" si="24"/>
        <v>0.78090526424034468</v>
      </c>
      <c r="K262" s="23">
        <f t="shared" ca="1" si="24"/>
        <v>0.74835480147427258</v>
      </c>
      <c r="L262" s="23">
        <f t="shared" ca="1" si="24"/>
        <v>0.71644801683087089</v>
      </c>
      <c r="M262" s="24">
        <f ca="1">C262*'Balance y flujos'!D$12</f>
        <v>7463.0652116813535</v>
      </c>
      <c r="N262" s="24">
        <f ca="1">D262*'Balance y flujos'!E$12</f>
        <v>7305.2134372039391</v>
      </c>
      <c r="O262" s="24">
        <f ca="1">E262*'Balance y flujos'!F$12</f>
        <v>7111.2077571344989</v>
      </c>
      <c r="P262" s="24">
        <f ca="1">F262*'Balance y flujos'!G$12</f>
        <v>6891.978195646705</v>
      </c>
      <c r="Q262" s="24">
        <f ca="1">G262*'Balance y flujos'!H$12</f>
        <v>-872435.82647892693</v>
      </c>
      <c r="R262" s="24">
        <f ca="1">H262*'Balance y flujos'!I$12</f>
        <v>21459.327863330873</v>
      </c>
      <c r="S262" s="24">
        <f ca="1">I262*'Balance y flujos'!J$12</f>
        <v>20625.391212138173</v>
      </c>
      <c r="T262" s="24">
        <f ca="1">J262*'Balance y flujos'!K$12</f>
        <v>19791.093087846282</v>
      </c>
      <c r="U262" s="24">
        <f ca="1">K262*'Balance y flujos'!L$12</f>
        <v>18966.141242653528</v>
      </c>
      <c r="V262" s="24">
        <f ca="1">L262*'Balance y flujos'!M$12</f>
        <v>734605.51946660492</v>
      </c>
      <c r="W262" s="18">
        <f t="shared" ca="1" si="21"/>
        <v>-28216.889004686731</v>
      </c>
      <c r="X262" s="18">
        <f ca="1">'Metrics and Escenarios'!$N$13-W262</f>
        <v>31124.935760493507</v>
      </c>
    </row>
    <row r="263" spans="1:24" x14ac:dyDescent="0.3">
      <c r="A263">
        <v>258</v>
      </c>
      <c r="B263" s="18">
        <f t="shared" ref="B263:B326" ca="1" si="25">_xlfn.NORM.INV(RAND(),0,1.6)*100</f>
        <v>-189.9454502833899</v>
      </c>
      <c r="C263" s="23">
        <f t="shared" ca="1" si="22"/>
        <v>1.0126024032513463</v>
      </c>
      <c r="D263" s="23">
        <f t="shared" ca="1" si="24"/>
        <v>1.0183069769579634</v>
      </c>
      <c r="E263" s="23">
        <f t="shared" ca="1" si="24"/>
        <v>1.0183879918591781</v>
      </c>
      <c r="F263" s="23">
        <f t="shared" ca="1" si="24"/>
        <v>1.0139998491407518</v>
      </c>
      <c r="G263" s="23">
        <f t="shared" ca="1" si="24"/>
        <v>1.0061318188331128</v>
      </c>
      <c r="H263" s="23">
        <f t="shared" ca="1" si="24"/>
        <v>0.99560997850475075</v>
      </c>
      <c r="I263" s="23">
        <f t="shared" ca="1" si="24"/>
        <v>0.98310388671976667</v>
      </c>
      <c r="J263" s="23">
        <f t="shared" ca="1" si="24"/>
        <v>0.96915020641750138</v>
      </c>
      <c r="K263" s="23">
        <f t="shared" ca="1" si="24"/>
        <v>0.95416698233266251</v>
      </c>
      <c r="L263" s="23">
        <f t="shared" ca="1" si="24"/>
        <v>0.93848127644652179</v>
      </c>
      <c r="M263" s="24">
        <f ca="1">C263*'Balance y flujos'!D$12</f>
        <v>7667.2801017373058</v>
      </c>
      <c r="N263" s="24">
        <f ca="1">D263*'Balance y flujos'!E$12</f>
        <v>7710.4743153093841</v>
      </c>
      <c r="O263" s="24">
        <f ca="1">E263*'Balance y flujos'!F$12</f>
        <v>7711.0877485167648</v>
      </c>
      <c r="P263" s="24">
        <f ca="1">F263*'Balance y flujos'!G$12</f>
        <v>7677.8613614960132</v>
      </c>
      <c r="Q263" s="24">
        <f ca="1">G263*'Balance y flujos'!H$12</f>
        <v>-998513.53306814306</v>
      </c>
      <c r="R263" s="24">
        <f ca="1">H263*'Balance y flujos'!I$12</f>
        <v>25232.522645297031</v>
      </c>
      <c r="S263" s="24">
        <f ca="1">I263*'Balance y flujos'!J$12</f>
        <v>24915.570976489234</v>
      </c>
      <c r="T263" s="24">
        <f ca="1">J263*'Balance y flujos'!K$12</f>
        <v>24561.931939302282</v>
      </c>
      <c r="U263" s="24">
        <f ca="1">K263*'Balance y flujos'!L$12</f>
        <v>24182.200368523881</v>
      </c>
      <c r="V263" s="24">
        <f ca="1">L263*'Balance y flujos'!M$12</f>
        <v>962265.94169835874</v>
      </c>
      <c r="W263" s="18">
        <f t="shared" ref="W263:W326" ca="1" si="26">SUM(M263:V263)</f>
        <v>93411.338086887496</v>
      </c>
      <c r="X263" s="18">
        <f ca="1">'Metrics and Escenarios'!$N$13-W263</f>
        <v>-90503.29133108072</v>
      </c>
    </row>
    <row r="264" spans="1:24" x14ac:dyDescent="0.3">
      <c r="A264">
        <v>259</v>
      </c>
      <c r="B264" s="18">
        <f t="shared" ca="1" si="25"/>
        <v>11.575818400489563</v>
      </c>
      <c r="C264" s="23">
        <f t="shared" ref="C264:C327" ca="1" si="27">EXP(-(C$4+($B264/10000))*C$3)</f>
        <v>0.99240054998240745</v>
      </c>
      <c r="D264" s="23">
        <f t="shared" ca="1" si="24"/>
        <v>0.97808095921439564</v>
      </c>
      <c r="E264" s="23">
        <f t="shared" ca="1" si="24"/>
        <v>0.95864408574312487</v>
      </c>
      <c r="F264" s="23">
        <f t="shared" ca="1" si="24"/>
        <v>0.93547042200357633</v>
      </c>
      <c r="G264" s="23">
        <f t="shared" ca="1" si="24"/>
        <v>0.90969350980761143</v>
      </c>
      <c r="H264" s="23">
        <f t="shared" ca="1" si="24"/>
        <v>0.88222121201848025</v>
      </c>
      <c r="I264" s="23">
        <f t="shared" ca="1" si="24"/>
        <v>0.85375981727292394</v>
      </c>
      <c r="J264" s="23">
        <f t="shared" ca="1" si="24"/>
        <v>0.82485086204410119</v>
      </c>
      <c r="K264" s="23">
        <f t="shared" ca="1" si="24"/>
        <v>0.79589681512976995</v>
      </c>
      <c r="L264" s="23">
        <f t="shared" ca="1" si="24"/>
        <v>0.76719548355646172</v>
      </c>
      <c r="M264" s="24">
        <f ca="1">C264*'Balance y flujos'!D$12</f>
        <v>7514.3145674962179</v>
      </c>
      <c r="N264" s="24">
        <f ca="1">D264*'Balance y flujos'!E$12</f>
        <v>7405.8886808816214</v>
      </c>
      <c r="O264" s="24">
        <f ca="1">E264*'Balance y flujos'!F$12</f>
        <v>7258.715463903518</v>
      </c>
      <c r="P264" s="24">
        <f ca="1">F264*'Balance y flujos'!G$12</f>
        <v>7083.2478071963187</v>
      </c>
      <c r="Q264" s="24">
        <f ca="1">G264*'Balance y flujos'!H$12</f>
        <v>-902805.44108090107</v>
      </c>
      <c r="R264" s="24">
        <f ca="1">H264*'Balance y flujos'!I$12</f>
        <v>22358.822421456349</v>
      </c>
      <c r="S264" s="24">
        <f ca="1">I264*'Balance y flujos'!J$12</f>
        <v>21637.503026373008</v>
      </c>
      <c r="T264" s="24">
        <f ca="1">J264*'Balance y flujos'!K$12</f>
        <v>20904.840755793255</v>
      </c>
      <c r="U264" s="24">
        <f ca="1">K264*'Balance y flujos'!L$12</f>
        <v>20171.035691348163</v>
      </c>
      <c r="V264" s="24">
        <f ca="1">L264*'Balance y flujos'!M$12</f>
        <v>786639.11894597544</v>
      </c>
      <c r="W264" s="18">
        <f t="shared" ca="1" si="26"/>
        <v>-1831.9537204771768</v>
      </c>
      <c r="X264" s="18">
        <f ca="1">'Metrics and Escenarios'!$N$13-W264</f>
        <v>4740.0004762839526</v>
      </c>
    </row>
    <row r="265" spans="1:24" x14ac:dyDescent="0.3">
      <c r="A265">
        <v>260</v>
      </c>
      <c r="B265" s="18">
        <f t="shared" ca="1" si="25"/>
        <v>5.1268888116410203</v>
      </c>
      <c r="C265" s="23">
        <f t="shared" ca="1" si="27"/>
        <v>0.9930407485170607</v>
      </c>
      <c r="D265" s="23">
        <f t="shared" ca="1" si="24"/>
        <v>0.97934328815407867</v>
      </c>
      <c r="E265" s="23">
        <f t="shared" ca="1" si="24"/>
        <v>0.96050054945754959</v>
      </c>
      <c r="F265" s="23">
        <f t="shared" ca="1" si="24"/>
        <v>0.93788665023446649</v>
      </c>
      <c r="G265" s="23">
        <f t="shared" ca="1" si="24"/>
        <v>0.91263151871125825</v>
      </c>
      <c r="H265" s="23">
        <f t="shared" ca="1" si="24"/>
        <v>0.88564145430854824</v>
      </c>
      <c r="I265" s="23">
        <f t="shared" ca="1" si="24"/>
        <v>0.85762261539585893</v>
      </c>
      <c r="J265" s="23">
        <f t="shared" ca="1" si="24"/>
        <v>0.82911738248114553</v>
      </c>
      <c r="K265" s="23">
        <f t="shared" ca="1" si="24"/>
        <v>0.80052966099652245</v>
      </c>
      <c r="L265" s="23">
        <f t="shared" ca="1" si="24"/>
        <v>0.77215906088878328</v>
      </c>
      <c r="M265" s="24">
        <f ca="1">C265*'Balance y flujos'!D$12</f>
        <v>7519.1620589401919</v>
      </c>
      <c r="N265" s="24">
        <f ca="1">D265*'Balance y flujos'!E$12</f>
        <v>7415.4468544846095</v>
      </c>
      <c r="O265" s="24">
        <f ca="1">E265*'Balance y flujos'!F$12</f>
        <v>7272.7723407699978</v>
      </c>
      <c r="P265" s="24">
        <f ca="1">F265*'Balance y flujos'!G$12</f>
        <v>7101.543140662322</v>
      </c>
      <c r="Q265" s="24">
        <f ca="1">G265*'Balance y flujos'!H$12</f>
        <v>-905721.20380269666</v>
      </c>
      <c r="R265" s="24">
        <f ca="1">H265*'Balance y flujos'!I$12</f>
        <v>22445.504297793261</v>
      </c>
      <c r="S265" s="24">
        <f ca="1">I265*'Balance y flujos'!J$12</f>
        <v>21735.400941435641</v>
      </c>
      <c r="T265" s="24">
        <f ca="1">J265*'Balance y flujos'!K$12</f>
        <v>21012.970521332594</v>
      </c>
      <c r="U265" s="24">
        <f ca="1">K265*'Balance y flujos'!L$12</f>
        <v>20288.449528863701</v>
      </c>
      <c r="V265" s="24">
        <f ca="1">L265*'Balance y flujos'!M$12</f>
        <v>791728.49210210703</v>
      </c>
      <c r="W265" s="18">
        <f t="shared" ca="1" si="26"/>
        <v>798.53798369260039</v>
      </c>
      <c r="X265" s="18">
        <f ca="1">'Metrics and Escenarios'!$N$13-W265</f>
        <v>2109.5087721141754</v>
      </c>
    </row>
    <row r="266" spans="1:24" x14ac:dyDescent="0.3">
      <c r="A266">
        <v>261</v>
      </c>
      <c r="B266" s="18">
        <f t="shared" ca="1" si="25"/>
        <v>278.99500832284667</v>
      </c>
      <c r="C266" s="23">
        <f t="shared" ca="1" si="27"/>
        <v>0.96621356061480101</v>
      </c>
      <c r="D266" s="23">
        <f t="shared" ca="1" si="24"/>
        <v>0.92714373641239989</v>
      </c>
      <c r="E266" s="23">
        <f t="shared" ca="1" si="24"/>
        <v>0.88474026708085607</v>
      </c>
      <c r="F266" s="23">
        <f t="shared" ca="1" si="24"/>
        <v>0.84057136070893002</v>
      </c>
      <c r="G266" s="23">
        <f t="shared" ca="1" si="24"/>
        <v>0.79583998789908528</v>
      </c>
      <c r="H266" s="23">
        <f t="shared" ca="1" si="24"/>
        <v>0.75143996407922886</v>
      </c>
      <c r="I266" s="23">
        <f t="shared" ca="1" si="24"/>
        <v>0.70800876734676998</v>
      </c>
      <c r="J266" s="23">
        <f t="shared" ca="1" si="24"/>
        <v>0.66598506460802609</v>
      </c>
      <c r="K266" s="23">
        <f t="shared" ca="1" si="24"/>
        <v>0.62565073073875821</v>
      </c>
      <c r="L266" s="23">
        <f t="shared" ca="1" si="24"/>
        <v>0.58717473298187273</v>
      </c>
      <c r="M266" s="24">
        <f ca="1">C266*'Balance y flujos'!D$12</f>
        <v>7316.0304415076116</v>
      </c>
      <c r="N266" s="24">
        <f ca="1">D266*'Balance y flujos'!E$12</f>
        <v>7020.1993386743625</v>
      </c>
      <c r="O266" s="24">
        <f ca="1">E266*'Balance y flujos'!F$12</f>
        <v>6699.126353259303</v>
      </c>
      <c r="P266" s="24">
        <f ca="1">F266*'Balance y flujos'!G$12</f>
        <v>6364.6857318924322</v>
      </c>
      <c r="Q266" s="24">
        <f ca="1">G266*'Balance y flujos'!H$12</f>
        <v>-789814.00170372089</v>
      </c>
      <c r="R266" s="24">
        <f ca="1">H266*'Balance y flujos'!I$12</f>
        <v>19044.330932366058</v>
      </c>
      <c r="S266" s="24">
        <f ca="1">I266*'Balance y flujos'!J$12</f>
        <v>17943.620133233693</v>
      </c>
      <c r="T266" s="24">
        <f ca="1">J266*'Balance y flujos'!K$12</f>
        <v>16878.580555600005</v>
      </c>
      <c r="U266" s="24">
        <f ca="1">K266*'Balance y flujos'!L$12</f>
        <v>15856.355974978833</v>
      </c>
      <c r="V266" s="24">
        <f ca="1">L266*'Balance y flujos'!M$12</f>
        <v>602055.96164227894</v>
      </c>
      <c r="W266" s="18">
        <f t="shared" ca="1" si="26"/>
        <v>-90635.110599929583</v>
      </c>
      <c r="X266" s="18">
        <f ca="1">'Metrics and Escenarios'!$N$13-W266</f>
        <v>93543.157355736359</v>
      </c>
    </row>
    <row r="267" spans="1:24" x14ac:dyDescent="0.3">
      <c r="A267">
        <v>262</v>
      </c>
      <c r="B267" s="18">
        <f t="shared" ca="1" si="25"/>
        <v>251.82073225355222</v>
      </c>
      <c r="C267" s="23">
        <f t="shared" ca="1" si="27"/>
        <v>0.96884274671213144</v>
      </c>
      <c r="D267" s="23">
        <f t="shared" ca="1" si="24"/>
        <v>0.93219634604629809</v>
      </c>
      <c r="E267" s="23">
        <f t="shared" ca="1" si="24"/>
        <v>0.89198239980902305</v>
      </c>
      <c r="F267" s="23">
        <f t="shared" ca="1" si="24"/>
        <v>0.84975796541006277</v>
      </c>
      <c r="G267" s="23">
        <f t="shared" ca="1" si="24"/>
        <v>0.80672696964311386</v>
      </c>
      <c r="H267" s="23">
        <f t="shared" ca="1" si="24"/>
        <v>0.76379229232979651</v>
      </c>
      <c r="I267" s="23">
        <f t="shared" ca="1" si="24"/>
        <v>0.72160541301271153</v>
      </c>
      <c r="J267" s="23">
        <f t="shared" ca="1" si="24"/>
        <v>0.68062171391209303</v>
      </c>
      <c r="K267" s="23">
        <f t="shared" ca="1" si="24"/>
        <v>0.64114082317990251</v>
      </c>
      <c r="L267" s="23">
        <f t="shared" ca="1" si="24"/>
        <v>0.60334955548878744</v>
      </c>
      <c r="M267" s="24">
        <f ca="1">C267*'Balance y flujos'!D$12</f>
        <v>7335.9382613815314</v>
      </c>
      <c r="N267" s="24">
        <f ca="1">D267*'Balance y flujos'!E$12</f>
        <v>7058.4569738364407</v>
      </c>
      <c r="O267" s="24">
        <f ca="1">E267*'Balance y flujos'!F$12</f>
        <v>6753.962743122217</v>
      </c>
      <c r="P267" s="24">
        <f ca="1">F267*'Balance y flujos'!G$12</f>
        <v>6434.245384527424</v>
      </c>
      <c r="Q267" s="24">
        <f ca="1">G267*'Balance y flujos'!H$12</f>
        <v>-800618.54878412827</v>
      </c>
      <c r="R267" s="24">
        <f ca="1">H267*'Balance y flujos'!I$12</f>
        <v>19357.385651617351</v>
      </c>
      <c r="S267" s="24">
        <f ca="1">I267*'Balance y flujos'!J$12</f>
        <v>18288.21056229026</v>
      </c>
      <c r="T267" s="24">
        <f ca="1">J267*'Balance y flujos'!K$12</f>
        <v>17249.528610551002</v>
      </c>
      <c r="U267" s="24">
        <f ca="1">K267*'Balance y flujos'!L$12</f>
        <v>16248.933507082236</v>
      </c>
      <c r="V267" s="24">
        <f ca="1">L267*'Balance y flujos'!M$12</f>
        <v>618640.71533108316</v>
      </c>
      <c r="W267" s="18">
        <f t="shared" ca="1" si="26"/>
        <v>-83251.171758636599</v>
      </c>
      <c r="X267" s="18">
        <f ca="1">'Metrics and Escenarios'!$N$13-W267</f>
        <v>86159.218514443375</v>
      </c>
    </row>
    <row r="268" spans="1:24" x14ac:dyDescent="0.3">
      <c r="A268">
        <v>263</v>
      </c>
      <c r="B268" s="18">
        <f t="shared" ca="1" si="25"/>
        <v>-92.889183112928635</v>
      </c>
      <c r="C268" s="23">
        <f t="shared" ca="1" si="27"/>
        <v>1.0028220015519957</v>
      </c>
      <c r="D268" s="23">
        <f t="shared" ca="1" si="24"/>
        <v>0.99873097420717949</v>
      </c>
      <c r="E268" s="23">
        <f t="shared" ca="1" si="24"/>
        <v>0.98916324220111151</v>
      </c>
      <c r="F268" s="23">
        <f t="shared" ca="1" si="24"/>
        <v>0.97538818332550725</v>
      </c>
      <c r="G268" s="23">
        <f t="shared" ca="1" si="24"/>
        <v>0.95847189589040127</v>
      </c>
      <c r="H268" s="23">
        <f t="shared" ca="1" si="24"/>
        <v>0.93928771003937472</v>
      </c>
      <c r="I268" s="23">
        <f t="shared" ca="1" si="24"/>
        <v>0.91853077598330812</v>
      </c>
      <c r="J268" s="23">
        <f t="shared" ca="1" si="24"/>
        <v>0.89674774154844972</v>
      </c>
      <c r="K268" s="23">
        <f t="shared" ca="1" si="24"/>
        <v>0.87435637963956603</v>
      </c>
      <c r="L268" s="23">
        <f t="shared" ca="1" si="24"/>
        <v>0.85167639631346526</v>
      </c>
      <c r="M268" s="24">
        <f ca="1">C268*'Balance y flujos'!D$12</f>
        <v>7593.2243034341936</v>
      </c>
      <c r="N268" s="24">
        <f ca="1">D268*'Balance y flujos'!E$12</f>
        <v>7562.2476313901052</v>
      </c>
      <c r="O268" s="24">
        <f ca="1">E268*'Balance y flujos'!F$12</f>
        <v>7489.8021374891086</v>
      </c>
      <c r="P268" s="24">
        <f ca="1">F268*'Balance y flujos'!G$12</f>
        <v>7385.4993682303584</v>
      </c>
      <c r="Q268" s="24">
        <f ca="1">G268*'Balance y flujos'!H$12</f>
        <v>-951214.48422335554</v>
      </c>
      <c r="R268" s="24">
        <f ca="1">H268*'Balance y flujos'!I$12</f>
        <v>23805.103329330104</v>
      </c>
      <c r="S268" s="24">
        <f ca="1">I268*'Balance y flujos'!J$12</f>
        <v>23279.044109430331</v>
      </c>
      <c r="T268" s="24">
        <f ca="1">J268*'Balance y flujos'!K$12</f>
        <v>22726.979624815256</v>
      </c>
      <c r="U268" s="24">
        <f ca="1">K268*'Balance y flujos'!L$12</f>
        <v>22159.497821073721</v>
      </c>
      <c r="V268" s="24">
        <f ca="1">L268*'Balance y flujos'!M$12</f>
        <v>873261.09757240501</v>
      </c>
      <c r="W268" s="18">
        <f t="shared" ca="1" si="26"/>
        <v>44048.011674242676</v>
      </c>
      <c r="X268" s="18">
        <f ca="1">'Metrics and Escenarios'!$N$13-W268</f>
        <v>-41139.9649184359</v>
      </c>
    </row>
    <row r="269" spans="1:24" x14ac:dyDescent="0.3">
      <c r="A269">
        <v>264</v>
      </c>
      <c r="B269" s="18">
        <f t="shared" ca="1" si="25"/>
        <v>138.66297023595928</v>
      </c>
      <c r="C269" s="23">
        <f t="shared" ca="1" si="27"/>
        <v>0.97986821764163912</v>
      </c>
      <c r="D269" s="23">
        <f t="shared" ca="1" si="24"/>
        <v>0.95353393717924173</v>
      </c>
      <c r="E269" s="23">
        <f t="shared" ca="1" si="24"/>
        <v>0.92278265478531873</v>
      </c>
      <c r="F269" s="23">
        <f t="shared" ca="1" si="24"/>
        <v>0.88910440286958159</v>
      </c>
      <c r="G269" s="23">
        <f t="shared" ca="1" si="24"/>
        <v>0.85368661446201721</v>
      </c>
      <c r="H269" s="23">
        <f t="shared" ca="1" si="24"/>
        <v>0.81745065552518037</v>
      </c>
      <c r="I269" s="23">
        <f t="shared" ca="1" si="24"/>
        <v>0.78108884669005985</v>
      </c>
      <c r="J269" s="23">
        <f t="shared" ca="1" si="24"/>
        <v>0.74511075759696477</v>
      </c>
      <c r="K269" s="23">
        <f t="shared" ref="D269:S298" ca="1" si="28">EXP(-(K$4+($B269/10000))*K$3)</f>
        <v>0.7098765712094699</v>
      </c>
      <c r="L269" s="23">
        <f t="shared" ca="1" si="28"/>
        <v>0.67563601034827125</v>
      </c>
      <c r="M269" s="24">
        <f ca="1">C269*'Balance y flujos'!D$12</f>
        <v>7419.421545243652</v>
      </c>
      <c r="N269" s="24">
        <f ca="1">D269*'Balance y flujos'!E$12</f>
        <v>7220.0221522197044</v>
      </c>
      <c r="O269" s="24">
        <f ca="1">E269*'Balance y flujos'!F$12</f>
        <v>6987.1778543543496</v>
      </c>
      <c r="P269" s="24">
        <f ca="1">F269*'Balance y flujos'!G$12</f>
        <v>6732.1709632530528</v>
      </c>
      <c r="Q269" s="24">
        <f ca="1">G269*'Balance y flujos'!H$12</f>
        <v>-847222.62191058008</v>
      </c>
      <c r="R269" s="24">
        <f ca="1">H269*'Balance y flujos'!I$12</f>
        <v>20717.291532101288</v>
      </c>
      <c r="S269" s="24">
        <f ca="1">I269*'Balance y flujos'!J$12</f>
        <v>19795.745761503364</v>
      </c>
      <c r="T269" s="24">
        <f ca="1">J269*'Balance y flujos'!K$12</f>
        <v>18883.924900547918</v>
      </c>
      <c r="U269" s="24">
        <f ca="1">K269*'Balance y flujos'!L$12</f>
        <v>17990.957347886091</v>
      </c>
      <c r="V269" s="24">
        <f ca="1">L269*'Balance y flujos'!M$12</f>
        <v>692759.18237261591</v>
      </c>
      <c r="W269" s="18">
        <f t="shared" ca="1" si="26"/>
        <v>-48716.727480854723</v>
      </c>
      <c r="X269" s="18">
        <f ca="1">'Metrics and Escenarios'!$N$13-W269</f>
        <v>51624.774236661498</v>
      </c>
    </row>
    <row r="270" spans="1:24" x14ac:dyDescent="0.3">
      <c r="A270">
        <v>265</v>
      </c>
      <c r="B270" s="18">
        <f t="shared" ca="1" si="25"/>
        <v>-233.84234318321035</v>
      </c>
      <c r="C270" s="23">
        <f t="shared" ca="1" si="27"/>
        <v>1.0170571835732436</v>
      </c>
      <c r="D270" s="23">
        <f t="shared" ca="1" si="28"/>
        <v>1.0272864387906098</v>
      </c>
      <c r="E270" s="23">
        <f t="shared" ca="1" si="28"/>
        <v>1.0318879079972239</v>
      </c>
      <c r="F270" s="23">
        <f t="shared" ca="1" si="28"/>
        <v>1.0319616582932085</v>
      </c>
      <c r="G270" s="23">
        <f t="shared" ca="1" si="28"/>
        <v>1.0284589760820215</v>
      </c>
      <c r="H270" s="23">
        <f t="shared" ca="1" si="28"/>
        <v>1.0221808671026538</v>
      </c>
      <c r="I270" s="23">
        <f t="shared" ca="1" si="28"/>
        <v>1.0137814444780993</v>
      </c>
      <c r="J270" s="23">
        <f t="shared" ca="1" si="28"/>
        <v>1.00378900720495</v>
      </c>
      <c r="K270" s="23">
        <f t="shared" ca="1" si="28"/>
        <v>0.99261799647741111</v>
      </c>
      <c r="L270" s="23">
        <f t="shared" ca="1" si="28"/>
        <v>0.98059526273323916</v>
      </c>
      <c r="M270" s="24">
        <f ca="1">C270*'Balance y flujos'!D$12</f>
        <v>7701.0110591298844</v>
      </c>
      <c r="N270" s="24">
        <f ca="1">D270*'Balance y flujos'!E$12</f>
        <v>7778.4655118665887</v>
      </c>
      <c r="O270" s="24">
        <f ca="1">E270*'Balance y flujos'!F$12</f>
        <v>7813.3071764462366</v>
      </c>
      <c r="P270" s="24">
        <f ca="1">F270*'Balance y flujos'!G$12</f>
        <v>7813.8656031051951</v>
      </c>
      <c r="Q270" s="24">
        <f ca="1">G270*'Balance y flujos'!H$12</f>
        <v>-1020671.6322860288</v>
      </c>
      <c r="R270" s="24">
        <f ca="1">H270*'Balance y flujos'!I$12</f>
        <v>25905.929463958255</v>
      </c>
      <c r="S270" s="24">
        <f ca="1">I270*'Balance y flujos'!J$12</f>
        <v>25693.056324719742</v>
      </c>
      <c r="T270" s="24">
        <f ca="1">J270*'Balance y flujos'!K$12</f>
        <v>25439.810168875549</v>
      </c>
      <c r="U270" s="24">
        <f ca="1">K270*'Balance y flujos'!L$12</f>
        <v>25156.694503867038</v>
      </c>
      <c r="V270" s="24">
        <f ca="1">L270*'Balance y flujos'!M$12</f>
        <v>1005447.2556893035</v>
      </c>
      <c r="W270" s="18">
        <f t="shared" ca="1" si="26"/>
        <v>118077.76321524312</v>
      </c>
      <c r="X270" s="18">
        <f ca="1">'Metrics and Escenarios'!$N$13-W270</f>
        <v>-115169.71645943634</v>
      </c>
    </row>
    <row r="271" spans="1:24" x14ac:dyDescent="0.3">
      <c r="A271">
        <v>266</v>
      </c>
      <c r="B271" s="18">
        <f t="shared" ca="1" si="25"/>
        <v>-354.69534364419525</v>
      </c>
      <c r="C271" s="23">
        <f t="shared" ca="1" si="27"/>
        <v>1.0294231977879</v>
      </c>
      <c r="D271" s="23">
        <f t="shared" ca="1" si="28"/>
        <v>1.0524190804315721</v>
      </c>
      <c r="E271" s="23">
        <f t="shared" ca="1" si="28"/>
        <v>1.0699864073872571</v>
      </c>
      <c r="F271" s="23">
        <f t="shared" ca="1" si="28"/>
        <v>1.0830733710979306</v>
      </c>
      <c r="G271" s="23">
        <f t="shared" ca="1" si="28"/>
        <v>1.0925211886132582</v>
      </c>
      <c r="H271" s="23">
        <f t="shared" ca="1" si="28"/>
        <v>1.0990544839021494</v>
      </c>
      <c r="I271" s="23">
        <f t="shared" ca="1" si="28"/>
        <v>1.1032765611765307</v>
      </c>
      <c r="J271" s="23">
        <f t="shared" ca="1" si="28"/>
        <v>1.1056841098791548</v>
      </c>
      <c r="K271" s="23">
        <f t="shared" ca="1" si="28"/>
        <v>1.1066731083769699</v>
      </c>
      <c r="L271" s="23">
        <f t="shared" ca="1" si="28"/>
        <v>1.1065615664736159</v>
      </c>
      <c r="M271" s="24">
        <f ca="1">C271*'Balance y flujos'!D$12</f>
        <v>7794.644744396086</v>
      </c>
      <c r="N271" s="24">
        <f ca="1">D271*'Balance y flujos'!E$12</f>
        <v>7968.7662681546544</v>
      </c>
      <c r="O271" s="24">
        <f ca="1">E271*'Balance y flujos'!F$12</f>
        <v>8101.783547173105</v>
      </c>
      <c r="P271" s="24">
        <f ca="1">F271*'Balance y flujos'!G$12</f>
        <v>8200.8761585759821</v>
      </c>
      <c r="Q271" s="24">
        <f ca="1">G271*'Balance y flujos'!H$12</f>
        <v>-1084248.7749360991</v>
      </c>
      <c r="R271" s="24">
        <f ca="1">H271*'Balance y flujos'!I$12</f>
        <v>27854.197680024456</v>
      </c>
      <c r="S271" s="24">
        <f ca="1">I271*'Balance y flujos'!J$12</f>
        <v>27961.201087720325</v>
      </c>
      <c r="T271" s="24">
        <f ca="1">J271*'Balance y flujos'!K$12</f>
        <v>28022.217478144466</v>
      </c>
      <c r="U271" s="24">
        <f ca="1">K271*'Balance y flujos'!L$12</f>
        <v>28047.282440861858</v>
      </c>
      <c r="V271" s="24">
        <f ca="1">L271*'Balance y flujos'!M$12</f>
        <v>1134606.0220207511</v>
      </c>
      <c r="W271" s="18">
        <f t="shared" ca="1" si="26"/>
        <v>194308.21648970293</v>
      </c>
      <c r="X271" s="18">
        <f ca="1">'Metrics and Escenarios'!$N$13-W271</f>
        <v>-191400.16973389615</v>
      </c>
    </row>
    <row r="272" spans="1:24" x14ac:dyDescent="0.3">
      <c r="A272">
        <v>267</v>
      </c>
      <c r="B272" s="18">
        <f t="shared" ca="1" si="25"/>
        <v>14.480623228434084</v>
      </c>
      <c r="C272" s="23">
        <f t="shared" ca="1" si="27"/>
        <v>0.99211231885630813</v>
      </c>
      <c r="D272" s="23">
        <f t="shared" ca="1" si="28"/>
        <v>0.97751289738275893</v>
      </c>
      <c r="E272" s="23">
        <f t="shared" ca="1" si="28"/>
        <v>0.95780904744889583</v>
      </c>
      <c r="F272" s="23">
        <f t="shared" ca="1" si="28"/>
        <v>0.93438410963158258</v>
      </c>
      <c r="G272" s="23">
        <f t="shared" ca="1" si="28"/>
        <v>0.90837322778048524</v>
      </c>
      <c r="H272" s="23">
        <f t="shared" ca="1" si="28"/>
        <v>0.88068494291434773</v>
      </c>
      <c r="I272" s="23">
        <f t="shared" ca="1" si="28"/>
        <v>0.85202557709330429</v>
      </c>
      <c r="J272" s="23">
        <f t="shared" ca="1" si="28"/>
        <v>0.82293626290731725</v>
      </c>
      <c r="K272" s="23">
        <f t="shared" ca="1" si="28"/>
        <v>0.79381880019581375</v>
      </c>
      <c r="L272" s="23">
        <f t="shared" ca="1" si="28"/>
        <v>0.76497016403604312</v>
      </c>
      <c r="M272" s="24">
        <f ca="1">C272*'Balance y flujos'!D$12</f>
        <v>7512.1321227669278</v>
      </c>
      <c r="N272" s="24">
        <f ca="1">D272*'Balance y flujos'!E$12</f>
        <v>7401.5873982021812</v>
      </c>
      <c r="O272" s="24">
        <f ca="1">E272*'Balance y flujos'!F$12</f>
        <v>7252.3926737570855</v>
      </c>
      <c r="P272" s="24">
        <f ca="1">F272*'Balance y flujos'!G$12</f>
        <v>7075.0224057877158</v>
      </c>
      <c r="Q272" s="24">
        <f ca="1">G272*'Balance y flujos'!H$12</f>
        <v>-901495.15603984043</v>
      </c>
      <c r="R272" s="24">
        <f ca="1">H272*'Balance y flujos'!I$12</f>
        <v>22319.887551581392</v>
      </c>
      <c r="S272" s="24">
        <f ca="1">I272*'Balance y flujos'!J$12</f>
        <v>21593.550820640441</v>
      </c>
      <c r="T272" s="24">
        <f ca="1">J272*'Balance y flujos'!K$12</f>
        <v>20856.317571897369</v>
      </c>
      <c r="U272" s="24">
        <f ca="1">K272*'Balance y flujos'!L$12</f>
        <v>20118.370933048871</v>
      </c>
      <c r="V272" s="24">
        <f ca="1">L272*'Balance y flujos'!M$12</f>
        <v>784357.40141187259</v>
      </c>
      <c r="W272" s="18">
        <f t="shared" ca="1" si="26"/>
        <v>-3008.4931502857944</v>
      </c>
      <c r="X272" s="18">
        <f ca="1">'Metrics and Escenarios'!$N$13-W272</f>
        <v>5916.5399060925702</v>
      </c>
    </row>
    <row r="273" spans="1:24" x14ac:dyDescent="0.3">
      <c r="A273">
        <v>268</v>
      </c>
      <c r="B273" s="18">
        <f t="shared" ca="1" si="25"/>
        <v>94.473670244881944</v>
      </c>
      <c r="C273" s="23">
        <f t="shared" ca="1" si="27"/>
        <v>0.98420776772626395</v>
      </c>
      <c r="D273" s="23">
        <f t="shared" ca="1" si="28"/>
        <v>0.96199848577177105</v>
      </c>
      <c r="E273" s="23">
        <f t="shared" ca="1" si="28"/>
        <v>0.93509723621386887</v>
      </c>
      <c r="F273" s="23">
        <f t="shared" ca="1" si="28"/>
        <v>0.9049596772327988</v>
      </c>
      <c r="G273" s="23">
        <f t="shared" ca="1" si="28"/>
        <v>0.87275843819245669</v>
      </c>
      <c r="H273" s="23">
        <f t="shared" ca="1" si="28"/>
        <v>0.83941407671414514</v>
      </c>
      <c r="I273" s="23">
        <f t="shared" ca="1" si="28"/>
        <v>0.80562744897185834</v>
      </c>
      <c r="J273" s="23">
        <f t="shared" ca="1" si="28"/>
        <v>0.77192262262249556</v>
      </c>
      <c r="K273" s="23">
        <f t="shared" ca="1" si="28"/>
        <v>0.73867754165504196</v>
      </c>
      <c r="L273" s="23">
        <f t="shared" ca="1" si="28"/>
        <v>0.70616137283107872</v>
      </c>
      <c r="M273" s="24">
        <f ca="1">C273*'Balance y flujos'!D$12</f>
        <v>7452.2799958136902</v>
      </c>
      <c r="N273" s="24">
        <f ca="1">D273*'Balance y flujos'!E$12</f>
        <v>7284.1144996063013</v>
      </c>
      <c r="O273" s="24">
        <f ca="1">E273*'Balance y flujos'!F$12</f>
        <v>7080.4220979441106</v>
      </c>
      <c r="P273" s="24">
        <f ca="1">F273*'Balance y flujos'!G$12</f>
        <v>6852.2248256993043</v>
      </c>
      <c r="Q273" s="24">
        <f ca="1">G273*'Balance y flujos'!H$12</f>
        <v>-866150.03652829898</v>
      </c>
      <c r="R273" s="24">
        <f ca="1">H273*'Balance y flujos'!I$12</f>
        <v>21273.927699359334</v>
      </c>
      <c r="S273" s="24">
        <f ca="1">I273*'Balance y flujos'!J$12</f>
        <v>20417.646758005343</v>
      </c>
      <c r="T273" s="24">
        <f ca="1">J273*'Balance y flujos'!K$12</f>
        <v>19563.438973353212</v>
      </c>
      <c r="U273" s="24">
        <f ca="1">K273*'Balance y flujos'!L$12</f>
        <v>18720.88287561719</v>
      </c>
      <c r="V273" s="24">
        <f ca="1">L273*'Balance y flujos'!M$12</f>
        <v>724058.17299970938</v>
      </c>
      <c r="W273" s="18">
        <f t="shared" ca="1" si="26"/>
        <v>-33446.925803191029</v>
      </c>
      <c r="X273" s="18">
        <f ca="1">'Metrics and Escenarios'!$N$13-W273</f>
        <v>36354.972558997804</v>
      </c>
    </row>
    <row r="274" spans="1:24" x14ac:dyDescent="0.3">
      <c r="A274">
        <v>269</v>
      </c>
      <c r="B274" s="18">
        <f t="shared" ca="1" si="25"/>
        <v>53.107347169477571</v>
      </c>
      <c r="C274" s="23">
        <f t="shared" ca="1" si="27"/>
        <v>0.98828750574601021</v>
      </c>
      <c r="D274" s="23">
        <f t="shared" ca="1" si="28"/>
        <v>0.96999036769591873</v>
      </c>
      <c r="E274" s="23">
        <f t="shared" ca="1" si="28"/>
        <v>0.94677400039101045</v>
      </c>
      <c r="F274" s="23">
        <f t="shared" ca="1" si="28"/>
        <v>0.92005818848255028</v>
      </c>
      <c r="G274" s="23">
        <f t="shared" ca="1" si="28"/>
        <v>0.89099781573017001</v>
      </c>
      <c r="H274" s="23">
        <f t="shared" ca="1" si="28"/>
        <v>0.8605088622698287</v>
      </c>
      <c r="I274" s="23">
        <f t="shared" ca="1" si="28"/>
        <v>0.82929657352640118</v>
      </c>
      <c r="J274" s="23">
        <f t="shared" ca="1" si="28"/>
        <v>0.79789529031652895</v>
      </c>
      <c r="K274" s="23">
        <f t="shared" ca="1" si="28"/>
        <v>0.76669661253589261</v>
      </c>
      <c r="L274" s="23">
        <f t="shared" ca="1" si="28"/>
        <v>0.73598527215143494</v>
      </c>
      <c r="M274" s="24">
        <f ca="1">C274*'Balance y flujos'!D$12</f>
        <v>7483.1711867082249</v>
      </c>
      <c r="N274" s="24">
        <f ca="1">D274*'Balance y flujos'!E$12</f>
        <v>7344.6278828016229</v>
      </c>
      <c r="O274" s="24">
        <f ca="1">E274*'Balance y flujos'!F$12</f>
        <v>7168.8368808249434</v>
      </c>
      <c r="P274" s="24">
        <f ca="1">F274*'Balance y flujos'!G$12</f>
        <v>6966.5485864363618</v>
      </c>
      <c r="Q274" s="24">
        <f ca="1">G274*'Balance y flujos'!H$12</f>
        <v>-884251.30811641749</v>
      </c>
      <c r="R274" s="24">
        <f ca="1">H274*'Balance y flujos'!I$12</f>
        <v>21808.549354147148</v>
      </c>
      <c r="S274" s="24">
        <f ca="1">I274*'Balance y flujos'!J$12</f>
        <v>21017.511900190646</v>
      </c>
      <c r="T274" s="24">
        <f ca="1">J274*'Balance y flujos'!K$12</f>
        <v>20221.684611602752</v>
      </c>
      <c r="U274" s="24">
        <f ca="1">K274*'Balance y flujos'!L$12</f>
        <v>19430.992110925414</v>
      </c>
      <c r="V274" s="24">
        <f ca="1">L274*'Balance y flujos'!M$12</f>
        <v>754637.92273460457</v>
      </c>
      <c r="W274" s="18">
        <f t="shared" ca="1" si="26"/>
        <v>-18171.462868175819</v>
      </c>
      <c r="X274" s="18">
        <f ca="1">'Metrics and Escenarios'!$N$13-W274</f>
        <v>21079.509623982594</v>
      </c>
    </row>
    <row r="275" spans="1:24" x14ac:dyDescent="0.3">
      <c r="A275">
        <v>270</v>
      </c>
      <c r="B275" s="18">
        <f t="shared" ca="1" si="25"/>
        <v>-287.21402991510996</v>
      </c>
      <c r="C275" s="23">
        <f t="shared" ca="1" si="27"/>
        <v>1.022499900742228</v>
      </c>
      <c r="D275" s="23">
        <f t="shared" ca="1" si="28"/>
        <v>1.0383107748534697</v>
      </c>
      <c r="E275" s="23">
        <f t="shared" ca="1" si="28"/>
        <v>1.048542967926166</v>
      </c>
      <c r="F275" s="23">
        <f t="shared" ca="1" si="28"/>
        <v>1.0542295209717556</v>
      </c>
      <c r="G275" s="23">
        <f t="shared" ca="1" si="28"/>
        <v>1.0562737509539333</v>
      </c>
      <c r="H275" s="23">
        <f t="shared" ca="1" si="28"/>
        <v>1.0554439265089466</v>
      </c>
      <c r="I275" s="23">
        <f t="shared" ca="1" si="28"/>
        <v>1.0523729057589317</v>
      </c>
      <c r="J275" s="23">
        <f t="shared" ca="1" si="28"/>
        <v>1.0475762854667408</v>
      </c>
      <c r="K275" s="23">
        <f t="shared" ca="1" si="28"/>
        <v>1.0414616224640547</v>
      </c>
      <c r="L275" s="23">
        <f t="shared" ca="1" si="28"/>
        <v>1.034353098772824</v>
      </c>
      <c r="M275" s="24">
        <f ca="1">C275*'Balance y flujos'!D$12</f>
        <v>7742.2225325721211</v>
      </c>
      <c r="N275" s="24">
        <f ca="1">D275*'Balance y flujos'!E$12</f>
        <v>7861.9402026812913</v>
      </c>
      <c r="O275" s="24">
        <f ca="1">E275*'Balance y flujos'!F$12</f>
        <v>7939.4169004370096</v>
      </c>
      <c r="P275" s="24">
        <f ca="1">F275*'Balance y flujos'!G$12</f>
        <v>7982.4746641495258</v>
      </c>
      <c r="Q275" s="24">
        <f ca="1">G275*'Balance y flujos'!H$12</f>
        <v>-1048275.79767368</v>
      </c>
      <c r="R275" s="24">
        <f ca="1">H275*'Balance y flujos'!I$12</f>
        <v>26748.941203336013</v>
      </c>
      <c r="S275" s="24">
        <f ca="1">I275*'Balance y flujos'!J$12</f>
        <v>26671.10992171778</v>
      </c>
      <c r="T275" s="24">
        <f ca="1">J275*'Balance y flujos'!K$12</f>
        <v>26549.5454208021</v>
      </c>
      <c r="U275" s="24">
        <f ca="1">K275*'Balance y flujos'!L$12</f>
        <v>26394.576732244608</v>
      </c>
      <c r="V275" s="24">
        <f ca="1">L275*'Balance y flujos'!M$12</f>
        <v>1060567.5186274899</v>
      </c>
      <c r="W275" s="18">
        <f t="shared" ca="1" si="26"/>
        <v>150181.94853175024</v>
      </c>
      <c r="X275" s="18">
        <f ca="1">'Metrics and Escenarios'!$N$13-W275</f>
        <v>-147273.90177594346</v>
      </c>
    </row>
    <row r="276" spans="1:24" x14ac:dyDescent="0.3">
      <c r="A276">
        <v>271</v>
      </c>
      <c r="B276" s="18">
        <f t="shared" ca="1" si="25"/>
        <v>175.60497266656984</v>
      </c>
      <c r="C276" s="23">
        <f t="shared" ca="1" si="27"/>
        <v>0.97625506619542524</v>
      </c>
      <c r="D276" s="23">
        <f t="shared" ca="1" si="28"/>
        <v>0.94651480857111991</v>
      </c>
      <c r="E276" s="23">
        <f t="shared" ca="1" si="28"/>
        <v>0.91261228423749463</v>
      </c>
      <c r="F276" s="23">
        <f t="shared" ca="1" si="28"/>
        <v>0.87606287738281929</v>
      </c>
      <c r="G276" s="23">
        <f t="shared" ca="1" si="28"/>
        <v>0.83806290495031122</v>
      </c>
      <c r="H276" s="23">
        <f t="shared" ca="1" si="28"/>
        <v>0.79953102680127142</v>
      </c>
      <c r="I276" s="23">
        <f t="shared" ca="1" si="28"/>
        <v>0.76114928020310857</v>
      </c>
      <c r="J276" s="23">
        <f t="shared" ca="1" si="28"/>
        <v>0.72341226447021256</v>
      </c>
      <c r="K276" s="23">
        <f t="shared" ca="1" si="28"/>
        <v>0.68666277757129768</v>
      </c>
      <c r="L276" s="23">
        <f t="shared" ca="1" si="28"/>
        <v>0.65113206233695109</v>
      </c>
      <c r="M276" s="24">
        <f ca="1">C276*'Balance y flujos'!D$12</f>
        <v>7392.0632809346125</v>
      </c>
      <c r="N276" s="24">
        <f ca="1">D276*'Balance y flujos'!E$12</f>
        <v>7166.874317555491</v>
      </c>
      <c r="O276" s="24">
        <f ca="1">E276*'Balance y flujos'!F$12</f>
        <v>6910.16926788621</v>
      </c>
      <c r="P276" s="24">
        <f ca="1">F276*'Balance y flujos'!G$12</f>
        <v>6633.422403561819</v>
      </c>
      <c r="Q276" s="24">
        <f ca="1">G276*'Balance y flujos'!H$12</f>
        <v>-831717.21288549132</v>
      </c>
      <c r="R276" s="24">
        <f ca="1">H276*'Balance y flujos'!I$12</f>
        <v>20263.140361127269</v>
      </c>
      <c r="S276" s="24">
        <f ca="1">I276*'Balance y flujos'!J$12</f>
        <v>19290.401727411801</v>
      </c>
      <c r="T276" s="24">
        <f ca="1">J276*'Balance y flujos'!K$12</f>
        <v>18334.003012448858</v>
      </c>
      <c r="U276" s="24">
        <f ca="1">K276*'Balance y flujos'!L$12</f>
        <v>17402.632013362901</v>
      </c>
      <c r="V276" s="24">
        <f ca="1">L276*'Balance y flujos'!M$12</f>
        <v>667634.21163508378</v>
      </c>
      <c r="W276" s="18">
        <f t="shared" ca="1" si="26"/>
        <v>-60690.29486611858</v>
      </c>
      <c r="X276" s="18">
        <f ca="1">'Metrics and Escenarios'!$N$13-W276</f>
        <v>63598.341621925356</v>
      </c>
    </row>
    <row r="277" spans="1:24" x14ac:dyDescent="0.3">
      <c r="A277">
        <v>272</v>
      </c>
      <c r="B277" s="18">
        <f t="shared" ca="1" si="25"/>
        <v>8.786886181373486</v>
      </c>
      <c r="C277" s="23">
        <f t="shared" ca="1" si="27"/>
        <v>0.99267736236797366</v>
      </c>
      <c r="D277" s="23">
        <f t="shared" ca="1" si="28"/>
        <v>0.97862667169577044</v>
      </c>
      <c r="E277" s="23">
        <f t="shared" ca="1" si="28"/>
        <v>0.95944649939112492</v>
      </c>
      <c r="F277" s="23">
        <f t="shared" ca="1" si="28"/>
        <v>0.93651458975788804</v>
      </c>
      <c r="G277" s="23">
        <f t="shared" ca="1" si="28"/>
        <v>0.91096293145415252</v>
      </c>
      <c r="H277" s="23">
        <f t="shared" ca="1" si="28"/>
        <v>0.88369872097296165</v>
      </c>
      <c r="I277" s="23">
        <f t="shared" ca="1" si="28"/>
        <v>0.85542820007857467</v>
      </c>
      <c r="J277" s="23">
        <f t="shared" ca="1" si="28"/>
        <v>0.82669327914646695</v>
      </c>
      <c r="K277" s="23">
        <f t="shared" ca="1" si="28"/>
        <v>0.79789705646519848</v>
      </c>
      <c r="L277" s="23">
        <f t="shared" ca="1" si="28"/>
        <v>0.76933812621266673</v>
      </c>
      <c r="M277" s="24">
        <f ca="1">C277*'Balance y flujos'!D$12</f>
        <v>7516.4105511606367</v>
      </c>
      <c r="N277" s="24">
        <f ca="1">D277*'Balance y flujos'!E$12</f>
        <v>7410.0207374877291</v>
      </c>
      <c r="O277" s="24">
        <f ca="1">E277*'Balance y flujos'!F$12</f>
        <v>7264.791224909929</v>
      </c>
      <c r="P277" s="24">
        <f ca="1">F277*'Balance y flujos'!G$12</f>
        <v>7091.1540956070548</v>
      </c>
      <c r="Q277" s="24">
        <f ca="1">G277*'Balance y flujos'!H$12</f>
        <v>-904065.2508488805</v>
      </c>
      <c r="R277" s="24">
        <f ca="1">H277*'Balance y flujos'!I$12</f>
        <v>22396.268086885066</v>
      </c>
      <c r="S277" s="24">
        <f ca="1">I277*'Balance y flujos'!J$12</f>
        <v>21679.786157150615</v>
      </c>
      <c r="T277" s="24">
        <f ca="1">J277*'Balance y flujos'!K$12</f>
        <v>20951.534573916037</v>
      </c>
      <c r="U277" s="24">
        <f ca="1">K277*'Balance y flujos'!L$12</f>
        <v>20221.72937249031</v>
      </c>
      <c r="V277" s="24">
        <f ca="1">L277*'Balance y flujos'!M$12</f>
        <v>788836.06427140906</v>
      </c>
      <c r="W277" s="18">
        <f t="shared" ca="1" si="26"/>
        <v>-697.49177786405198</v>
      </c>
      <c r="X277" s="18">
        <f ca="1">'Metrics and Escenarios'!$N$13-W277</f>
        <v>3605.5385336708277</v>
      </c>
    </row>
    <row r="278" spans="1:24" x14ac:dyDescent="0.3">
      <c r="A278">
        <v>273</v>
      </c>
      <c r="B278" s="18">
        <f t="shared" ca="1" si="25"/>
        <v>59.162872579450877</v>
      </c>
      <c r="C278" s="23">
        <f t="shared" ca="1" si="27"/>
        <v>0.98768922689859007</v>
      </c>
      <c r="D278" s="23">
        <f t="shared" ca="1" si="28"/>
        <v>0.96881631852408112</v>
      </c>
      <c r="E278" s="23">
        <f t="shared" ca="1" si="28"/>
        <v>0.94505559753337076</v>
      </c>
      <c r="F278" s="23">
        <f t="shared" ca="1" si="28"/>
        <v>0.91783231104670804</v>
      </c>
      <c r="G278" s="23">
        <f t="shared" ca="1" si="28"/>
        <v>0.88830416569783344</v>
      </c>
      <c r="H278" s="23">
        <f t="shared" ca="1" si="28"/>
        <v>0.8573880352086739</v>
      </c>
      <c r="I278" s="23">
        <f t="shared" ca="1" si="28"/>
        <v>0.8257887348795494</v>
      </c>
      <c r="J278" s="23">
        <f t="shared" ca="1" si="28"/>
        <v>0.79403929771814963</v>
      </c>
      <c r="K278" s="23">
        <f t="shared" ca="1" si="28"/>
        <v>0.76252950243169892</v>
      </c>
      <c r="L278" s="23">
        <f t="shared" ca="1" si="28"/>
        <v>0.73154196150260697</v>
      </c>
      <c r="M278" s="24">
        <f ca="1">C278*'Balance y flujos'!D$12</f>
        <v>7478.6411051210334</v>
      </c>
      <c r="N278" s="24">
        <f ca="1">D278*'Balance y flujos'!E$12</f>
        <v>7335.7381509337265</v>
      </c>
      <c r="O278" s="24">
        <f ca="1">E278*'Balance y flujos'!F$12</f>
        <v>7155.8253809560465</v>
      </c>
      <c r="P278" s="24">
        <f ca="1">F278*'Balance y flujos'!G$12</f>
        <v>6949.6945618775208</v>
      </c>
      <c r="Q278" s="24">
        <f ca="1">G278*'Balance y flujos'!H$12</f>
        <v>-881578.05401562096</v>
      </c>
      <c r="R278" s="24">
        <f ca="1">H278*'Balance y flujos'!I$12</f>
        <v>21729.455792217497</v>
      </c>
      <c r="S278" s="24">
        <f ca="1">I278*'Balance y flujos'!J$12</f>
        <v>20928.610000848832</v>
      </c>
      <c r="T278" s="24">
        <f ca="1">J278*'Balance y flujos'!K$12</f>
        <v>20123.959174273539</v>
      </c>
      <c r="U278" s="24">
        <f ca="1">K278*'Balance y flujos'!L$12</f>
        <v>19325.381779229636</v>
      </c>
      <c r="V278" s="24">
        <f ca="1">L278*'Balance y flujos'!M$12</f>
        <v>750082.00178758032</v>
      </c>
      <c r="W278" s="18">
        <f t="shared" ca="1" si="26"/>
        <v>-20468.746282582753</v>
      </c>
      <c r="X278" s="18">
        <f ca="1">'Metrics and Escenarios'!$N$13-W278</f>
        <v>23376.793038389529</v>
      </c>
    </row>
    <row r="279" spans="1:24" x14ac:dyDescent="0.3">
      <c r="A279">
        <v>274</v>
      </c>
      <c r="B279" s="18">
        <f t="shared" ca="1" si="25"/>
        <v>-67.407805530067137</v>
      </c>
      <c r="C279" s="23">
        <f t="shared" ca="1" si="27"/>
        <v>1.0002699258461218</v>
      </c>
      <c r="D279" s="23">
        <f t="shared" ca="1" si="28"/>
        <v>0.99365411352410937</v>
      </c>
      <c r="E279" s="23">
        <f t="shared" ca="1" si="28"/>
        <v>0.98163049796900892</v>
      </c>
      <c r="F279" s="23">
        <f t="shared" ca="1" si="28"/>
        <v>0.96549698340118573</v>
      </c>
      <c r="G279" s="23">
        <f t="shared" ca="1" si="28"/>
        <v>0.94633776647195511</v>
      </c>
      <c r="H279" s="23">
        <f t="shared" ca="1" si="28"/>
        <v>0.92503632424497428</v>
      </c>
      <c r="I279" s="23">
        <f t="shared" ca="1" si="28"/>
        <v>0.90229222903948259</v>
      </c>
      <c r="J279" s="23">
        <f t="shared" ca="1" si="28"/>
        <v>0.87865251049724646</v>
      </c>
      <c r="K279" s="23">
        <f t="shared" ca="1" si="28"/>
        <v>0.85453273412055863</v>
      </c>
      <c r="L279" s="23">
        <f t="shared" ca="1" si="28"/>
        <v>0.83024867185639561</v>
      </c>
      <c r="M279" s="24">
        <f ca="1">C279*'Balance y flujos'!D$12</f>
        <v>7573.9003523800138</v>
      </c>
      <c r="N279" s="24">
        <f ca="1">D279*'Balance y flujos'!E$12</f>
        <v>7523.8063707634165</v>
      </c>
      <c r="O279" s="24">
        <f ca="1">E279*'Balance y flujos'!F$12</f>
        <v>7432.7652790174807</v>
      </c>
      <c r="P279" s="24">
        <f ca="1">F279*'Balance y flujos'!G$12</f>
        <v>7310.6046216659151</v>
      </c>
      <c r="Q279" s="24">
        <f ca="1">G279*'Balance y flujos'!H$12</f>
        <v>-939172.23269177123</v>
      </c>
      <c r="R279" s="24">
        <f ca="1">H279*'Balance y flujos'!I$12</f>
        <v>23443.919308932745</v>
      </c>
      <c r="S279" s="24">
        <f ca="1">I279*'Balance y flujos'!J$12</f>
        <v>22867.49790927858</v>
      </c>
      <c r="T279" s="24">
        <f ca="1">J279*'Balance y flujos'!K$12</f>
        <v>22268.378026670278</v>
      </c>
      <c r="U279" s="24">
        <f ca="1">K279*'Balance y flujos'!L$12</f>
        <v>21657.091662768722</v>
      </c>
      <c r="V279" s="24">
        <f ca="1">L279*'Balance y flujos'!M$12</f>
        <v>851290.31352948002</v>
      </c>
      <c r="W279" s="18">
        <f t="shared" ca="1" si="26"/>
        <v>32196.044369186042</v>
      </c>
      <c r="X279" s="18">
        <f ca="1">'Metrics and Escenarios'!$N$13-W279</f>
        <v>-29287.997613379266</v>
      </c>
    </row>
    <row r="280" spans="1:24" x14ac:dyDescent="0.3">
      <c r="A280">
        <v>275</v>
      </c>
      <c r="B280" s="18">
        <f t="shared" ca="1" si="25"/>
        <v>-203.7475833069858</v>
      </c>
      <c r="C280" s="23">
        <f t="shared" ca="1" si="27"/>
        <v>1.0140009755003041</v>
      </c>
      <c r="D280" s="23">
        <f t="shared" ca="1" si="28"/>
        <v>1.0211218219279852</v>
      </c>
      <c r="E280" s="23">
        <f t="shared" ca="1" si="28"/>
        <v>1.0226135119605655</v>
      </c>
      <c r="F280" s="23">
        <f t="shared" ca="1" si="28"/>
        <v>1.0196134752064725</v>
      </c>
      <c r="G280" s="23">
        <f t="shared" ca="1" si="28"/>
        <v>1.0130992150150808</v>
      </c>
      <c r="H280" s="23">
        <f t="shared" ca="1" si="28"/>
        <v>1.0038891370216103</v>
      </c>
      <c r="I280" s="23">
        <f t="shared" ca="1" si="28"/>
        <v>0.99264816992533789</v>
      </c>
      <c r="J280" s="23">
        <f t="shared" ca="1" si="28"/>
        <v>0.97991057556662553</v>
      </c>
      <c r="K280" s="23">
        <f t="shared" ca="1" si="28"/>
        <v>0.96609348968763498</v>
      </c>
      <c r="L280" s="23">
        <f t="shared" ca="1" si="28"/>
        <v>0.95152412235802952</v>
      </c>
      <c r="M280" s="24">
        <f ca="1">C280*'Balance y flujos'!D$12</f>
        <v>7677.8698901289245</v>
      </c>
      <c r="N280" s="24">
        <f ca="1">D280*'Balance y flujos'!E$12</f>
        <v>7731.7879175276148</v>
      </c>
      <c r="O280" s="24">
        <f ca="1">E280*'Balance y flujos'!F$12</f>
        <v>7743.0827804155952</v>
      </c>
      <c r="P280" s="24">
        <f ca="1">F280*'Balance y flujos'!G$12</f>
        <v>7720.3669325810642</v>
      </c>
      <c r="Q280" s="24">
        <f ca="1">G280*'Balance y flujos'!H$12</f>
        <v>-1005428.1731259548</v>
      </c>
      <c r="R280" s="24">
        <f ca="1">H280*'Balance y flujos'!I$12</f>
        <v>25442.347837160218</v>
      </c>
      <c r="S280" s="24">
        <f ca="1">I280*'Balance y flujos'!J$12</f>
        <v>25157.459213165395</v>
      </c>
      <c r="T280" s="24">
        <f ca="1">J280*'Balance y flujos'!K$12</f>
        <v>24834.6403935052</v>
      </c>
      <c r="U280" s="24">
        <f ca="1">K280*'Balance y flujos'!L$12</f>
        <v>24484.46317565806</v>
      </c>
      <c r="V280" s="24">
        <f ca="1">L280*'Balance y flujos'!M$12</f>
        <v>975639.34265845641</v>
      </c>
      <c r="W280" s="18">
        <f t="shared" ca="1" si="26"/>
        <v>101003.18767264369</v>
      </c>
      <c r="X280" s="18">
        <f ca="1">'Metrics and Escenarios'!$N$13-W280</f>
        <v>-98095.140916836914</v>
      </c>
    </row>
    <row r="281" spans="1:24" x14ac:dyDescent="0.3">
      <c r="A281">
        <v>276</v>
      </c>
      <c r="B281" s="18">
        <f t="shared" ca="1" si="25"/>
        <v>-100.27220400827055</v>
      </c>
      <c r="C281" s="23">
        <f t="shared" ca="1" si="27"/>
        <v>1.0035626605125578</v>
      </c>
      <c r="D281" s="23">
        <f t="shared" ca="1" si="28"/>
        <v>1.0002067938700481</v>
      </c>
      <c r="E281" s="23">
        <f t="shared" ca="1" si="28"/>
        <v>0.99135657418263912</v>
      </c>
      <c r="F281" s="23">
        <f t="shared" ca="1" si="28"/>
        <v>0.97827296544564546</v>
      </c>
      <c r="G281" s="23">
        <f t="shared" ca="1" si="28"/>
        <v>0.9620166436190879</v>
      </c>
      <c r="H281" s="23">
        <f t="shared" ca="1" si="28"/>
        <v>0.94345780807038582</v>
      </c>
      <c r="I281" s="23">
        <f t="shared" ca="1" si="28"/>
        <v>0.92329013618801825</v>
      </c>
      <c r="J281" s="23">
        <f t="shared" ca="1" si="28"/>
        <v>0.9020599801032656</v>
      </c>
      <c r="K281" s="23">
        <f t="shared" ca="1" si="28"/>
        <v>0.88018557715984302</v>
      </c>
      <c r="L281" s="23">
        <f t="shared" ca="1" si="28"/>
        <v>0.85798761018733416</v>
      </c>
      <c r="M281" s="24">
        <f ca="1">C281*'Balance y flujos'!D$12</f>
        <v>7598.8324668083442</v>
      </c>
      <c r="N281" s="24">
        <f ca="1">D281*'Balance y flujos'!E$12</f>
        <v>7573.4223261158259</v>
      </c>
      <c r="O281" s="24">
        <f ca="1">E281*'Balance y flujos'!F$12</f>
        <v>7506.4097325377406</v>
      </c>
      <c r="P281" s="24">
        <f ca="1">F281*'Balance y flujos'!G$12</f>
        <v>7407.3425245141716</v>
      </c>
      <c r="Q281" s="24">
        <f ca="1">G281*'Balance y flujos'!H$12</f>
        <v>-954732.39163086726</v>
      </c>
      <c r="R281" s="24">
        <f ca="1">H281*'Balance y flujos'!I$12</f>
        <v>23910.789386392953</v>
      </c>
      <c r="S281" s="24">
        <f ca="1">I281*'Balance y flujos'!J$12</f>
        <v>23399.664298796884</v>
      </c>
      <c r="T281" s="24">
        <f ca="1">J281*'Balance y flujos'!K$12</f>
        <v>22861.611842777678</v>
      </c>
      <c r="U281" s="24">
        <f ca="1">K281*'Balance y flujos'!L$12</f>
        <v>22307.231734563818</v>
      </c>
      <c r="V281" s="24">
        <f ca="1">L281*'Balance y flujos'!M$12</f>
        <v>879732.26147734013</v>
      </c>
      <c r="W281" s="18">
        <f t="shared" ca="1" si="26"/>
        <v>47565.174158980255</v>
      </c>
      <c r="X281" s="18">
        <f ca="1">'Metrics and Escenarios'!$N$13-W281</f>
        <v>-44657.127403173479</v>
      </c>
    </row>
    <row r="282" spans="1:24" x14ac:dyDescent="0.3">
      <c r="A282">
        <v>277</v>
      </c>
      <c r="B282" s="18">
        <f t="shared" ca="1" si="25"/>
        <v>-185.74359787154711</v>
      </c>
      <c r="C282" s="23">
        <f t="shared" ca="1" si="27"/>
        <v>1.0121770120441247</v>
      </c>
      <c r="D282" s="23">
        <f t="shared" ca="1" si="28"/>
        <v>1.0174515813075071</v>
      </c>
      <c r="E282" s="23">
        <f t="shared" ca="1" si="28"/>
        <v>1.017105065817006</v>
      </c>
      <c r="F282" s="23">
        <f t="shared" ca="1" si="28"/>
        <v>1.0122970094731178</v>
      </c>
      <c r="G282" s="23">
        <f t="shared" ca="1" si="28"/>
        <v>1.0040202290521623</v>
      </c>
      <c r="H282" s="23">
        <f t="shared" ca="1" si="28"/>
        <v>0.99310309618376025</v>
      </c>
      <c r="I282" s="23">
        <f t="shared" ca="1" si="28"/>
        <v>0.98021653487431759</v>
      </c>
      <c r="J282" s="23">
        <f t="shared" ca="1" si="28"/>
        <v>0.96589789486740885</v>
      </c>
      <c r="K282" s="23">
        <f t="shared" ca="1" si="28"/>
        <v>0.95056545456203756</v>
      </c>
      <c r="L282" s="23">
        <f t="shared" ca="1" si="28"/>
        <v>0.93454618974806258</v>
      </c>
      <c r="M282" s="24">
        <f ca="1">C282*'Balance y flujos'!D$12</f>
        <v>7664.0591005545002</v>
      </c>
      <c r="N282" s="24">
        <f ca="1">D282*'Balance y flujos'!E$12</f>
        <v>7703.9973821826243</v>
      </c>
      <c r="O282" s="24">
        <f ca="1">E282*'Balance y flujos'!F$12</f>
        <v>7701.3736166091549</v>
      </c>
      <c r="P282" s="24">
        <f ca="1">F282*'Balance y flujos'!G$12</f>
        <v>7664.9677038687178</v>
      </c>
      <c r="Q282" s="24">
        <f ca="1">G282*'Balance y flujos'!H$12</f>
        <v>-996417.93194202741</v>
      </c>
      <c r="R282" s="24">
        <f ca="1">H282*'Balance y flujos'!I$12</f>
        <v>25168.988765264523</v>
      </c>
      <c r="S282" s="24">
        <f ca="1">I282*'Balance y flujos'!J$12</f>
        <v>24842.394559621003</v>
      </c>
      <c r="T282" s="24">
        <f ca="1">J282*'Balance y flujos'!K$12</f>
        <v>24479.506063096702</v>
      </c>
      <c r="U282" s="24">
        <f ca="1">K282*'Balance y flujos'!L$12</f>
        <v>24090.924032416402</v>
      </c>
      <c r="V282" s="24">
        <f ca="1">L282*'Balance y flujos'!M$12</f>
        <v>958231.12501890922</v>
      </c>
      <c r="W282" s="18">
        <f t="shared" ca="1" si="26"/>
        <v>91129.4043004954</v>
      </c>
      <c r="X282" s="18">
        <f ca="1">'Metrics and Escenarios'!$N$13-W282</f>
        <v>-88221.357544688624</v>
      </c>
    </row>
    <row r="283" spans="1:24" x14ac:dyDescent="0.3">
      <c r="A283">
        <v>278</v>
      </c>
      <c r="B283" s="18">
        <f t="shared" ca="1" si="25"/>
        <v>-42.539534426642888</v>
      </c>
      <c r="C283" s="23">
        <f t="shared" ca="1" si="27"/>
        <v>0.99778551790374181</v>
      </c>
      <c r="D283" s="23">
        <f t="shared" ca="1" si="28"/>
        <v>0.9887242913264801</v>
      </c>
      <c r="E283" s="23">
        <f t="shared" ca="1" si="28"/>
        <v>0.97433431233466938</v>
      </c>
      <c r="F283" s="23">
        <f t="shared" ca="1" si="28"/>
        <v>0.95594049656937585</v>
      </c>
      <c r="G283" s="23">
        <f t="shared" ca="1" si="28"/>
        <v>0.93464372770288029</v>
      </c>
      <c r="H283" s="23">
        <f t="shared" ca="1" si="28"/>
        <v>0.91133635433323468</v>
      </c>
      <c r="I283" s="23">
        <f t="shared" ca="1" si="28"/>
        <v>0.8867212370863039</v>
      </c>
      <c r="J283" s="23">
        <f t="shared" ca="1" si="28"/>
        <v>0.86134479150350785</v>
      </c>
      <c r="K283" s="23">
        <f t="shared" ca="1" si="28"/>
        <v>0.83561949984748141</v>
      </c>
      <c r="L283" s="23">
        <f t="shared" ca="1" si="28"/>
        <v>0.80985643357807202</v>
      </c>
      <c r="M283" s="24">
        <f ca="1">C283*'Balance y flujos'!D$12</f>
        <v>7555.088771921538</v>
      </c>
      <c r="N283" s="24">
        <f ca="1">D283*'Balance y flujos'!E$12</f>
        <v>7486.478464450317</v>
      </c>
      <c r="O283" s="24">
        <f ca="1">E283*'Balance y flujos'!F$12</f>
        <v>7377.5196083049386</v>
      </c>
      <c r="P283" s="24">
        <f ca="1">F283*'Balance y flujos'!G$12</f>
        <v>7238.24427461086</v>
      </c>
      <c r="Q283" s="24">
        <f ca="1">G283*'Balance y flujos'!H$12</f>
        <v>-927566.73950630869</v>
      </c>
      <c r="R283" s="24">
        <f ca="1">H283*'Balance y flujos'!I$12</f>
        <v>23096.710252674569</v>
      </c>
      <c r="S283" s="24">
        <f ca="1">I283*'Balance y flujos'!J$12</f>
        <v>22472.870077546333</v>
      </c>
      <c r="T283" s="24">
        <f ca="1">J283*'Balance y flujos'!K$12</f>
        <v>21829.734962742947</v>
      </c>
      <c r="U283" s="24">
        <f ca="1">K283*'Balance y flujos'!L$12</f>
        <v>21177.758768970336</v>
      </c>
      <c r="V283" s="24">
        <f ca="1">L283*'Balance y flujos'!M$12</f>
        <v>830381.25880168809</v>
      </c>
      <c r="W283" s="18">
        <f t="shared" ca="1" si="26"/>
        <v>21048.924476601183</v>
      </c>
      <c r="X283" s="18">
        <f ca="1">'Metrics and Escenarios'!$N$13-W283</f>
        <v>-18140.877720794408</v>
      </c>
    </row>
    <row r="284" spans="1:24" x14ac:dyDescent="0.3">
      <c r="A284">
        <v>279</v>
      </c>
      <c r="B284" s="18">
        <f t="shared" ca="1" si="25"/>
        <v>219.01410999884422</v>
      </c>
      <c r="C284" s="23">
        <f t="shared" ca="1" si="27"/>
        <v>0.97202641192337569</v>
      </c>
      <c r="D284" s="23">
        <f t="shared" ca="1" si="28"/>
        <v>0.93833289866569602</v>
      </c>
      <c r="E284" s="23">
        <f t="shared" ca="1" si="28"/>
        <v>0.90080462158474928</v>
      </c>
      <c r="F284" s="23">
        <f t="shared" ca="1" si="28"/>
        <v>0.86098252776145623</v>
      </c>
      <c r="G284" s="23">
        <f t="shared" ca="1" si="28"/>
        <v>0.82006909144768125</v>
      </c>
      <c r="H284" s="23">
        <f t="shared" ca="1" si="28"/>
        <v>0.77897570415359474</v>
      </c>
      <c r="I284" s="23">
        <f t="shared" ca="1" si="28"/>
        <v>0.73836856145315466</v>
      </c>
      <c r="J284" s="23">
        <f t="shared" ca="1" si="28"/>
        <v>0.69872130919108111</v>
      </c>
      <c r="K284" s="23">
        <f t="shared" ca="1" si="28"/>
        <v>0.66035336005391487</v>
      </c>
      <c r="L284" s="23">
        <f t="shared" ca="1" si="28"/>
        <v>0.623471681220372</v>
      </c>
      <c r="M284" s="24">
        <f ca="1">C284*'Balance y flujos'!D$12</f>
        <v>7360.0445175452423</v>
      </c>
      <c r="N284" s="24">
        <f ca="1">D284*'Balance y flujos'!E$12</f>
        <v>7104.922069752567</v>
      </c>
      <c r="O284" s="24">
        <f ca="1">E284*'Balance y flujos'!F$12</f>
        <v>6820.7633405303877</v>
      </c>
      <c r="P284" s="24">
        <f ca="1">F284*'Balance y flujos'!G$12</f>
        <v>6519.2361600689537</v>
      </c>
      <c r="Q284" s="24">
        <f ca="1">G284*'Balance y flujos'!H$12</f>
        <v>-813859.6459568179</v>
      </c>
      <c r="R284" s="24">
        <f ca="1">H284*'Balance y flujos'!I$12</f>
        <v>19742.190736890039</v>
      </c>
      <c r="S284" s="24">
        <f ca="1">I284*'Balance y flujos'!J$12</f>
        <v>18713.052148616262</v>
      </c>
      <c r="T284" s="24">
        <f ca="1">J284*'Balance y flujos'!K$12</f>
        <v>17708.24081473528</v>
      </c>
      <c r="U284" s="24">
        <f ca="1">K284*'Balance y flujos'!L$12</f>
        <v>16735.851860868912</v>
      </c>
      <c r="V284" s="24">
        <f ca="1">L284*'Balance y flujos'!M$12</f>
        <v>639272.81183852942</v>
      </c>
      <c r="W284" s="18">
        <f t="shared" ca="1" si="26"/>
        <v>-73882.532469280763</v>
      </c>
      <c r="X284" s="18">
        <f ca="1">'Metrics and Escenarios'!$N$13-W284</f>
        <v>76790.579225087538</v>
      </c>
    </row>
    <row r="285" spans="1:24" x14ac:dyDescent="0.3">
      <c r="A285">
        <v>280</v>
      </c>
      <c r="B285" s="18">
        <f t="shared" ca="1" si="25"/>
        <v>-245.19343938042456</v>
      </c>
      <c r="C285" s="23">
        <f t="shared" ca="1" si="27"/>
        <v>1.0182123104399043</v>
      </c>
      <c r="D285" s="23">
        <f t="shared" ca="1" si="28"/>
        <v>1.029621253496221</v>
      </c>
      <c r="E285" s="23">
        <f t="shared" ca="1" si="28"/>
        <v>1.035407815489551</v>
      </c>
      <c r="F285" s="23">
        <f t="shared" ca="1" si="28"/>
        <v>1.0366578700776778</v>
      </c>
      <c r="G285" s="23">
        <f t="shared" ca="1" si="28"/>
        <v>1.0343126401310487</v>
      </c>
      <c r="H285" s="23">
        <f t="shared" ca="1" si="28"/>
        <v>1.0291663519861605</v>
      </c>
      <c r="I285" s="23">
        <f t="shared" ca="1" si="28"/>
        <v>1.0218688035546346</v>
      </c>
      <c r="J285" s="23">
        <f t="shared" ca="1" si="28"/>
        <v>1.0129458046221298</v>
      </c>
      <c r="K285" s="23">
        <f t="shared" ca="1" si="28"/>
        <v>1.0028105434209353</v>
      </c>
      <c r="L285" s="23">
        <f t="shared" ca="1" si="28"/>
        <v>0.9917895071682733</v>
      </c>
      <c r="M285" s="24">
        <f ca="1">C285*'Balance y flujos'!D$12</f>
        <v>7709.7575140180934</v>
      </c>
      <c r="N285" s="24">
        <f ca="1">D285*'Balance y flujos'!E$12</f>
        <v>7796.1443938009952</v>
      </c>
      <c r="O285" s="24">
        <f ca="1">E285*'Balance y flujos'!F$12</f>
        <v>7839.9594109157779</v>
      </c>
      <c r="P285" s="24">
        <f ca="1">F285*'Balance y flujos'!G$12</f>
        <v>7849.4246448899967</v>
      </c>
      <c r="Q285" s="24">
        <f ca="1">G285*'Balance y flujos'!H$12</f>
        <v>-1026480.9732308037</v>
      </c>
      <c r="R285" s="24">
        <f ca="1">H285*'Balance y flujos'!I$12</f>
        <v>26082.968072767879</v>
      </c>
      <c r="S285" s="24">
        <f ca="1">I285*'Balance y flujos'!J$12</f>
        <v>25898.020593303914</v>
      </c>
      <c r="T285" s="24">
        <f ca="1">J285*'Balance y flujos'!K$12</f>
        <v>25671.878050049647</v>
      </c>
      <c r="U285" s="24">
        <f ca="1">K285*'Balance y flujos'!L$12</f>
        <v>25415.012195652307</v>
      </c>
      <c r="V285" s="24">
        <f ca="1">L285*'Balance y flujos'!M$12</f>
        <v>1016925.2046193731</v>
      </c>
      <c r="W285" s="18">
        <f t="shared" ca="1" si="26"/>
        <v>124707.39626396797</v>
      </c>
      <c r="X285" s="18">
        <f ca="1">'Metrics and Escenarios'!$N$13-W285</f>
        <v>-121799.34950816119</v>
      </c>
    </row>
    <row r="286" spans="1:24" x14ac:dyDescent="0.3">
      <c r="A286">
        <v>281</v>
      </c>
      <c r="B286" s="18">
        <f t="shared" ca="1" si="25"/>
        <v>-39.532900842578812</v>
      </c>
      <c r="C286" s="23">
        <f t="shared" ca="1" si="27"/>
        <v>0.9974855654535747</v>
      </c>
      <c r="D286" s="23">
        <f t="shared" ca="1" si="28"/>
        <v>0.98812992371701514</v>
      </c>
      <c r="E286" s="23">
        <f t="shared" ca="1" si="28"/>
        <v>0.97345586868828071</v>
      </c>
      <c r="F286" s="23">
        <f t="shared" ca="1" si="28"/>
        <v>0.95479152249612931</v>
      </c>
      <c r="G286" s="23">
        <f t="shared" ca="1" si="28"/>
        <v>0.93323971769278657</v>
      </c>
      <c r="H286" s="23">
        <f t="shared" ca="1" si="28"/>
        <v>0.90969380364951147</v>
      </c>
      <c r="I286" s="23">
        <f t="shared" ca="1" si="28"/>
        <v>0.88485696749011977</v>
      </c>
      <c r="J286" s="23">
        <f t="shared" ca="1" si="28"/>
        <v>0.85927548262053233</v>
      </c>
      <c r="K286" s="23">
        <f t="shared" ca="1" si="28"/>
        <v>0.83336139492113559</v>
      </c>
      <c r="L286" s="23">
        <f t="shared" ca="1" si="28"/>
        <v>0.80742514884930106</v>
      </c>
      <c r="M286" s="24">
        <f ca="1">C286*'Balance y flujos'!D$12</f>
        <v>7552.8175750082682</v>
      </c>
      <c r="N286" s="24">
        <f ca="1">D286*'Balance y flujos'!E$12</f>
        <v>7481.977998195709</v>
      </c>
      <c r="O286" s="24">
        <f ca="1">E286*'Balance y flujos'!F$12</f>
        <v>7370.8681590600745</v>
      </c>
      <c r="P286" s="24">
        <f ca="1">F286*'Balance y flujos'!G$12</f>
        <v>7229.5444077915354</v>
      </c>
      <c r="Q286" s="24">
        <f ca="1">G286*'Balance y flujos'!H$12</f>
        <v>-926173.36045855365</v>
      </c>
      <c r="R286" s="24">
        <f ca="1">H286*'Balance y flujos'!I$12</f>
        <v>23055.081805573889</v>
      </c>
      <c r="S286" s="24">
        <f ca="1">I286*'Balance y flujos'!J$12</f>
        <v>22425.622434575434</v>
      </c>
      <c r="T286" s="24">
        <f ca="1">J286*'Balance y flujos'!K$12</f>
        <v>21777.290848705226</v>
      </c>
      <c r="U286" s="24">
        <f ca="1">K286*'Balance y flujos'!L$12</f>
        <v>21120.529849092447</v>
      </c>
      <c r="V286" s="24">
        <f ca="1">L286*'Balance y flujos'!M$12</f>
        <v>827888.35612181143</v>
      </c>
      <c r="W286" s="18">
        <f t="shared" ca="1" si="26"/>
        <v>19728.728741260362</v>
      </c>
      <c r="X286" s="18">
        <f ca="1">'Metrics and Escenarios'!$N$13-W286</f>
        <v>-16820.681985453586</v>
      </c>
    </row>
    <row r="287" spans="1:24" x14ac:dyDescent="0.3">
      <c r="A287">
        <v>282</v>
      </c>
      <c r="B287" s="18">
        <f t="shared" ca="1" si="25"/>
        <v>195.00806400193139</v>
      </c>
      <c r="C287" s="23">
        <f t="shared" ca="1" si="27"/>
        <v>0.97436266608814037</v>
      </c>
      <c r="D287" s="23">
        <f t="shared" ca="1" si="28"/>
        <v>0.94284886358198472</v>
      </c>
      <c r="E287" s="23">
        <f t="shared" ca="1" si="28"/>
        <v>0.90731546554067588</v>
      </c>
      <c r="F287" s="23">
        <f t="shared" ca="1" si="28"/>
        <v>0.86928986365215866</v>
      </c>
      <c r="G287" s="23">
        <f t="shared" ca="1" si="28"/>
        <v>0.82997171140918979</v>
      </c>
      <c r="H287" s="23">
        <f t="shared" ca="1" si="28"/>
        <v>0.79027697436430089</v>
      </c>
      <c r="I287" s="23">
        <f t="shared" ca="1" si="28"/>
        <v>0.75088111569867821</v>
      </c>
      <c r="J287" s="23">
        <f t="shared" ca="1" si="28"/>
        <v>0.71226981995264749</v>
      </c>
      <c r="K287" s="23">
        <f t="shared" ca="1" si="28"/>
        <v>0.67477582673162495</v>
      </c>
      <c r="L287" s="23">
        <f t="shared" ca="1" si="28"/>
        <v>0.63861986763509127</v>
      </c>
      <c r="M287" s="24">
        <f ca="1">C287*'Balance y flujos'!D$12</f>
        <v>7377.7342988578148</v>
      </c>
      <c r="N287" s="24">
        <f ca="1">D287*'Balance y flujos'!E$12</f>
        <v>7139.1163081146597</v>
      </c>
      <c r="O287" s="24">
        <f ca="1">E287*'Balance y flujos'!F$12</f>
        <v>6870.0625167406197</v>
      </c>
      <c r="P287" s="24">
        <f ca="1">F287*'Balance y flujos'!G$12</f>
        <v>6582.1381154353585</v>
      </c>
      <c r="Q287" s="24">
        <f ca="1">G287*'Balance y flujos'!H$12</f>
        <v>-823687.28470087901</v>
      </c>
      <c r="R287" s="24">
        <f ca="1">H287*'Balance y flujos'!I$12</f>
        <v>20028.607669894795</v>
      </c>
      <c r="S287" s="24">
        <f ca="1">I287*'Balance y flujos'!J$12</f>
        <v>19030.167600617704</v>
      </c>
      <c r="T287" s="24">
        <f ca="1">J287*'Balance y flujos'!K$12</f>
        <v>18051.611323249766</v>
      </c>
      <c r="U287" s="24">
        <f ca="1">K287*'Balance y flujos'!L$12</f>
        <v>17101.371717944778</v>
      </c>
      <c r="V287" s="24">
        <f ca="1">L287*'Balance y flujos'!M$12</f>
        <v>654804.91059341887</v>
      </c>
      <c r="W287" s="18">
        <f t="shared" ca="1" si="26"/>
        <v>-66701.564556604601</v>
      </c>
      <c r="X287" s="18">
        <f ca="1">'Metrics and Escenarios'!$N$13-W287</f>
        <v>69609.611312411376</v>
      </c>
    </row>
    <row r="288" spans="1:24" x14ac:dyDescent="0.3">
      <c r="A288">
        <v>283</v>
      </c>
      <c r="B288" s="18">
        <f t="shared" ca="1" si="25"/>
        <v>-229.61646662142024</v>
      </c>
      <c r="C288" s="23">
        <f t="shared" ca="1" si="27"/>
        <v>1.0166274785622489</v>
      </c>
      <c r="D288" s="23">
        <f t="shared" ca="1" si="28"/>
        <v>1.0264185684567755</v>
      </c>
      <c r="E288" s="23">
        <f t="shared" ca="1" si="28"/>
        <v>1.0305805476064303</v>
      </c>
      <c r="F288" s="23">
        <f t="shared" ca="1" si="28"/>
        <v>1.0302187547334878</v>
      </c>
      <c r="G288" s="23">
        <f t="shared" ca="1" si="28"/>
        <v>1.0262881999067881</v>
      </c>
      <c r="H288" s="23">
        <f t="shared" ca="1" si="28"/>
        <v>1.0195923839715488</v>
      </c>
      <c r="I288" s="23">
        <f t="shared" ca="1" si="28"/>
        <v>1.0107869949510873</v>
      </c>
      <c r="J288" s="23">
        <f t="shared" ca="1" si="28"/>
        <v>1.0004012262184512</v>
      </c>
      <c r="K288" s="23">
        <f t="shared" ca="1" si="28"/>
        <v>0.98884995348401772</v>
      </c>
      <c r="L288" s="23">
        <f t="shared" ca="1" si="28"/>
        <v>0.97646013162643819</v>
      </c>
      <c r="M288" s="24">
        <f ca="1">C288*'Balance y flujos'!D$12</f>
        <v>7697.7573944438855</v>
      </c>
      <c r="N288" s="24">
        <f ca="1">D288*'Balance y flujos'!E$12</f>
        <v>7771.8941222272497</v>
      </c>
      <c r="O288" s="24">
        <f ca="1">E288*'Balance y flujos'!F$12</f>
        <v>7803.408031156886</v>
      </c>
      <c r="P288" s="24">
        <f ca="1">F288*'Balance y flujos'!G$12</f>
        <v>7800.6685874356826</v>
      </c>
      <c r="Q288" s="24">
        <f ca="1">G288*'Balance y flujos'!H$12</f>
        <v>-1018517.2929165153</v>
      </c>
      <c r="R288" s="24">
        <f ca="1">H288*'Balance y flujos'!I$12</f>
        <v>25840.327510750969</v>
      </c>
      <c r="S288" s="24">
        <f ca="1">I288*'Balance y flujos'!J$12</f>
        <v>25617.165647514998</v>
      </c>
      <c r="T288" s="24">
        <f ca="1">J288*'Balance y flujos'!K$12</f>
        <v>25353.950984752548</v>
      </c>
      <c r="U288" s="24">
        <f ca="1">K288*'Balance y flujos'!L$12</f>
        <v>25061.198042188298</v>
      </c>
      <c r="V288" s="24">
        <f ca="1">L288*'Balance y flujos'!M$12</f>
        <v>1001207.3247195579</v>
      </c>
      <c r="W288" s="18">
        <f t="shared" ca="1" si="26"/>
        <v>115636.40212351305</v>
      </c>
      <c r="X288" s="18">
        <f ca="1">'Metrics and Escenarios'!$N$13-W288</f>
        <v>-112728.35536770627</v>
      </c>
    </row>
    <row r="289" spans="1:24" x14ac:dyDescent="0.3">
      <c r="A289">
        <v>284</v>
      </c>
      <c r="B289" s="18">
        <f t="shared" ca="1" si="25"/>
        <v>-215.84727013656334</v>
      </c>
      <c r="C289" s="23">
        <f t="shared" ca="1" si="27"/>
        <v>1.0152286274856002</v>
      </c>
      <c r="D289" s="23">
        <f t="shared" ca="1" si="28"/>
        <v>1.0235958650874106</v>
      </c>
      <c r="E289" s="23">
        <f t="shared" ca="1" si="28"/>
        <v>1.0263322481816031</v>
      </c>
      <c r="F289" s="23">
        <f t="shared" ca="1" si="28"/>
        <v>1.0245602379010068</v>
      </c>
      <c r="G289" s="23">
        <f t="shared" ca="1" si="28"/>
        <v>1.0192468840965325</v>
      </c>
      <c r="H289" s="23">
        <f t="shared" ca="1" si="28"/>
        <v>1.0112037025830574</v>
      </c>
      <c r="I289" s="23">
        <f t="shared" ca="1" si="28"/>
        <v>1.0010913879454983</v>
      </c>
      <c r="J289" s="23">
        <f t="shared" ca="1" si="28"/>
        <v>0.98944192052868951</v>
      </c>
      <c r="K289" s="23">
        <f t="shared" ca="1" si="28"/>
        <v>0.97667146655384529</v>
      </c>
      <c r="L289" s="23">
        <f t="shared" ca="1" si="28"/>
        <v>0.96310720074429967</v>
      </c>
      <c r="M289" s="24">
        <f ca="1">C289*'Balance y flujos'!D$12</f>
        <v>7687.1654948089999</v>
      </c>
      <c r="N289" s="24">
        <f ca="1">D289*'Balance y flujos'!E$12</f>
        <v>7750.5210173367741</v>
      </c>
      <c r="O289" s="24">
        <f ca="1">E289*'Balance y flujos'!F$12</f>
        <v>7771.2405174895157</v>
      </c>
      <c r="P289" s="24">
        <f ca="1">F289*'Balance y flujos'!G$12</f>
        <v>7757.8231099059813</v>
      </c>
      <c r="Q289" s="24">
        <f ca="1">G289*'Balance y flujos'!H$12</f>
        <v>-1011529.2929392348</v>
      </c>
      <c r="R289" s="24">
        <f ca="1">H289*'Balance y flujos'!I$12</f>
        <v>25627.726595061893</v>
      </c>
      <c r="S289" s="24">
        <f ca="1">I289*'Balance y flujos'!J$12</f>
        <v>25371.442293380038</v>
      </c>
      <c r="T289" s="24">
        <f ca="1">J289*'Balance y flujos'!K$12</f>
        <v>25076.20072615334</v>
      </c>
      <c r="U289" s="24">
        <f ca="1">K289*'Balance y flujos'!L$12</f>
        <v>24752.549119532323</v>
      </c>
      <c r="V289" s="24">
        <f ca="1">L289*'Balance y flujos'!M$12</f>
        <v>987515.98006280989</v>
      </c>
      <c r="W289" s="18">
        <f t="shared" ca="1" si="26"/>
        <v>107781.35599724401</v>
      </c>
      <c r="X289" s="18">
        <f ca="1">'Metrics and Escenarios'!$N$13-W289</f>
        <v>-104873.30924143724</v>
      </c>
    </row>
    <row r="290" spans="1:24" x14ac:dyDescent="0.3">
      <c r="A290">
        <v>285</v>
      </c>
      <c r="B290" s="18">
        <f t="shared" ca="1" si="25"/>
        <v>64.283824318747222</v>
      </c>
      <c r="C290" s="23">
        <f t="shared" ca="1" si="27"/>
        <v>0.98718356549658526</v>
      </c>
      <c r="D290" s="23">
        <f t="shared" ca="1" si="28"/>
        <v>0.9678245741559971</v>
      </c>
      <c r="E290" s="23">
        <f t="shared" ca="1" si="28"/>
        <v>0.94360483697815012</v>
      </c>
      <c r="F290" s="23">
        <f t="shared" ca="1" si="28"/>
        <v>0.91595416529430829</v>
      </c>
      <c r="G290" s="23">
        <f t="shared" ca="1" si="28"/>
        <v>0.88603259371032861</v>
      </c>
      <c r="H290" s="23">
        <f t="shared" ca="1" si="28"/>
        <v>0.85475769258522583</v>
      </c>
      <c r="I290" s="23">
        <f t="shared" ca="1" si="28"/>
        <v>0.82283385718808655</v>
      </c>
      <c r="J290" s="23">
        <f t="shared" ca="1" si="28"/>
        <v>0.79079296245085928</v>
      </c>
      <c r="K290" s="23">
        <f t="shared" ca="1" si="28"/>
        <v>0.75902319955824937</v>
      </c>
      <c r="L290" s="23">
        <f t="shared" ca="1" si="28"/>
        <v>0.727805346101842</v>
      </c>
      <c r="M290" s="24">
        <f ca="1">C290*'Balance y flujos'!D$12</f>
        <v>7474.8123095410901</v>
      </c>
      <c r="N290" s="24">
        <f ca="1">D290*'Balance y flujos'!E$12</f>
        <v>7328.2288048814107</v>
      </c>
      <c r="O290" s="24">
        <f ca="1">E290*'Balance y flujos'!F$12</f>
        <v>7144.8404301977698</v>
      </c>
      <c r="P290" s="24">
        <f ca="1">F290*'Balance y flujos'!G$12</f>
        <v>6935.4735117305936</v>
      </c>
      <c r="Q290" s="24">
        <f ca="1">G290*'Balance y flujos'!H$12</f>
        <v>-879323.68204526359</v>
      </c>
      <c r="R290" s="24">
        <f ca="1">H290*'Balance y flujos'!I$12</f>
        <v>21662.792961145111</v>
      </c>
      <c r="S290" s="24">
        <f ca="1">I290*'Balance y flujos'!J$12</f>
        <v>20853.722223633205</v>
      </c>
      <c r="T290" s="24">
        <f ca="1">J290*'Balance y flujos'!K$12</f>
        <v>20041.684759678832</v>
      </c>
      <c r="U290" s="24">
        <f ca="1">K290*'Balance y flujos'!L$12</f>
        <v>19236.518802194736</v>
      </c>
      <c r="V290" s="24">
        <f ca="1">L290*'Balance y flujos'!M$12</f>
        <v>746250.68641920539</v>
      </c>
      <c r="W290" s="18">
        <f t="shared" ca="1" si="26"/>
        <v>-22394.921823055483</v>
      </c>
      <c r="X290" s="18">
        <f ca="1">'Metrics and Escenarios'!$N$13-W290</f>
        <v>25302.968578862259</v>
      </c>
    </row>
    <row r="291" spans="1:24" x14ac:dyDescent="0.3">
      <c r="A291">
        <v>286</v>
      </c>
      <c r="B291" s="18">
        <f t="shared" ca="1" si="25"/>
        <v>-11.472294264676213</v>
      </c>
      <c r="C291" s="23">
        <f t="shared" ca="1" si="27"/>
        <v>0.99469048386990899</v>
      </c>
      <c r="D291" s="23">
        <f t="shared" ca="1" si="28"/>
        <v>0.98259995066366845</v>
      </c>
      <c r="E291" s="23">
        <f t="shared" ca="1" si="28"/>
        <v>0.96529553581679928</v>
      </c>
      <c r="F291" s="23">
        <f t="shared" ca="1" si="28"/>
        <v>0.9441346304391155</v>
      </c>
      <c r="G291" s="23">
        <f t="shared" ca="1" si="28"/>
        <v>0.92023750717981312</v>
      </c>
      <c r="H291" s="23">
        <f t="shared" ca="1" si="28"/>
        <v>0.89450607947865513</v>
      </c>
      <c r="I291" s="23">
        <f t="shared" ca="1" si="28"/>
        <v>0.86764581893482873</v>
      </c>
      <c r="J291" s="23">
        <f t="shared" ca="1" si="28"/>
        <v>0.84020094783872112</v>
      </c>
      <c r="K291" s="23">
        <f t="shared" ca="1" si="28"/>
        <v>0.81257876383204219</v>
      </c>
      <c r="L291" s="23">
        <f t="shared" ca="1" si="28"/>
        <v>0.78508323915343547</v>
      </c>
      <c r="M291" s="24">
        <f ca="1">C291*'Balance y flujos'!D$12</f>
        <v>7531.6536183157295</v>
      </c>
      <c r="N291" s="24">
        <f ca="1">D291*'Balance y flujos'!E$12</f>
        <v>7440.1058357172005</v>
      </c>
      <c r="O291" s="24">
        <f ca="1">E291*'Balance y flujos'!F$12</f>
        <v>7309.0792894621309</v>
      </c>
      <c r="P291" s="24">
        <f ca="1">F291*'Balance y flujos'!G$12</f>
        <v>7148.8519502655154</v>
      </c>
      <c r="Q291" s="24">
        <f ca="1">G291*'Balance y flujos'!H$12</f>
        <v>-913269.60081793112</v>
      </c>
      <c r="R291" s="24">
        <f ca="1">H291*'Balance y flujos'!I$12</f>
        <v>22670.167429115751</v>
      </c>
      <c r="S291" s="24">
        <f ca="1">I291*'Balance y flujos'!J$12</f>
        <v>21989.426830825891</v>
      </c>
      <c r="T291" s="24">
        <f ca="1">J291*'Balance y flujos'!K$12</f>
        <v>21293.869989913324</v>
      </c>
      <c r="U291" s="24">
        <f ca="1">K291*'Balance y flujos'!L$12</f>
        <v>20593.819369179451</v>
      </c>
      <c r="V291" s="24">
        <f ca="1">L291*'Balance y flujos'!M$12</f>
        <v>804980.21792832995</v>
      </c>
      <c r="W291" s="18">
        <f t="shared" ca="1" si="26"/>
        <v>7687.5914231936913</v>
      </c>
      <c r="X291" s="18">
        <f ca="1">'Metrics and Escenarios'!$N$13-W291</f>
        <v>-4779.5446673869155</v>
      </c>
    </row>
    <row r="292" spans="1:24" x14ac:dyDescent="0.3">
      <c r="A292">
        <v>287</v>
      </c>
      <c r="B292" s="18">
        <f t="shared" ca="1" si="25"/>
        <v>247.74139171029458</v>
      </c>
      <c r="C292" s="23">
        <f t="shared" ca="1" si="27"/>
        <v>0.96923805128541862</v>
      </c>
      <c r="D292" s="23">
        <f t="shared" ca="1" si="28"/>
        <v>0.93295720565437845</v>
      </c>
      <c r="E292" s="23">
        <f t="shared" ca="1" si="28"/>
        <v>0.89307467802914653</v>
      </c>
      <c r="F292" s="23">
        <f t="shared" ca="1" si="28"/>
        <v>0.8511456781408191</v>
      </c>
      <c r="G292" s="23">
        <f t="shared" ca="1" si="28"/>
        <v>0.80837410589679892</v>
      </c>
      <c r="H292" s="23">
        <f t="shared" ca="1" si="28"/>
        <v>0.76566404336716654</v>
      </c>
      <c r="I292" s="23">
        <f t="shared" ca="1" si="28"/>
        <v>0.72366892978848663</v>
      </c>
      <c r="J292" s="23">
        <f t="shared" ca="1" si="28"/>
        <v>0.68284653245626203</v>
      </c>
      <c r="K292" s="23">
        <f t="shared" ca="1" si="28"/>
        <v>0.64349903809230147</v>
      </c>
      <c r="L292" s="23">
        <f t="shared" ca="1" si="28"/>
        <v>0.60581585080134137</v>
      </c>
      <c r="M292" s="24">
        <f ca="1">C292*'Balance y flujos'!D$12</f>
        <v>7338.9314508892385</v>
      </c>
      <c r="N292" s="24">
        <f ca="1">D292*'Balance y flujos'!E$12</f>
        <v>7064.2180936150617</v>
      </c>
      <c r="O292" s="24">
        <f ca="1">E292*'Balance y flujos'!F$12</f>
        <v>6762.2333170768352</v>
      </c>
      <c r="P292" s="24">
        <f ca="1">F292*'Balance y flujos'!G$12</f>
        <v>6444.7529462054245</v>
      </c>
      <c r="Q292" s="24">
        <f ca="1">G292*'Balance y flujos'!H$12</f>
        <v>-802253.2131584438</v>
      </c>
      <c r="R292" s="24">
        <f ca="1">H292*'Balance y flujos'!I$12</f>
        <v>19404.822902605662</v>
      </c>
      <c r="S292" s="24">
        <f ca="1">I292*'Balance y flujos'!J$12</f>
        <v>18340.507882423484</v>
      </c>
      <c r="T292" s="24">
        <f ca="1">J292*'Balance y flujos'!K$12</f>
        <v>17305.913927602294</v>
      </c>
      <c r="U292" s="24">
        <f ca="1">K292*'Balance y flujos'!L$12</f>
        <v>16308.699592662204</v>
      </c>
      <c r="V292" s="24">
        <f ca="1">L292*'Balance y flujos'!M$12</f>
        <v>621169.51589535968</v>
      </c>
      <c r="W292" s="18">
        <f t="shared" ca="1" si="26"/>
        <v>-82113.617150003905</v>
      </c>
      <c r="X292" s="18">
        <f ca="1">'Metrics and Escenarios'!$N$13-W292</f>
        <v>85021.663905810681</v>
      </c>
    </row>
    <row r="293" spans="1:24" x14ac:dyDescent="0.3">
      <c r="A293">
        <v>288</v>
      </c>
      <c r="B293" s="18">
        <f t="shared" ca="1" si="25"/>
        <v>-254.79976937401347</v>
      </c>
      <c r="C293" s="23">
        <f t="shared" ca="1" si="27"/>
        <v>1.0191909087473245</v>
      </c>
      <c r="D293" s="23">
        <f t="shared" ca="1" si="28"/>
        <v>1.0316013313211381</v>
      </c>
      <c r="E293" s="23">
        <f t="shared" ca="1" si="28"/>
        <v>1.0383960600769533</v>
      </c>
      <c r="F293" s="23">
        <f t="shared" ca="1" si="28"/>
        <v>1.040648924079522</v>
      </c>
      <c r="G293" s="23">
        <f t="shared" ca="1" si="28"/>
        <v>1.0392925645250719</v>
      </c>
      <c r="H293" s="23">
        <f t="shared" ca="1" si="28"/>
        <v>1.0351153869918885</v>
      </c>
      <c r="I293" s="23">
        <f t="shared" ca="1" si="28"/>
        <v>1.0287634451011407</v>
      </c>
      <c r="J293" s="23">
        <f t="shared" ca="1" si="28"/>
        <v>1.0207603471229203</v>
      </c>
      <c r="K293" s="23">
        <f t="shared" ca="1" si="28"/>
        <v>1.0115181268463709</v>
      </c>
      <c r="L293" s="23">
        <f t="shared" ca="1" si="28"/>
        <v>1.0013628732950628</v>
      </c>
      <c r="M293" s="24">
        <f ca="1">C293*'Balance y flujos'!D$12</f>
        <v>7717.1673199853567</v>
      </c>
      <c r="N293" s="24">
        <f ca="1">D293*'Balance y flujos'!E$12</f>
        <v>7811.1372589750563</v>
      </c>
      <c r="O293" s="24">
        <f ca="1">E293*'Balance y flujos'!F$12</f>
        <v>7862.585970156154</v>
      </c>
      <c r="P293" s="24">
        <f ca="1">F293*'Balance y flujos'!G$12</f>
        <v>7879.6443331260161</v>
      </c>
      <c r="Q293" s="24">
        <f ca="1">G293*'Balance y flujos'!H$12</f>
        <v>-1031423.1903518718</v>
      </c>
      <c r="R293" s="24">
        <f ca="1">H293*'Balance y flujos'!I$12</f>
        <v>26233.739121411989</v>
      </c>
      <c r="S293" s="24">
        <f ca="1">I293*'Balance y flujos'!J$12</f>
        <v>26072.75688834858</v>
      </c>
      <c r="T293" s="24">
        <f ca="1">J293*'Balance y flujos'!K$12</f>
        <v>25869.928114704449</v>
      </c>
      <c r="U293" s="24">
        <f ca="1">K293*'Balance y flujos'!L$12</f>
        <v>25635.69529517095</v>
      </c>
      <c r="V293" s="24">
        <f ca="1">L293*'Balance y flujos'!M$12</f>
        <v>1026741.1960540655</v>
      </c>
      <c r="W293" s="18">
        <f t="shared" ca="1" si="26"/>
        <v>130400.66000407236</v>
      </c>
      <c r="X293" s="18">
        <f ca="1">'Metrics and Escenarios'!$N$13-W293</f>
        <v>-127492.61324826558</v>
      </c>
    </row>
    <row r="294" spans="1:24" x14ac:dyDescent="0.3">
      <c r="A294">
        <v>289</v>
      </c>
      <c r="B294" s="18">
        <f t="shared" ca="1" si="25"/>
        <v>151.06552645293866</v>
      </c>
      <c r="C294" s="23">
        <f t="shared" ca="1" si="27"/>
        <v>0.97865368389802398</v>
      </c>
      <c r="D294" s="23">
        <f t="shared" ca="1" si="28"/>
        <v>0.95117161661973038</v>
      </c>
      <c r="E294" s="23">
        <f t="shared" ca="1" si="28"/>
        <v>0.91935557529535217</v>
      </c>
      <c r="F294" s="23">
        <f t="shared" ca="1" si="28"/>
        <v>0.88470445906809714</v>
      </c>
      <c r="G294" s="23">
        <f t="shared" ca="1" si="28"/>
        <v>0.84840904709250808</v>
      </c>
      <c r="H294" s="23">
        <f t="shared" ca="1" si="28"/>
        <v>0.81139014660750908</v>
      </c>
      <c r="I294" s="23">
        <f t="shared" ca="1" si="28"/>
        <v>0.77433694954181054</v>
      </c>
      <c r="J294" s="23">
        <f t="shared" ca="1" si="28"/>
        <v>0.73775429109724</v>
      </c>
      <c r="K294" s="23">
        <f t="shared" ca="1" si="28"/>
        <v>0.701996775675645</v>
      </c>
      <c r="L294" s="23">
        <f t="shared" ca="1" si="28"/>
        <v>0.66730814689644158</v>
      </c>
      <c r="M294" s="24">
        <f ca="1">C294*'Balance y flujos'!D$12</f>
        <v>7410.2252700072822</v>
      </c>
      <c r="N294" s="24">
        <f ca="1">D294*'Balance y flujos'!E$12</f>
        <v>7202.1349999063095</v>
      </c>
      <c r="O294" s="24">
        <f ca="1">E294*'Balance y flujos'!F$12</f>
        <v>6961.228500199034</v>
      </c>
      <c r="P294" s="24">
        <f ca="1">F294*'Balance y flujos'!G$12</f>
        <v>6698.8552201246903</v>
      </c>
      <c r="Q294" s="24">
        <f ca="1">G294*'Balance y flujos'!H$12</f>
        <v>-841985.01552392845</v>
      </c>
      <c r="R294" s="24">
        <f ca="1">H294*'Balance y flujos'!I$12</f>
        <v>20563.695312890195</v>
      </c>
      <c r="S294" s="24">
        <f ca="1">I294*'Balance y flujos'!J$12</f>
        <v>19624.627149426193</v>
      </c>
      <c r="T294" s="24">
        <f ca="1">J294*'Balance y flujos'!K$12</f>
        <v>18697.484214384396</v>
      </c>
      <c r="U294" s="24">
        <f ca="1">K294*'Balance y flujos'!L$12</f>
        <v>17791.253524561467</v>
      </c>
      <c r="V294" s="24">
        <f ca="1">L294*'Balance y flujos'!M$12</f>
        <v>684220.25936164951</v>
      </c>
      <c r="W294" s="18">
        <f t="shared" ca="1" si="26"/>
        <v>-52815.2519707795</v>
      </c>
      <c r="X294" s="18">
        <f ca="1">'Metrics and Escenarios'!$N$13-W294</f>
        <v>55723.298726586276</v>
      </c>
    </row>
    <row r="295" spans="1:24" x14ac:dyDescent="0.3">
      <c r="A295">
        <v>290</v>
      </c>
      <c r="B295" s="18">
        <f t="shared" ca="1" si="25"/>
        <v>-83.1062644402312</v>
      </c>
      <c r="C295" s="23">
        <f t="shared" ca="1" si="27"/>
        <v>1.0018414286650039</v>
      </c>
      <c r="D295" s="23">
        <f t="shared" ca="1" si="28"/>
        <v>0.99677878386258678</v>
      </c>
      <c r="E295" s="23">
        <f t="shared" ca="1" si="28"/>
        <v>0.98626442704704764</v>
      </c>
      <c r="F295" s="23">
        <f t="shared" ca="1" si="28"/>
        <v>0.97157878428606392</v>
      </c>
      <c r="G295" s="23">
        <f t="shared" ca="1" si="28"/>
        <v>0.95379501729242055</v>
      </c>
      <c r="H295" s="23">
        <f t="shared" ca="1" si="28"/>
        <v>0.93379047435916362</v>
      </c>
      <c r="I295" s="23">
        <f t="shared" ca="1" si="28"/>
        <v>0.91226212615714553</v>
      </c>
      <c r="J295" s="23">
        <f t="shared" ca="1" si="28"/>
        <v>0.88975688544209419</v>
      </c>
      <c r="K295" s="23">
        <f t="shared" ca="1" si="28"/>
        <v>0.86669178946406744</v>
      </c>
      <c r="L295" s="23">
        <f t="shared" ca="1" si="28"/>
        <v>0.84338513787286318</v>
      </c>
      <c r="M295" s="24">
        <f ca="1">C295*'Balance y flujos'!D$12</f>
        <v>7585.7995462337412</v>
      </c>
      <c r="N295" s="24">
        <f ca="1">D295*'Balance y flujos'!E$12</f>
        <v>7547.4659262155583</v>
      </c>
      <c r="O295" s="24">
        <f ca="1">E295*'Balance y flujos'!F$12</f>
        <v>7467.8527250859743</v>
      </c>
      <c r="P295" s="24">
        <f ca="1">F295*'Balance y flujos'!G$12</f>
        <v>7356.6551453044422</v>
      </c>
      <c r="Q295" s="24">
        <f ca="1">G295*'Balance y flujos'!H$12</f>
        <v>-946573.0182790457</v>
      </c>
      <c r="R295" s="24">
        <f ca="1">H295*'Balance y flujos'!I$12</f>
        <v>23665.782584478005</v>
      </c>
      <c r="S295" s="24">
        <f ca="1">I295*'Balance y flujos'!J$12</f>
        <v>23120.172812326986</v>
      </c>
      <c r="T295" s="24">
        <f ca="1">J295*'Balance y flujos'!K$12</f>
        <v>22549.804888902556</v>
      </c>
      <c r="U295" s="24">
        <f ca="1">K295*'Balance y flujos'!L$12</f>
        <v>21965.248115520706</v>
      </c>
      <c r="V295" s="24">
        <f ca="1">L295*'Balance y flujos'!M$12</f>
        <v>864759.70728210534</v>
      </c>
      <c r="W295" s="18">
        <f t="shared" ca="1" si="26"/>
        <v>39445.470747127663</v>
      </c>
      <c r="X295" s="18">
        <f ca="1">'Metrics and Escenarios'!$N$13-W295</f>
        <v>-36537.423991320888</v>
      </c>
    </row>
    <row r="296" spans="1:24" x14ac:dyDescent="0.3">
      <c r="A296">
        <v>291</v>
      </c>
      <c r="B296" s="18">
        <f t="shared" ca="1" si="25"/>
        <v>-83.394502387150027</v>
      </c>
      <c r="C296" s="23">
        <f t="shared" ca="1" si="27"/>
        <v>1.001870305952832</v>
      </c>
      <c r="D296" s="23">
        <f t="shared" ca="1" si="28"/>
        <v>0.99683624741292709</v>
      </c>
      <c r="E296" s="23">
        <f t="shared" ca="1" si="28"/>
        <v>0.9863497143845229</v>
      </c>
      <c r="F296" s="23">
        <f t="shared" ca="1" si="28"/>
        <v>0.9716908090935209</v>
      </c>
      <c r="G296" s="23">
        <f t="shared" ca="1" si="28"/>
        <v>0.95393248715697332</v>
      </c>
      <c r="H296" s="23">
        <f t="shared" ca="1" si="28"/>
        <v>0.93395198063394114</v>
      </c>
      <c r="I296" s="23">
        <f t="shared" ca="1" si="28"/>
        <v>0.91244620872098081</v>
      </c>
      <c r="J296" s="23">
        <f t="shared" ca="1" si="28"/>
        <v>0.8899620784572837</v>
      </c>
      <c r="K296" s="23">
        <f t="shared" ca="1" si="28"/>
        <v>0.86691665074471158</v>
      </c>
      <c r="L296" s="23">
        <f t="shared" ca="1" si="28"/>
        <v>0.84362826851152029</v>
      </c>
      <c r="M296" s="24">
        <f ca="1">C296*'Balance y flujos'!D$12</f>
        <v>7586.0182009136488</v>
      </c>
      <c r="N296" s="24">
        <f ca="1">D296*'Balance y flujos'!E$12</f>
        <v>7547.9010319734398</v>
      </c>
      <c r="O296" s="24">
        <f ca="1">E296*'Balance y flujos'!F$12</f>
        <v>7468.498508567679</v>
      </c>
      <c r="P296" s="24">
        <f ca="1">F296*'Balance y flujos'!G$12</f>
        <v>7357.503381072358</v>
      </c>
      <c r="Q296" s="24">
        <f ca="1">G296*'Balance y flujos'!H$12</f>
        <v>-946709.44724150922</v>
      </c>
      <c r="R296" s="24">
        <f ca="1">H296*'Balance y flujos'!I$12</f>
        <v>23669.875764361361</v>
      </c>
      <c r="S296" s="24">
        <f ca="1">I296*'Balance y flujos'!J$12</f>
        <v>23124.8381607675</v>
      </c>
      <c r="T296" s="24">
        <f ca="1">J296*'Balance y flujos'!K$12</f>
        <v>22555.005256028449</v>
      </c>
      <c r="U296" s="24">
        <f ca="1">K296*'Balance y flujos'!L$12</f>
        <v>21970.946950886366</v>
      </c>
      <c r="V296" s="24">
        <f ca="1">L296*'Balance y flujos'!M$12</f>
        <v>865008.99977076217</v>
      </c>
      <c r="W296" s="18">
        <f t="shared" ca="1" si="26"/>
        <v>39580.139783823746</v>
      </c>
      <c r="X296" s="18">
        <f ca="1">'Metrics and Escenarios'!$N$13-W296</f>
        <v>-36672.09302801697</v>
      </c>
    </row>
    <row r="297" spans="1:24" x14ac:dyDescent="0.3">
      <c r="A297">
        <v>292</v>
      </c>
      <c r="B297" s="18">
        <f t="shared" ca="1" si="25"/>
        <v>106.15546747384863</v>
      </c>
      <c r="C297" s="23">
        <f t="shared" ca="1" si="27"/>
        <v>0.98305870745401547</v>
      </c>
      <c r="D297" s="23">
        <f t="shared" ca="1" si="28"/>
        <v>0.95975353504979766</v>
      </c>
      <c r="E297" s="23">
        <f t="shared" ca="1" si="28"/>
        <v>0.93182588695699553</v>
      </c>
      <c r="F297" s="23">
        <f t="shared" ca="1" si="28"/>
        <v>0.90074091926403221</v>
      </c>
      <c r="G297" s="23">
        <f t="shared" ca="1" si="28"/>
        <v>0.86767560325235182</v>
      </c>
      <c r="H297" s="23">
        <f t="shared" ca="1" si="28"/>
        <v>0.83355112862666147</v>
      </c>
      <c r="I297" s="23">
        <f t="shared" ca="1" si="28"/>
        <v>0.79906648731903063</v>
      </c>
      <c r="J297" s="23">
        <f t="shared" ca="1" si="28"/>
        <v>0.76474227179953136</v>
      </c>
      <c r="K297" s="23">
        <f t="shared" ca="1" si="28"/>
        <v>0.73095205111011097</v>
      </c>
      <c r="L297" s="23">
        <f t="shared" ca="1" si="28"/>
        <v>0.69796013472754503</v>
      </c>
      <c r="M297" s="24">
        <f ca="1">C297*'Balance y flujos'!D$12</f>
        <v>7443.5794763078911</v>
      </c>
      <c r="N297" s="24">
        <f ca="1">D297*'Balance y flujos'!E$12</f>
        <v>7267.1160548616517</v>
      </c>
      <c r="O297" s="24">
        <f ca="1">E297*'Balance y flujos'!F$12</f>
        <v>7055.6519107684517</v>
      </c>
      <c r="P297" s="24">
        <f ca="1">F297*'Balance y flujos'!G$12</f>
        <v>6820.2809956983983</v>
      </c>
      <c r="Q297" s="24">
        <f ca="1">G297*'Balance y flujos'!H$12</f>
        <v>-861105.68808503787</v>
      </c>
      <c r="R297" s="24">
        <f ca="1">H297*'Balance y flujos'!I$12</f>
        <v>21125.338418838248</v>
      </c>
      <c r="S297" s="24">
        <f ca="1">I297*'Balance y flujos'!J$12</f>
        <v>20251.367173575574</v>
      </c>
      <c r="T297" s="24">
        <f ca="1">J297*'Balance y flujos'!K$12</f>
        <v>19381.461724577821</v>
      </c>
      <c r="U297" s="24">
        <f ca="1">K297*'Balance y flujos'!L$12</f>
        <v>18525.089724353522</v>
      </c>
      <c r="V297" s="24">
        <f ca="1">L297*'Balance y flujos'!M$12</f>
        <v>715649.08450231201</v>
      </c>
      <c r="W297" s="18">
        <f t="shared" ca="1" si="26"/>
        <v>-37586.718103744322</v>
      </c>
      <c r="X297" s="18">
        <f ca="1">'Metrics and Escenarios'!$N$13-W297</f>
        <v>40494.764859551098</v>
      </c>
    </row>
    <row r="298" spans="1:24" x14ac:dyDescent="0.3">
      <c r="A298">
        <v>293</v>
      </c>
      <c r="B298" s="18">
        <f t="shared" ca="1" si="25"/>
        <v>-36.149736958298661</v>
      </c>
      <c r="C298" s="23">
        <f t="shared" ca="1" si="27"/>
        <v>0.99714815681821511</v>
      </c>
      <c r="D298" s="23">
        <f t="shared" ca="1" si="28"/>
        <v>0.98746154877053427</v>
      </c>
      <c r="E298" s="23">
        <f t="shared" ref="D298:M326" ca="1" si="29">EXP(-(E$4+($B298/10000))*E$3)</f>
        <v>0.97246836168638939</v>
      </c>
      <c r="F298" s="23">
        <f t="shared" ca="1" si="29"/>
        <v>0.95350030989158197</v>
      </c>
      <c r="G298" s="23">
        <f t="shared" ca="1" si="29"/>
        <v>0.93166240069524242</v>
      </c>
      <c r="H298" s="23">
        <f t="shared" ca="1" si="29"/>
        <v>0.90784909063951114</v>
      </c>
      <c r="I298" s="23">
        <f t="shared" ca="1" si="29"/>
        <v>0.88276391557191336</v>
      </c>
      <c r="J298" s="23">
        <f t="shared" ca="1" si="29"/>
        <v>0.85695297118945035</v>
      </c>
      <c r="K298" s="23">
        <f t="shared" ca="1" si="29"/>
        <v>0.83082779573367738</v>
      </c>
      <c r="L298" s="23">
        <f t="shared" ca="1" si="29"/>
        <v>0.8046981128523939</v>
      </c>
      <c r="M298" s="24">
        <f ca="1">C298*'Balance y flujos'!D$12</f>
        <v>7550.2627652352121</v>
      </c>
      <c r="N298" s="24">
        <f ca="1">D298*'Balance y flujos'!E$12</f>
        <v>7476.9171590043361</v>
      </c>
      <c r="O298" s="24">
        <f ca="1">E298*'Balance y flujos'!F$12</f>
        <v>7363.3908977365618</v>
      </c>
      <c r="P298" s="24">
        <f ca="1">F298*'Balance y flujos'!G$12</f>
        <v>7219.7675312226365</v>
      </c>
      <c r="Q298" s="24">
        <f ca="1">G298*'Balance y flujos'!H$12</f>
        <v>-924607.98667898984</v>
      </c>
      <c r="R298" s="24">
        <f ca="1">H298*'Balance y flujos'!I$12</f>
        <v>23008.329800467618</v>
      </c>
      <c r="S298" s="24">
        <f ca="1">I298*'Balance y flujos'!J$12</f>
        <v>22372.576582219433</v>
      </c>
      <c r="T298" s="24">
        <f ca="1">J298*'Balance y flujos'!K$12</f>
        <v>21718.429624386496</v>
      </c>
      <c r="U298" s="24">
        <f ca="1">K298*'Balance y flujos'!L$12</f>
        <v>21056.318862609911</v>
      </c>
      <c r="V298" s="24">
        <f ca="1">L298*'Balance y flujos'!M$12</f>
        <v>825092.20671801595</v>
      </c>
      <c r="W298" s="18">
        <f t="shared" ca="1" si="26"/>
        <v>18250.213261908269</v>
      </c>
      <c r="X298" s="18">
        <f ca="1">'Metrics and Escenarios'!$N$13-W298</f>
        <v>-15342.166506101494</v>
      </c>
    </row>
    <row r="299" spans="1:24" x14ac:dyDescent="0.3">
      <c r="A299">
        <v>294</v>
      </c>
      <c r="B299" s="18">
        <f t="shared" ca="1" si="25"/>
        <v>63.044783577208193</v>
      </c>
      <c r="C299" s="23">
        <f t="shared" ca="1" si="27"/>
        <v>0.98730588914033046</v>
      </c>
      <c r="D299" s="23">
        <f t="shared" ca="1" si="29"/>
        <v>0.96806443869057102</v>
      </c>
      <c r="E299" s="23">
        <f t="shared" ca="1" si="29"/>
        <v>0.94395565162623574</v>
      </c>
      <c r="F299" s="23">
        <f t="shared" ca="1" si="29"/>
        <v>0.91640823961960405</v>
      </c>
      <c r="G299" s="23">
        <f t="shared" ca="1" si="29"/>
        <v>0.88658167901850293</v>
      </c>
      <c r="H299" s="23">
        <f t="shared" ca="1" si="29"/>
        <v>0.85539337661062442</v>
      </c>
      <c r="I299" s="23">
        <f t="shared" ca="1" si="29"/>
        <v>0.82354783404037324</v>
      </c>
      <c r="J299" s="23">
        <f t="shared" ca="1" si="29"/>
        <v>0.79157721083180355</v>
      </c>
      <c r="K299" s="23">
        <f t="shared" ca="1" si="29"/>
        <v>0.75987008626892416</v>
      </c>
      <c r="L299" s="23">
        <f t="shared" ca="1" si="29"/>
        <v>0.72870768547975717</v>
      </c>
      <c r="M299" s="24">
        <f ca="1">C299*'Balance y flujos'!D$12</f>
        <v>7475.7385266196279</v>
      </c>
      <c r="N299" s="24">
        <f ca="1">D299*'Balance y flujos'!E$12</f>
        <v>7330.0450247196677</v>
      </c>
      <c r="O299" s="24">
        <f ca="1">E299*'Balance y flujos'!F$12</f>
        <v>7147.4967483755936</v>
      </c>
      <c r="P299" s="24">
        <f ca="1">F299*'Balance y flujos'!G$12</f>
        <v>6938.9116973677901</v>
      </c>
      <c r="Q299" s="24">
        <f ca="1">G299*'Balance y flujos'!H$12</f>
        <v>-879868.60975827125</v>
      </c>
      <c r="R299" s="24">
        <f ca="1">H299*'Balance y flujos'!I$12</f>
        <v>21678.903598756649</v>
      </c>
      <c r="S299" s="24">
        <f ca="1">I299*'Balance y flujos'!J$12</f>
        <v>20871.817097612467</v>
      </c>
      <c r="T299" s="24">
        <f ca="1">J299*'Balance y flujos'!K$12</f>
        <v>20061.560579988942</v>
      </c>
      <c r="U299" s="24">
        <f ca="1">K299*'Balance y flujos'!L$12</f>
        <v>19257.982114703111</v>
      </c>
      <c r="V299" s="24">
        <f ca="1">L299*'Balance y flujos'!M$12</f>
        <v>747175.89448996063</v>
      </c>
      <c r="W299" s="18">
        <f t="shared" ca="1" si="26"/>
        <v>-21930.259880166734</v>
      </c>
      <c r="X299" s="18">
        <f ca="1">'Metrics and Escenarios'!$N$13-W299</f>
        <v>24838.306635973509</v>
      </c>
    </row>
    <row r="300" spans="1:24" x14ac:dyDescent="0.3">
      <c r="A300">
        <v>295</v>
      </c>
      <c r="B300" s="18">
        <f t="shared" ca="1" si="25"/>
        <v>-195.69349964893533</v>
      </c>
      <c r="C300" s="23">
        <f t="shared" ca="1" si="27"/>
        <v>1.0131846194258374</v>
      </c>
      <c r="D300" s="23">
        <f t="shared" ca="1" si="29"/>
        <v>1.0194783058691679</v>
      </c>
      <c r="E300" s="23">
        <f t="shared" ca="1" si="29"/>
        <v>1.0201456302075789</v>
      </c>
      <c r="F300" s="23">
        <f t="shared" ca="1" si="29"/>
        <v>1.0163339398820725</v>
      </c>
      <c r="G300" s="23">
        <f t="shared" ca="1" si="29"/>
        <v>1.0090276258316728</v>
      </c>
      <c r="H300" s="23">
        <f t="shared" ca="1" si="29"/>
        <v>0.99904959560522821</v>
      </c>
      <c r="I300" s="23">
        <f t="shared" ca="1" si="29"/>
        <v>0.98706750622112882</v>
      </c>
      <c r="J300" s="23">
        <f t="shared" ca="1" si="29"/>
        <v>0.9736170473785517</v>
      </c>
      <c r="K300" s="23">
        <f t="shared" ca="1" si="29"/>
        <v>0.95911591133090635</v>
      </c>
      <c r="L300" s="23">
        <f t="shared" ca="1" si="29"/>
        <v>0.94389124664458346</v>
      </c>
      <c r="M300" s="24">
        <f ca="1">C300*'Balance y flujos'!D$12</f>
        <v>7671.6885590698694</v>
      </c>
      <c r="N300" s="24">
        <f ca="1">D300*'Balance y flujos'!E$12</f>
        <v>7719.3434497540902</v>
      </c>
      <c r="O300" s="24">
        <f ca="1">E300*'Balance y flujos'!F$12</f>
        <v>7724.3963338919066</v>
      </c>
      <c r="P300" s="24">
        <f ca="1">F300*'Balance y flujos'!G$12</f>
        <v>7695.5347616766912</v>
      </c>
      <c r="Q300" s="24">
        <f ca="1">G300*'Balance y flujos'!H$12</f>
        <v>-1001387.4134316219</v>
      </c>
      <c r="R300" s="24">
        <f ca="1">H300*'Balance y flujos'!I$12</f>
        <v>25319.695552612899</v>
      </c>
      <c r="S300" s="24">
        <f ca="1">I300*'Balance y flujos'!J$12</f>
        <v>25016.024086627469</v>
      </c>
      <c r="T300" s="24">
        <f ca="1">J300*'Balance y flujos'!K$12</f>
        <v>24675.138584611235</v>
      </c>
      <c r="U300" s="24">
        <f ca="1">K300*'Balance y flujos'!L$12</f>
        <v>24307.624948142595</v>
      </c>
      <c r="V300" s="24">
        <f ca="1">L300*'Balance y flujos'!M$12</f>
        <v>967813.0210038824</v>
      </c>
      <c r="W300" s="18">
        <f t="shared" ca="1" si="26"/>
        <v>96555.05384864728</v>
      </c>
      <c r="X300" s="18">
        <f ca="1">'Metrics and Escenarios'!$N$13-W300</f>
        <v>-93647.007092840504</v>
      </c>
    </row>
    <row r="301" spans="1:24" x14ac:dyDescent="0.3">
      <c r="A301">
        <v>296</v>
      </c>
      <c r="B301" s="18">
        <f t="shared" ca="1" si="25"/>
        <v>-53.262825026505197</v>
      </c>
      <c r="C301" s="23">
        <f t="shared" ca="1" si="27"/>
        <v>0.9988560461869348</v>
      </c>
      <c r="D301" s="23">
        <f t="shared" ca="1" si="29"/>
        <v>0.99084704238028642</v>
      </c>
      <c r="E301" s="23">
        <f t="shared" ca="1" si="29"/>
        <v>0.97747378043322553</v>
      </c>
      <c r="F301" s="23">
        <f t="shared" ca="1" si="29"/>
        <v>0.96004963406074806</v>
      </c>
      <c r="G301" s="23">
        <f t="shared" ca="1" si="29"/>
        <v>0.93966841410860413</v>
      </c>
      <c r="H301" s="23">
        <f t="shared" ca="1" si="29"/>
        <v>0.91721877244153638</v>
      </c>
      <c r="I301" s="23">
        <f t="shared" ca="1" si="29"/>
        <v>0.89340227933586924</v>
      </c>
      <c r="J301" s="23">
        <f t="shared" ca="1" si="29"/>
        <v>0.86876573718038264</v>
      </c>
      <c r="K301" s="23">
        <f t="shared" ca="1" si="29"/>
        <v>0.8437230722373702</v>
      </c>
      <c r="L301" s="23">
        <f t="shared" ca="1" si="29"/>
        <v>0.81858748861528263</v>
      </c>
      <c r="M301" s="24">
        <f ca="1">C301*'Balance y flujos'!D$12</f>
        <v>7563.1946584745601</v>
      </c>
      <c r="N301" s="24">
        <f ca="1">D301*'Balance y flujos'!E$12</f>
        <v>7502.5516308417182</v>
      </c>
      <c r="O301" s="24">
        <f ca="1">E301*'Balance y flujos'!F$12</f>
        <v>7401.2912102731034</v>
      </c>
      <c r="P301" s="24">
        <f ca="1">F301*'Balance y flujos'!G$12</f>
        <v>7269.3580740860925</v>
      </c>
      <c r="Q301" s="24">
        <f ca="1">G301*'Balance y flujos'!H$12</f>
        <v>-932553.3797075476</v>
      </c>
      <c r="R301" s="24">
        <f ca="1">H301*'Balance y flujos'!I$12</f>
        <v>23245.792977166486</v>
      </c>
      <c r="S301" s="24">
        <f ca="1">I301*'Balance y flujos'!J$12</f>
        <v>22642.192958489657</v>
      </c>
      <c r="T301" s="24">
        <f ca="1">J301*'Balance y flujos'!K$12</f>
        <v>22017.809795141155</v>
      </c>
      <c r="U301" s="24">
        <f ca="1">K301*'Balance y flujos'!L$12</f>
        <v>21383.133944240035</v>
      </c>
      <c r="V301" s="24">
        <f ca="1">L301*'Balance y flujos'!M$12</f>
        <v>839333.59179783869</v>
      </c>
      <c r="W301" s="18">
        <f t="shared" ca="1" si="26"/>
        <v>25805.537339003873</v>
      </c>
      <c r="X301" s="18">
        <f ca="1">'Metrics and Escenarios'!$N$13-W301</f>
        <v>-22897.490583197097</v>
      </c>
    </row>
    <row r="302" spans="1:24" x14ac:dyDescent="0.3">
      <c r="A302">
        <v>297</v>
      </c>
      <c r="B302" s="18">
        <f t="shared" ca="1" si="25"/>
        <v>70.873007352408322</v>
      </c>
      <c r="C302" s="23">
        <f t="shared" ca="1" si="27"/>
        <v>0.98653330643382364</v>
      </c>
      <c r="D302" s="23">
        <f t="shared" ca="1" si="29"/>
        <v>0.96654997954146515</v>
      </c>
      <c r="E302" s="23">
        <f t="shared" ca="1" si="29"/>
        <v>0.94174140386552818</v>
      </c>
      <c r="F302" s="23">
        <f t="shared" ca="1" si="29"/>
        <v>0.91354318810578705</v>
      </c>
      <c r="G302" s="23">
        <f t="shared" ca="1" si="29"/>
        <v>0.88311828161348671</v>
      </c>
      <c r="H302" s="23">
        <f t="shared" ca="1" si="29"/>
        <v>0.85138507089309734</v>
      </c>
      <c r="I302" s="23">
        <f t="shared" ca="1" si="29"/>
        <v>0.81904733440927746</v>
      </c>
      <c r="J302" s="23">
        <f t="shared" ca="1" si="29"/>
        <v>0.78663538643278885</v>
      </c>
      <c r="K302" s="23">
        <f t="shared" ca="1" si="29"/>
        <v>0.75453531138342333</v>
      </c>
      <c r="L302" s="23">
        <f t="shared" ca="1" si="29"/>
        <v>0.72302546850180804</v>
      </c>
      <c r="M302" s="24">
        <f ca="1">C302*'Balance y flujos'!D$12</f>
        <v>7469.888641221839</v>
      </c>
      <c r="N302" s="24">
        <f ca="1">D302*'Balance y flujos'!E$12</f>
        <v>7318.5777573484374</v>
      </c>
      <c r="O302" s="24">
        <f ca="1">E302*'Balance y flujos'!F$12</f>
        <v>7130.730782048161</v>
      </c>
      <c r="P302" s="24">
        <f ca="1">F302*'Balance y flujos'!G$12</f>
        <v>6917.2179384039491</v>
      </c>
      <c r="Q302" s="24">
        <f ca="1">G302*'Balance y flujos'!H$12</f>
        <v>-876431.43670145189</v>
      </c>
      <c r="R302" s="24">
        <f ca="1">H302*'Balance y flujos'!I$12</f>
        <v>21577.317970879889</v>
      </c>
      <c r="S302" s="24">
        <f ca="1">I302*'Balance y flujos'!J$12</f>
        <v>20757.757414294185</v>
      </c>
      <c r="T302" s="24">
        <f ca="1">J302*'Balance y flujos'!K$12</f>
        <v>19936.316057787095</v>
      </c>
      <c r="U302" s="24">
        <f ca="1">K302*'Balance y flujos'!L$12</f>
        <v>19122.778740879832</v>
      </c>
      <c r="V302" s="24">
        <f ca="1">L302*'Balance y flujos'!M$12</f>
        <v>741349.6686414025</v>
      </c>
      <c r="W302" s="18">
        <f t="shared" ca="1" si="26"/>
        <v>-24851.182757186121</v>
      </c>
      <c r="X302" s="18">
        <f ca="1">'Metrics and Escenarios'!$N$13-W302</f>
        <v>27759.229512992897</v>
      </c>
    </row>
    <row r="303" spans="1:24" x14ac:dyDescent="0.3">
      <c r="A303">
        <v>298</v>
      </c>
      <c r="B303" s="18">
        <f t="shared" ca="1" si="25"/>
        <v>145.98236503745065</v>
      </c>
      <c r="C303" s="23">
        <f t="shared" ca="1" si="27"/>
        <v>0.97915127581882389</v>
      </c>
      <c r="D303" s="23">
        <f t="shared" ca="1" si="29"/>
        <v>0.95213910009609204</v>
      </c>
      <c r="E303" s="23">
        <f t="shared" ca="1" si="29"/>
        <v>0.92075861464101505</v>
      </c>
      <c r="F303" s="23">
        <f t="shared" ca="1" si="29"/>
        <v>0.88650512729336928</v>
      </c>
      <c r="G303" s="23">
        <f t="shared" ca="1" si="29"/>
        <v>0.85056808968715836</v>
      </c>
      <c r="H303" s="23">
        <f t="shared" ca="1" si="29"/>
        <v>0.81386858042176291</v>
      </c>
      <c r="I303" s="23">
        <f t="shared" ca="1" si="29"/>
        <v>0.77709711304760631</v>
      </c>
      <c r="J303" s="23">
        <f t="shared" ca="1" si="29"/>
        <v>0.74076049868718608</v>
      </c>
      <c r="K303" s="23">
        <f t="shared" ca="1" si="29"/>
        <v>0.70521565964115762</v>
      </c>
      <c r="L303" s="23">
        <f t="shared" ca="1" si="29"/>
        <v>0.67070881767787982</v>
      </c>
      <c r="M303" s="24">
        <f ca="1">C303*'Balance y flujos'!D$12</f>
        <v>7413.9929646334103</v>
      </c>
      <c r="N303" s="24">
        <f ca="1">D303*'Balance y flujos'!E$12</f>
        <v>7209.4606459676361</v>
      </c>
      <c r="O303" s="24">
        <f ca="1">E303*'Balance y flujos'!F$12</f>
        <v>6971.8521128059319</v>
      </c>
      <c r="P303" s="24">
        <f ca="1">F303*'Balance y flujos'!G$12</f>
        <v>6712.4896215532563</v>
      </c>
      <c r="Q303" s="24">
        <f ca="1">G303*'Balance y flujos'!H$12</f>
        <v>-844127.7101578475</v>
      </c>
      <c r="R303" s="24">
        <f ca="1">H303*'Balance y flujos'!I$12</f>
        <v>20626.508200158511</v>
      </c>
      <c r="S303" s="24">
        <f ca="1">I303*'Balance y flujos'!J$12</f>
        <v>19694.580132691095</v>
      </c>
      <c r="T303" s="24">
        <f ca="1">J303*'Balance y flujos'!K$12</f>
        <v>18773.672885377531</v>
      </c>
      <c r="U303" s="24">
        <f ca="1">K303*'Balance y flujos'!L$12</f>
        <v>17872.83221933747</v>
      </c>
      <c r="V303" s="24">
        <f ca="1">L303*'Balance y flujos'!M$12</f>
        <v>687707.11600336886</v>
      </c>
      <c r="W303" s="18">
        <f t="shared" ca="1" si="26"/>
        <v>-51145.205371953896</v>
      </c>
      <c r="X303" s="18">
        <f ca="1">'Metrics and Escenarios'!$N$13-W303</f>
        <v>54053.252127760672</v>
      </c>
    </row>
    <row r="304" spans="1:24" x14ac:dyDescent="0.3">
      <c r="A304">
        <v>299</v>
      </c>
      <c r="B304" s="18">
        <f t="shared" ca="1" si="25"/>
        <v>-95.431718852904169</v>
      </c>
      <c r="C304" s="23">
        <f t="shared" ca="1" si="27"/>
        <v>1.0030770050463751</v>
      </c>
      <c r="D304" s="23">
        <f t="shared" ca="1" si="29"/>
        <v>0.99923896519406552</v>
      </c>
      <c r="E304" s="23">
        <f t="shared" ca="1" si="29"/>
        <v>0.98991802489260217</v>
      </c>
      <c r="F304" s="23">
        <f t="shared" ca="1" si="29"/>
        <v>0.97638067165395281</v>
      </c>
      <c r="G304" s="23">
        <f t="shared" ca="1" si="29"/>
        <v>0.95969114524799526</v>
      </c>
      <c r="H304" s="23">
        <f t="shared" ca="1" si="29"/>
        <v>0.94072170710164449</v>
      </c>
      <c r="I304" s="23">
        <f t="shared" ca="1" si="29"/>
        <v>0.92016700974372589</v>
      </c>
      <c r="J304" s="23">
        <f t="shared" ca="1" si="29"/>
        <v>0.89857360839773248</v>
      </c>
      <c r="K304" s="23">
        <f t="shared" ca="1" si="29"/>
        <v>0.87635944466474835</v>
      </c>
      <c r="L304" s="23">
        <f t="shared" ca="1" si="29"/>
        <v>0.85384456915043949</v>
      </c>
      <c r="M304" s="24">
        <f ca="1">C304*'Balance y flujos'!D$12</f>
        <v>7595.1551533038464</v>
      </c>
      <c r="N304" s="24">
        <f ca="1">D304*'Balance y flujos'!E$12</f>
        <v>7566.0940662525027</v>
      </c>
      <c r="O304" s="24">
        <f ca="1">E304*'Balance y flujos'!F$12</f>
        <v>7495.5172437272731</v>
      </c>
      <c r="P304" s="24">
        <f ca="1">F304*'Balance y flujos'!G$12</f>
        <v>7393.0143474437828</v>
      </c>
      <c r="Q304" s="24">
        <f ca="1">G304*'Balance y flujos'!H$12</f>
        <v>-952424.50159976084</v>
      </c>
      <c r="R304" s="24">
        <f ca="1">H304*'Balance y flujos'!I$12</f>
        <v>23841.446238831024</v>
      </c>
      <c r="S304" s="24">
        <f ca="1">I304*'Balance y flujos'!J$12</f>
        <v>23320.512461801354</v>
      </c>
      <c r="T304" s="24">
        <f ca="1">J304*'Balance y flujos'!K$12</f>
        <v>22773.253996925323</v>
      </c>
      <c r="U304" s="24">
        <f ca="1">K304*'Balance y flujos'!L$12</f>
        <v>22210.263065194536</v>
      </c>
      <c r="V304" s="24">
        <f ca="1">L304*'Balance y flujos'!M$12</f>
        <v>875484.22010995378</v>
      </c>
      <c r="W304" s="18">
        <f t="shared" ca="1" si="26"/>
        <v>45254.975083672674</v>
      </c>
      <c r="X304" s="18">
        <f ca="1">'Metrics and Escenarios'!$N$13-W304</f>
        <v>-42346.928327865899</v>
      </c>
    </row>
    <row r="305" spans="1:24" x14ac:dyDescent="0.3">
      <c r="A305">
        <v>300</v>
      </c>
      <c r="B305" s="18">
        <f t="shared" ca="1" si="25"/>
        <v>69.378041566477748</v>
      </c>
      <c r="C305" s="23">
        <f t="shared" ca="1" si="27"/>
        <v>0.98668080081248133</v>
      </c>
      <c r="D305" s="23">
        <f t="shared" ca="1" si="29"/>
        <v>0.96683901457902233</v>
      </c>
      <c r="E305" s="23">
        <f t="shared" ca="1" si="29"/>
        <v>0.94216385994544682</v>
      </c>
      <c r="F305" s="23">
        <f t="shared" ca="1" si="29"/>
        <v>0.91408963779829744</v>
      </c>
      <c r="G305" s="23">
        <f t="shared" ca="1" si="29"/>
        <v>0.88377864419557728</v>
      </c>
      <c r="H305" s="23">
        <f t="shared" ca="1" si="29"/>
        <v>0.85214908842687598</v>
      </c>
      <c r="I305" s="23">
        <f t="shared" ca="1" si="29"/>
        <v>0.81990489645949005</v>
      </c>
      <c r="J305" s="23">
        <f t="shared" ca="1" si="29"/>
        <v>0.78757674363027941</v>
      </c>
      <c r="K305" s="23">
        <f t="shared" ca="1" si="29"/>
        <v>0.7555511986800223</v>
      </c>
      <c r="L305" s="23">
        <f t="shared" ca="1" si="29"/>
        <v>0.7241071751953625</v>
      </c>
      <c r="M305" s="24">
        <f ca="1">C305*'Balance y flujos'!D$12</f>
        <v>7471.0054474934504</v>
      </c>
      <c r="N305" s="24">
        <f ca="1">D305*'Balance y flujos'!E$12</f>
        <v>7320.7662891799355</v>
      </c>
      <c r="O305" s="24">
        <f ca="1">E305*'Balance y flujos'!F$12</f>
        <v>7133.9295588681825</v>
      </c>
      <c r="P305" s="24">
        <f ca="1">F305*'Balance y flujos'!G$12</f>
        <v>6921.3555770669936</v>
      </c>
      <c r="Q305" s="24">
        <f ca="1">G305*'Balance y flujos'!H$12</f>
        <v>-877086.79911282461</v>
      </c>
      <c r="R305" s="24">
        <f ca="1">H305*'Balance y flujos'!I$12</f>
        <v>21596.681065001769</v>
      </c>
      <c r="S305" s="24">
        <f ca="1">I305*'Balance y flujos'!J$12</f>
        <v>20779.491280284794</v>
      </c>
      <c r="T305" s="24">
        <f ca="1">J305*'Balance y flujos'!K$12</f>
        <v>19960.173609756057</v>
      </c>
      <c r="U305" s="24">
        <f ca="1">K305*'Balance y flujos'!L$12</f>
        <v>19148.52516746246</v>
      </c>
      <c r="V305" s="24">
        <f ca="1">L305*'Balance y flujos'!M$12</f>
        <v>742458.78987401328</v>
      </c>
      <c r="W305" s="18">
        <f t="shared" ca="1" si="26"/>
        <v>-24296.08124369767</v>
      </c>
      <c r="X305" s="18">
        <f ca="1">'Metrics and Escenarios'!$N$13-W305</f>
        <v>27204.127999504446</v>
      </c>
    </row>
    <row r="306" spans="1:24" x14ac:dyDescent="0.3">
      <c r="A306">
        <v>301</v>
      </c>
      <c r="B306" s="18">
        <f t="shared" ca="1" si="25"/>
        <v>170.28472757660106</v>
      </c>
      <c r="C306" s="23">
        <f t="shared" ca="1" si="27"/>
        <v>0.97677459600671557</v>
      </c>
      <c r="D306" s="23">
        <f t="shared" ca="1" si="29"/>
        <v>0.94752248273597528</v>
      </c>
      <c r="E306" s="23">
        <f t="shared" ca="1" si="29"/>
        <v>0.91407004358085675</v>
      </c>
      <c r="F306" s="23">
        <f t="shared" ca="1" si="29"/>
        <v>0.87792921023686565</v>
      </c>
      <c r="G306" s="23">
        <f t="shared" ca="1" si="29"/>
        <v>0.84029522278100899</v>
      </c>
      <c r="H306" s="23">
        <f t="shared" ca="1" si="29"/>
        <v>0.80208732528269389</v>
      </c>
      <c r="I306" s="23">
        <f t="shared" ca="1" si="29"/>
        <v>0.76398921562863653</v>
      </c>
      <c r="J306" s="23">
        <f t="shared" ca="1" si="29"/>
        <v>0.72649781059537788</v>
      </c>
      <c r="K306" s="23">
        <f t="shared" ca="1" si="29"/>
        <v>0.68995855457181432</v>
      </c>
      <c r="L306" s="23">
        <f t="shared" ca="1" si="29"/>
        <v>0.65460547600762098</v>
      </c>
      <c r="M306" s="24">
        <f ca="1">C306*'Balance y flujos'!D$12</f>
        <v>7395.9970861197226</v>
      </c>
      <c r="N306" s="24">
        <f ca="1">D306*'Balance y flujos'!E$12</f>
        <v>7174.5042817432341</v>
      </c>
      <c r="O306" s="24">
        <f ca="1">E306*'Balance y flujos'!F$12</f>
        <v>6921.2072124640563</v>
      </c>
      <c r="P306" s="24">
        <f ca="1">F306*'Balance y flujos'!G$12</f>
        <v>6647.5540081374165</v>
      </c>
      <c r="Q306" s="24">
        <f ca="1">G306*'Balance y flujos'!H$12</f>
        <v>-833932.62792588456</v>
      </c>
      <c r="R306" s="24">
        <f ca="1">H306*'Balance y flujos'!I$12</f>
        <v>20327.92663357655</v>
      </c>
      <c r="S306" s="24">
        <f ca="1">I306*'Balance y flujos'!J$12</f>
        <v>19362.376432851615</v>
      </c>
      <c r="T306" s="24">
        <f ca="1">J306*'Balance y flujos'!K$12</f>
        <v>18412.202422014107</v>
      </c>
      <c r="U306" s="24">
        <f ca="1">K306*'Balance y flujos'!L$12</f>
        <v>17486.159468485719</v>
      </c>
      <c r="V306" s="24">
        <f ca="1">L306*'Balance y flujos'!M$12</f>
        <v>671195.65474599018</v>
      </c>
      <c r="W306" s="18">
        <f t="shared" ca="1" si="26"/>
        <v>-59009.045634501963</v>
      </c>
      <c r="X306" s="18">
        <f ca="1">'Metrics and Escenarios'!$N$13-W306</f>
        <v>61917.092390308739</v>
      </c>
    </row>
    <row r="307" spans="1:24" x14ac:dyDescent="0.3">
      <c r="A307">
        <v>302</v>
      </c>
      <c r="B307" s="18">
        <f t="shared" ca="1" si="25"/>
        <v>111.38194837627624</v>
      </c>
      <c r="C307" s="23">
        <f t="shared" ca="1" si="27"/>
        <v>0.98254504794124242</v>
      </c>
      <c r="D307" s="23">
        <f t="shared" ca="1" si="29"/>
        <v>0.95875083249727644</v>
      </c>
      <c r="E307" s="23">
        <f t="shared" ca="1" si="29"/>
        <v>0.93036598072112631</v>
      </c>
      <c r="F307" s="23">
        <f t="shared" ca="1" si="29"/>
        <v>0.8988598041865401</v>
      </c>
      <c r="G307" s="23">
        <f t="shared" ca="1" si="29"/>
        <v>0.86541111837782447</v>
      </c>
      <c r="H307" s="23">
        <f t="shared" ca="1" si="29"/>
        <v>0.83094129939917827</v>
      </c>
      <c r="I307" s="23">
        <f t="shared" ca="1" si="29"/>
        <v>0.79614841449700702</v>
      </c>
      <c r="J307" s="23">
        <f t="shared" ca="1" si="29"/>
        <v>0.76155141851857544</v>
      </c>
      <c r="K307" s="23">
        <f t="shared" ca="1" si="29"/>
        <v>0.72752184874192272</v>
      </c>
      <c r="L307" s="23">
        <f t="shared" ca="1" si="29"/>
        <v>0.69432177560212383</v>
      </c>
      <c r="M307" s="24">
        <f ca="1">C307*'Balance y flujos'!D$12</f>
        <v>7439.6901201808396</v>
      </c>
      <c r="N307" s="24">
        <f ca="1">D307*'Balance y flujos'!E$12</f>
        <v>7259.5237350091393</v>
      </c>
      <c r="O307" s="24">
        <f ca="1">E307*'Balance y flujos'!F$12</f>
        <v>7044.5977102285942</v>
      </c>
      <c r="P307" s="24">
        <f ca="1">F307*'Balance y flujos'!G$12</f>
        <v>6806.0374622479321</v>
      </c>
      <c r="Q307" s="24">
        <f ca="1">G307*'Balance y flujos'!H$12</f>
        <v>-858858.34956505534</v>
      </c>
      <c r="R307" s="24">
        <f ca="1">H307*'Balance y flujos'!I$12</f>
        <v>21059.195474809374</v>
      </c>
      <c r="S307" s="24">
        <f ca="1">I307*'Balance y flujos'!J$12</f>
        <v>20177.412170962085</v>
      </c>
      <c r="T307" s="24">
        <f ca="1">J307*'Balance y flujos'!K$12</f>
        <v>19300.5934333716</v>
      </c>
      <c r="U307" s="24">
        <f ca="1">K307*'Balance y flujos'!L$12</f>
        <v>18438.155421964097</v>
      </c>
      <c r="V307" s="24">
        <f ca="1">L307*'Balance y flujos'!M$12</f>
        <v>711918.51559494203</v>
      </c>
      <c r="W307" s="18">
        <f t="shared" ca="1" si="26"/>
        <v>-39414.628441339592</v>
      </c>
      <c r="X307" s="18">
        <f ca="1">'Metrics and Escenarios'!$N$13-W307</f>
        <v>42322.675197146367</v>
      </c>
    </row>
    <row r="308" spans="1:24" x14ac:dyDescent="0.3">
      <c r="A308">
        <v>303</v>
      </c>
      <c r="B308" s="18">
        <f t="shared" ca="1" si="25"/>
        <v>-133.62143474331484</v>
      </c>
      <c r="C308" s="23">
        <f t="shared" ca="1" si="27"/>
        <v>1.0069150516610781</v>
      </c>
      <c r="D308" s="23">
        <f t="shared" ca="1" si="29"/>
        <v>1.0069003168701909</v>
      </c>
      <c r="E308" s="23">
        <f t="shared" ca="1" si="29"/>
        <v>1.0013246489198313</v>
      </c>
      <c r="F308" s="23">
        <f t="shared" ca="1" si="29"/>
        <v>0.99141025467054855</v>
      </c>
      <c r="G308" s="23">
        <f t="shared" ca="1" si="29"/>
        <v>0.9781923884966055</v>
      </c>
      <c r="H308" s="23">
        <f t="shared" ca="1" si="29"/>
        <v>0.96252610100677827</v>
      </c>
      <c r="I308" s="23">
        <f t="shared" ca="1" si="29"/>
        <v>0.94509739627246137</v>
      </c>
      <c r="J308" s="23">
        <f t="shared" ca="1" si="29"/>
        <v>0.92645029785369026</v>
      </c>
      <c r="K308" s="23">
        <f t="shared" ca="1" si="29"/>
        <v>0.90700419572106528</v>
      </c>
      <c r="L308" s="23">
        <f t="shared" ca="1" si="29"/>
        <v>0.88708329983534806</v>
      </c>
      <c r="M308" s="24">
        <f ca="1">C308*'Balance y flujos'!D$12</f>
        <v>7624.2162915590643</v>
      </c>
      <c r="N308" s="24">
        <f ca="1">D308*'Balance y flujos'!E$12</f>
        <v>7624.104721836723</v>
      </c>
      <c r="O308" s="24">
        <f ca="1">E308*'Balance y flujos'!F$12</f>
        <v>7581.8865641546745</v>
      </c>
      <c r="P308" s="24">
        <f ca="1">F308*'Balance y flujos'!G$12</f>
        <v>7506.816193489718</v>
      </c>
      <c r="Q308" s="24">
        <f ca="1">G308*'Balance y flujos'!H$12</f>
        <v>-970785.65608918772</v>
      </c>
      <c r="R308" s="24">
        <f ca="1">H308*'Balance y flujos'!I$12</f>
        <v>24394.052053212825</v>
      </c>
      <c r="S308" s="24">
        <f ca="1">I308*'Balance y flujos'!J$12</f>
        <v>23952.342753003406</v>
      </c>
      <c r="T308" s="24">
        <f ca="1">J308*'Balance y flujos'!K$12</f>
        <v>23479.754748384006</v>
      </c>
      <c r="U308" s="24">
        <f ca="1">K308*'Balance y flujos'!L$12</f>
        <v>22986.91696750807</v>
      </c>
      <c r="V308" s="24">
        <f ca="1">L308*'Balance y flujos'!M$12</f>
        <v>909565.34595241945</v>
      </c>
      <c r="W308" s="18">
        <f t="shared" ca="1" si="26"/>
        <v>63929.780156380031</v>
      </c>
      <c r="X308" s="18">
        <f ca="1">'Metrics and Escenarios'!$N$13-W308</f>
        <v>-61021.733400573255</v>
      </c>
    </row>
    <row r="309" spans="1:24" x14ac:dyDescent="0.3">
      <c r="A309">
        <v>304</v>
      </c>
      <c r="B309" s="18">
        <f t="shared" ca="1" si="25"/>
        <v>64.429205264106542</v>
      </c>
      <c r="C309" s="23">
        <f t="shared" ca="1" si="27"/>
        <v>0.9871692138329089</v>
      </c>
      <c r="D309" s="23">
        <f t="shared" ca="1" si="29"/>
        <v>0.96779643391479797</v>
      </c>
      <c r="E309" s="23">
        <f t="shared" ca="1" si="29"/>
        <v>0.94356368322662865</v>
      </c>
      <c r="F309" s="23">
        <f t="shared" ca="1" si="29"/>
        <v>0.91590090193003637</v>
      </c>
      <c r="G309" s="23">
        <f t="shared" ca="1" si="29"/>
        <v>0.88596818992308146</v>
      </c>
      <c r="H309" s="23">
        <f t="shared" ca="1" si="29"/>
        <v>0.85468313654814054</v>
      </c>
      <c r="I309" s="23">
        <f t="shared" ca="1" si="29"/>
        <v>0.82275012439394024</v>
      </c>
      <c r="J309" s="23">
        <f t="shared" ca="1" si="29"/>
        <v>0.79070099481632794</v>
      </c>
      <c r="K309" s="23">
        <f t="shared" ca="1" si="29"/>
        <v>0.75892389329587706</v>
      </c>
      <c r="L309" s="23">
        <f t="shared" ca="1" si="29"/>
        <v>0.72769954476352383</v>
      </c>
      <c r="M309" s="24">
        <f ca="1">C309*'Balance y flujos'!D$12</f>
        <v>7474.7036408030162</v>
      </c>
      <c r="N309" s="24">
        <f ca="1">D309*'Balance y flujos'!E$12</f>
        <v>7328.0157310128216</v>
      </c>
      <c r="O309" s="24">
        <f ca="1">E309*'Balance y flujos'!F$12</f>
        <v>7144.5288198962935</v>
      </c>
      <c r="P309" s="24">
        <f ca="1">F309*'Balance y flujos'!G$12</f>
        <v>6935.0702091789481</v>
      </c>
      <c r="Q309" s="24">
        <f ca="1">G309*'Balance y flujos'!H$12</f>
        <v>-879259.76591425238</v>
      </c>
      <c r="R309" s="24">
        <f ca="1">H309*'Balance y flujos'!I$12</f>
        <v>21660.903429165002</v>
      </c>
      <c r="S309" s="24">
        <f ca="1">I309*'Balance y flujos'!J$12</f>
        <v>20851.600117919053</v>
      </c>
      <c r="T309" s="24">
        <f ca="1">J309*'Balance y flujos'!K$12</f>
        <v>20039.353951961904</v>
      </c>
      <c r="U309" s="24">
        <f ca="1">K309*'Balance y flujos'!L$12</f>
        <v>19234.002005890732</v>
      </c>
      <c r="V309" s="24">
        <f ca="1">L309*'Balance y flujos'!M$12</f>
        <v>746142.20367479173</v>
      </c>
      <c r="W309" s="18">
        <f t="shared" ca="1" si="26"/>
        <v>-22449.384333633003</v>
      </c>
      <c r="X309" s="18">
        <f ca="1">'Metrics and Escenarios'!$N$13-W309</f>
        <v>25357.431089439779</v>
      </c>
    </row>
    <row r="310" spans="1:24" x14ac:dyDescent="0.3">
      <c r="A310">
        <v>305</v>
      </c>
      <c r="B310" s="18">
        <f t="shared" ca="1" si="25"/>
        <v>36.7814684622914</v>
      </c>
      <c r="C310" s="23">
        <f t="shared" ca="1" si="27"/>
        <v>0.9899022897203763</v>
      </c>
      <c r="D310" s="23">
        <f t="shared" ca="1" si="29"/>
        <v>0.97316273306068291</v>
      </c>
      <c r="E310" s="23">
        <f t="shared" ca="1" si="29"/>
        <v>0.95142244985008662</v>
      </c>
      <c r="F310" s="23">
        <f t="shared" ca="1" si="29"/>
        <v>0.92608615277871886</v>
      </c>
      <c r="G310" s="23">
        <f t="shared" ca="1" si="29"/>
        <v>0.89830074298868012</v>
      </c>
      <c r="H310" s="23">
        <f t="shared" ca="1" si="29"/>
        <v>0.86897941931229628</v>
      </c>
      <c r="I310" s="23">
        <f t="shared" ca="1" si="29"/>
        <v>0.83882823091801384</v>
      </c>
      <c r="J310" s="23">
        <f t="shared" ca="1" si="29"/>
        <v>0.80838471421759817</v>
      </c>
      <c r="K310" s="23">
        <f t="shared" ca="1" si="29"/>
        <v>0.77804507782749865</v>
      </c>
      <c r="L310" s="23">
        <f t="shared" ca="1" si="29"/>
        <v>0.74809949704780809</v>
      </c>
      <c r="M310" s="24">
        <f ca="1">C310*'Balance y flujos'!D$12</f>
        <v>7495.3980992609777</v>
      </c>
      <c r="N310" s="24">
        <f ca="1">D310*'Balance y flujos'!E$12</f>
        <v>7368.648578149172</v>
      </c>
      <c r="O310" s="24">
        <f ca="1">E310*'Balance y flujos'!F$12</f>
        <v>7204.0342731351602</v>
      </c>
      <c r="P310" s="24">
        <f ca="1">F310*'Balance y flujos'!G$12</f>
        <v>7012.1914671500508</v>
      </c>
      <c r="Q310" s="24">
        <f ca="1">G310*'Balance y flujos'!H$12</f>
        <v>-891498.93865760427</v>
      </c>
      <c r="R310" s="24">
        <f ca="1">H310*'Balance y flujos'!I$12</f>
        <v>22023.225308594025</v>
      </c>
      <c r="S310" s="24">
        <f ca="1">I310*'Balance y flujos'!J$12</f>
        <v>21259.080150985283</v>
      </c>
      <c r="T310" s="24">
        <f ca="1">J310*'Balance y flujos'!K$12</f>
        <v>20487.526288398065</v>
      </c>
      <c r="U310" s="24">
        <f ca="1">K310*'Balance y flujos'!L$12</f>
        <v>19718.605145790603</v>
      </c>
      <c r="V310" s="24">
        <f ca="1">L310*'Balance y flujos'!M$12</f>
        <v>767059.16791063291</v>
      </c>
      <c r="W310" s="18">
        <f t="shared" ca="1" si="26"/>
        <v>-11871.06143550796</v>
      </c>
      <c r="X310" s="18">
        <f ca="1">'Metrics and Escenarios'!$N$13-W310</f>
        <v>14779.108191314735</v>
      </c>
    </row>
    <row r="311" spans="1:24" x14ac:dyDescent="0.3">
      <c r="A311">
        <v>306</v>
      </c>
      <c r="B311" s="18">
        <f t="shared" ca="1" si="25"/>
        <v>179.14670734101313</v>
      </c>
      <c r="C311" s="23">
        <f t="shared" ca="1" si="27"/>
        <v>0.97590936377644666</v>
      </c>
      <c r="D311" s="23">
        <f t="shared" ca="1" si="29"/>
        <v>0.94584458511103275</v>
      </c>
      <c r="E311" s="23">
        <f t="shared" ca="1" si="29"/>
        <v>0.91164313003030895</v>
      </c>
      <c r="F311" s="23">
        <f t="shared" ca="1" si="29"/>
        <v>0.87482264319840608</v>
      </c>
      <c r="G311" s="23">
        <f t="shared" ca="1" si="29"/>
        <v>0.83658012002059523</v>
      </c>
      <c r="H311" s="23">
        <f t="shared" ca="1" si="29"/>
        <v>0.7978337947271249</v>
      </c>
      <c r="I311" s="23">
        <f t="shared" ca="1" si="29"/>
        <v>0.75926456531581332</v>
      </c>
      <c r="J311" s="23">
        <f t="shared" ca="1" si="29"/>
        <v>0.72136545809678909</v>
      </c>
      <c r="K311" s="23">
        <f t="shared" ca="1" si="29"/>
        <v>0.68447748267016317</v>
      </c>
      <c r="L311" s="23">
        <f t="shared" ca="1" si="29"/>
        <v>0.64883000437977056</v>
      </c>
      <c r="M311" s="24">
        <f ca="1">C311*'Balance y flujos'!D$12</f>
        <v>7389.4456718220463</v>
      </c>
      <c r="N311" s="24">
        <f ca="1">D311*'Balance y flujos'!E$12</f>
        <v>7161.7994816843302</v>
      </c>
      <c r="O311" s="24">
        <f ca="1">E311*'Balance y flujos'!F$12</f>
        <v>6902.830971290814</v>
      </c>
      <c r="P311" s="24">
        <f ca="1">F311*'Balance y flujos'!G$12</f>
        <v>6624.0315282754154</v>
      </c>
      <c r="Q311" s="24">
        <f ca="1">G311*'Balance y flujos'!H$12</f>
        <v>-830245.65539050219</v>
      </c>
      <c r="R311" s="24">
        <f ca="1">H311*'Balance y flujos'!I$12</f>
        <v>20220.126080766659</v>
      </c>
      <c r="S311" s="24">
        <f ca="1">I311*'Balance y flujos'!J$12</f>
        <v>19242.63592343199</v>
      </c>
      <c r="T311" s="24">
        <f ca="1">J311*'Balance y flujos'!K$12</f>
        <v>18282.129197116563</v>
      </c>
      <c r="U311" s="24">
        <f ca="1">K311*'Balance y flujos'!L$12</f>
        <v>17347.248374920124</v>
      </c>
      <c r="V311" s="24">
        <f ca="1">L311*'Balance y flujos'!M$12</f>
        <v>665273.81082197628</v>
      </c>
      <c r="W311" s="18">
        <f t="shared" ca="1" si="26"/>
        <v>-61801.597339218017</v>
      </c>
      <c r="X311" s="18">
        <f ca="1">'Metrics and Escenarios'!$N$13-W311</f>
        <v>64709.644095024792</v>
      </c>
    </row>
    <row r="312" spans="1:24" x14ac:dyDescent="0.3">
      <c r="A312">
        <v>307</v>
      </c>
      <c r="B312" s="18">
        <f t="shared" ca="1" si="25"/>
        <v>-28.36350486152072</v>
      </c>
      <c r="C312" s="23">
        <f t="shared" ca="1" si="27"/>
        <v>0.99637205630397518</v>
      </c>
      <c r="D312" s="23">
        <f t="shared" ca="1" si="29"/>
        <v>0.98592502449343244</v>
      </c>
      <c r="E312" s="23">
        <f t="shared" ca="1" si="29"/>
        <v>0.97019945334382574</v>
      </c>
      <c r="F312" s="23">
        <f t="shared" ca="1" si="29"/>
        <v>0.95053525971525077</v>
      </c>
      <c r="G312" s="23">
        <f t="shared" ca="1" si="29"/>
        <v>0.92804238200004285</v>
      </c>
      <c r="H312" s="23">
        <f t="shared" ca="1" si="29"/>
        <v>0.90361774796302219</v>
      </c>
      <c r="I312" s="23">
        <f t="shared" ca="1" si="29"/>
        <v>0.87796562036101844</v>
      </c>
      <c r="J312" s="23">
        <f t="shared" ca="1" si="29"/>
        <v>0.85163161394055775</v>
      </c>
      <c r="K312" s="23">
        <f t="shared" ca="1" si="29"/>
        <v>0.82502603147807185</v>
      </c>
      <c r="L312" s="23">
        <f t="shared" ca="1" si="29"/>
        <v>0.79845687596878967</v>
      </c>
      <c r="M312" s="24">
        <f ca="1">C312*'Balance y flujos'!D$12</f>
        <v>7544.3862435020292</v>
      </c>
      <c r="N312" s="24">
        <f ca="1">D312*'Balance y flujos'!E$12</f>
        <v>7465.2828176499888</v>
      </c>
      <c r="O312" s="24">
        <f ca="1">E312*'Balance y flujos'!F$12</f>
        <v>7346.211049326419</v>
      </c>
      <c r="P312" s="24">
        <f ca="1">F312*'Balance y flujos'!G$12</f>
        <v>7197.316596734785</v>
      </c>
      <c r="Q312" s="24">
        <f ca="1">G312*'Balance y flujos'!H$12</f>
        <v>-921015.3782459232</v>
      </c>
      <c r="R312" s="24">
        <f ca="1">H312*'Balance y flujos'!I$12</f>
        <v>22901.091572436933</v>
      </c>
      <c r="S312" s="24">
        <f ca="1">I312*'Balance y flujos'!J$12</f>
        <v>22250.969632528591</v>
      </c>
      <c r="T312" s="24">
        <f ca="1">J312*'Balance y flujos'!K$12</f>
        <v>21583.566304225671</v>
      </c>
      <c r="U312" s="24">
        <f ca="1">K312*'Balance y flujos'!L$12</f>
        <v>20909.280211810026</v>
      </c>
      <c r="V312" s="24">
        <f ca="1">L312*'Balance y flujos'!M$12</f>
        <v>818692.79328495928</v>
      </c>
      <c r="W312" s="18">
        <f t="shared" ca="1" si="26"/>
        <v>14875.51946725056</v>
      </c>
      <c r="X312" s="18">
        <f ca="1">'Metrics and Escenarios'!$N$13-W312</f>
        <v>-11967.472711443785</v>
      </c>
    </row>
    <row r="313" spans="1:24" x14ac:dyDescent="0.3">
      <c r="A313">
        <v>308</v>
      </c>
      <c r="B313" s="18">
        <f t="shared" ca="1" si="25"/>
        <v>-234.95436370493846</v>
      </c>
      <c r="C313" s="23">
        <f t="shared" ca="1" si="27"/>
        <v>1.0171702887078791</v>
      </c>
      <c r="D313" s="23">
        <f t="shared" ca="1" si="29"/>
        <v>1.0275149369194543</v>
      </c>
      <c r="E313" s="23">
        <f t="shared" ca="1" si="29"/>
        <v>1.0322322095835399</v>
      </c>
      <c r="F313" s="23">
        <f t="shared" ca="1" si="29"/>
        <v>1.0324207854140581</v>
      </c>
      <c r="G313" s="23">
        <f t="shared" ca="1" si="29"/>
        <v>1.0290309688277828</v>
      </c>
      <c r="H313" s="23">
        <f t="shared" ca="1" si="29"/>
        <v>1.0228631063372349</v>
      </c>
      <c r="I313" s="23">
        <f t="shared" ca="1" si="29"/>
        <v>1.0145708937371234</v>
      </c>
      <c r="J313" s="23">
        <f t="shared" ca="1" si="29"/>
        <v>1.0046823917111896</v>
      </c>
      <c r="K313" s="23">
        <f t="shared" ca="1" si="29"/>
        <v>0.99361192418914135</v>
      </c>
      <c r="L313" s="23">
        <f t="shared" ca="1" si="29"/>
        <v>0.9816863113106804</v>
      </c>
      <c r="M313" s="24">
        <f ca="1">C313*'Balance y flujos'!D$12</f>
        <v>7701.867474980183</v>
      </c>
      <c r="N313" s="24">
        <f ca="1">D313*'Balance y flujos'!E$12</f>
        <v>7780.195666911598</v>
      </c>
      <c r="O313" s="24">
        <f ca="1">E313*'Balance y flujos'!F$12</f>
        <v>7815.9141786548835</v>
      </c>
      <c r="P313" s="24">
        <f ca="1">F313*'Balance y flujos'!G$12</f>
        <v>7817.3420477853133</v>
      </c>
      <c r="Q313" s="24">
        <f ca="1">G313*'Balance y flujos'!H$12</f>
        <v>-1021239.2939847929</v>
      </c>
      <c r="R313" s="24">
        <f ca="1">H313*'Balance y flujos'!I$12</f>
        <v>25923.219986660661</v>
      </c>
      <c r="S313" s="24">
        <f ca="1">I313*'Balance y flujos'!J$12</f>
        <v>25713.063954952173</v>
      </c>
      <c r="T313" s="24">
        <f ca="1">J313*'Balance y flujos'!K$12</f>
        <v>25462.451911396554</v>
      </c>
      <c r="U313" s="24">
        <f ca="1">K313*'Balance y flujos'!L$12</f>
        <v>25181.884391509273</v>
      </c>
      <c r="V313" s="24">
        <f ca="1">L313*'Balance y flujos'!M$12</f>
        <v>1006565.9555644735</v>
      </c>
      <c r="W313" s="18">
        <f t="shared" ca="1" si="26"/>
        <v>118722.60119253118</v>
      </c>
      <c r="X313" s="18">
        <f ca="1">'Metrics and Escenarios'!$N$13-W313</f>
        <v>-115814.5544367244</v>
      </c>
    </row>
    <row r="314" spans="1:24" x14ac:dyDescent="0.3">
      <c r="A314">
        <v>309</v>
      </c>
      <c r="B314" s="18">
        <f t="shared" ca="1" si="25"/>
        <v>138.76230455980271</v>
      </c>
      <c r="C314" s="23">
        <f t="shared" ca="1" si="27"/>
        <v>0.97985848423529676</v>
      </c>
      <c r="D314" s="23">
        <f t="shared" ca="1" si="29"/>
        <v>0.95351499363763437</v>
      </c>
      <c r="E314" s="23">
        <f t="shared" ca="1" si="29"/>
        <v>0.92275515599773661</v>
      </c>
      <c r="F314" s="23">
        <f t="shared" ca="1" si="29"/>
        <v>0.88906907613754349</v>
      </c>
      <c r="G314" s="23">
        <f t="shared" ca="1" si="29"/>
        <v>0.85364421532363755</v>
      </c>
      <c r="H314" s="23">
        <f t="shared" ca="1" si="29"/>
        <v>0.81740193643215298</v>
      </c>
      <c r="I314" s="23">
        <f t="shared" ca="1" si="29"/>
        <v>0.78103453632557751</v>
      </c>
      <c r="J314" s="23">
        <f t="shared" ca="1" si="29"/>
        <v>0.74505154789098293</v>
      </c>
      <c r="K314" s="23">
        <f t="shared" ca="1" si="29"/>
        <v>0.70981311044794437</v>
      </c>
      <c r="L314" s="23">
        <f t="shared" ca="1" si="29"/>
        <v>0.67556889983526291</v>
      </c>
      <c r="M314" s="24">
        <f ca="1">C314*'Balance y flujos'!D$12</f>
        <v>7419.3478452874488</v>
      </c>
      <c r="N314" s="24">
        <f ca="1">D314*'Balance y flujos'!E$12</f>
        <v>7219.8787144408125</v>
      </c>
      <c r="O314" s="24">
        <f ca="1">E314*'Balance y flujos'!F$12</f>
        <v>6986.9696374805071</v>
      </c>
      <c r="P314" s="24">
        <f ca="1">F314*'Balance y flujos'!G$12</f>
        <v>6731.9034743070006</v>
      </c>
      <c r="Q314" s="24">
        <f ca="1">G314*'Balance y flujos'!H$12</f>
        <v>-847180.54381239251</v>
      </c>
      <c r="R314" s="24">
        <f ca="1">H314*'Balance y flujos'!I$12</f>
        <v>20716.056806009128</v>
      </c>
      <c r="S314" s="24">
        <f ca="1">I314*'Balance y flujos'!J$12</f>
        <v>19794.369331444144</v>
      </c>
      <c r="T314" s="24">
        <f ca="1">J314*'Balance y flujos'!K$12</f>
        <v>18882.424302643856</v>
      </c>
      <c r="U314" s="24">
        <f ca="1">K314*'Balance y flujos'!L$12</f>
        <v>17989.34901215538</v>
      </c>
      <c r="V314" s="24">
        <f ca="1">L314*'Balance y flujos'!M$12</f>
        <v>692690.37102536939</v>
      </c>
      <c r="W314" s="18">
        <f t="shared" ca="1" si="26"/>
        <v>-48749.873663254781</v>
      </c>
      <c r="X314" s="18">
        <f ca="1">'Metrics and Escenarios'!$N$13-W314</f>
        <v>51657.920419061556</v>
      </c>
    </row>
    <row r="315" spans="1:24" x14ac:dyDescent="0.3">
      <c r="A315">
        <v>310</v>
      </c>
      <c r="B315" s="18">
        <f t="shared" ca="1" si="25"/>
        <v>-166.39823072726719</v>
      </c>
      <c r="C315" s="23">
        <f t="shared" ca="1" si="27"/>
        <v>1.0102208112340483</v>
      </c>
      <c r="D315" s="23">
        <f t="shared" ca="1" si="29"/>
        <v>1.0135225921043112</v>
      </c>
      <c r="E315" s="23">
        <f t="shared" ca="1" si="29"/>
        <v>1.0112192804623932</v>
      </c>
      <c r="F315" s="23">
        <f t="shared" ca="1" si="29"/>
        <v>1.004493936150441</v>
      </c>
      <c r="G315" s="23">
        <f t="shared" ca="1" si="29"/>
        <v>0.99435547647663347</v>
      </c>
      <c r="H315" s="23">
        <f t="shared" ca="1" si="29"/>
        <v>0.98164257087046958</v>
      </c>
      <c r="I315" s="23">
        <f t="shared" ca="1" si="29"/>
        <v>0.96703215208250792</v>
      </c>
      <c r="J315" s="23">
        <f t="shared" ca="1" si="29"/>
        <v>0.9510644547542586</v>
      </c>
      <c r="K315" s="23">
        <f t="shared" ca="1" si="29"/>
        <v>0.93415856387522755</v>
      </c>
      <c r="L315" s="23">
        <f t="shared" ca="1" si="29"/>
        <v>0.91664080215323063</v>
      </c>
      <c r="M315" s="24">
        <f ca="1">C315*'Balance y flujos'!D$12</f>
        <v>7649.2470287107617</v>
      </c>
      <c r="N315" s="24">
        <f ca="1">D315*'Balance y flujos'!E$12</f>
        <v>7674.2476396964539</v>
      </c>
      <c r="O315" s="24">
        <f ca="1">E315*'Balance y flujos'!F$12</f>
        <v>7656.8072944400401</v>
      </c>
      <c r="P315" s="24">
        <f ca="1">F315*'Balance y flujos'!G$12</f>
        <v>7605.8839523120796</v>
      </c>
      <c r="Q315" s="24">
        <f ca="1">G315*'Balance y flujos'!H$12</f>
        <v>-986826.35948623042</v>
      </c>
      <c r="R315" s="24">
        <f ca="1">H315*'Balance y flujos'!I$12</f>
        <v>24878.535705594604</v>
      </c>
      <c r="S315" s="24">
        <f ca="1">I315*'Balance y flujos'!J$12</f>
        <v>24508.252431135887</v>
      </c>
      <c r="T315" s="24">
        <f ca="1">J315*'Balance y flujos'!K$12</f>
        <v>24103.570584703008</v>
      </c>
      <c r="U315" s="24">
        <f ca="1">K315*'Balance y flujos'!L$12</f>
        <v>23675.111365074932</v>
      </c>
      <c r="V315" s="24">
        <f ca="1">L315*'Balance y flujos'!M$12</f>
        <v>939871.94717717962</v>
      </c>
      <c r="W315" s="18">
        <f t="shared" ca="1" si="26"/>
        <v>80797.243692616932</v>
      </c>
      <c r="X315" s="18">
        <f ca="1">'Metrics and Escenarios'!$N$13-W315</f>
        <v>-77889.196936810156</v>
      </c>
    </row>
    <row r="316" spans="1:24" x14ac:dyDescent="0.3">
      <c r="A316">
        <v>311</v>
      </c>
      <c r="B316" s="18">
        <f t="shared" ca="1" si="25"/>
        <v>-37.628165296122404</v>
      </c>
      <c r="C316" s="23">
        <f t="shared" ca="1" si="27"/>
        <v>0.99729558892554171</v>
      </c>
      <c r="D316" s="23">
        <f t="shared" ca="1" si="29"/>
        <v>0.98775357016892051</v>
      </c>
      <c r="E316" s="23">
        <f t="shared" ca="1" si="29"/>
        <v>0.97289977478638634</v>
      </c>
      <c r="F316" s="23">
        <f t="shared" ca="1" si="29"/>
        <v>0.95406434940485096</v>
      </c>
      <c r="G316" s="23">
        <f t="shared" ca="1" si="29"/>
        <v>0.93235135335288943</v>
      </c>
      <c r="H316" s="23">
        <f t="shared" ca="1" si="29"/>
        <v>0.90865476181805305</v>
      </c>
      <c r="I316" s="23">
        <f t="shared" ca="1" si="29"/>
        <v>0.88367796069478033</v>
      </c>
      <c r="J316" s="23">
        <f t="shared" ca="1" si="29"/>
        <v>0.85796712565854039</v>
      </c>
      <c r="K316" s="23">
        <f t="shared" ca="1" si="29"/>
        <v>0.83193401895411578</v>
      </c>
      <c r="L316" s="23">
        <f t="shared" ca="1" si="29"/>
        <v>0.80588868121397295</v>
      </c>
      <c r="M316" s="24">
        <f ca="1">C316*'Balance y flujos'!D$12</f>
        <v>7551.3790999972398</v>
      </c>
      <c r="N316" s="24">
        <f ca="1">D316*'Balance y flujos'!E$12</f>
        <v>7479.128303131527</v>
      </c>
      <c r="O316" s="24">
        <f ca="1">E316*'Balance y flujos'!F$12</f>
        <v>7366.6574958273968</v>
      </c>
      <c r="P316" s="24">
        <f ca="1">F316*'Balance y flujos'!G$12</f>
        <v>7224.0383574845482</v>
      </c>
      <c r="Q316" s="24">
        <f ca="1">G316*'Balance y flujos'!H$12</f>
        <v>-925291.7226859692</v>
      </c>
      <c r="R316" s="24">
        <f ca="1">H316*'Balance y flujos'!I$12</f>
        <v>23028.748555498332</v>
      </c>
      <c r="S316" s="24">
        <f ca="1">I316*'Balance y flujos'!J$12</f>
        <v>22395.741942912384</v>
      </c>
      <c r="T316" s="24">
        <f ca="1">J316*'Balance y flujos'!K$12</f>
        <v>21744.132134565807</v>
      </c>
      <c r="U316" s="24">
        <f ca="1">K316*'Balance y flujos'!L$12</f>
        <v>21084.354743188756</v>
      </c>
      <c r="V316" s="24">
        <f ca="1">L316*'Balance y flujos'!M$12</f>
        <v>826312.94858507696</v>
      </c>
      <c r="W316" s="18">
        <f t="shared" ca="1" si="26"/>
        <v>18895.40653171367</v>
      </c>
      <c r="X316" s="18">
        <f ca="1">'Metrics and Escenarios'!$N$13-W316</f>
        <v>-15987.359775906894</v>
      </c>
    </row>
    <row r="317" spans="1:24" x14ac:dyDescent="0.3">
      <c r="A317">
        <v>312</v>
      </c>
      <c r="B317" s="18">
        <f t="shared" ca="1" si="25"/>
        <v>-183.40978610806445</v>
      </c>
      <c r="C317" s="23">
        <f t="shared" ca="1" si="27"/>
        <v>1.0119408165452448</v>
      </c>
      <c r="D317" s="23">
        <f t="shared" ca="1" si="29"/>
        <v>1.0169767840310284</v>
      </c>
      <c r="E317" s="23">
        <f t="shared" ca="1" si="29"/>
        <v>1.0163931955215859</v>
      </c>
      <c r="F317" s="23">
        <f t="shared" ca="1" si="29"/>
        <v>1.0113524461607695</v>
      </c>
      <c r="G317" s="23">
        <f t="shared" ca="1" si="29"/>
        <v>1.0028493152474633</v>
      </c>
      <c r="H317" s="23">
        <f t="shared" ca="1" si="29"/>
        <v>0.99171343995671069</v>
      </c>
      <c r="I317" s="23">
        <f t="shared" ca="1" si="29"/>
        <v>0.97861649358259739</v>
      </c>
      <c r="J317" s="23">
        <f t="shared" ca="1" si="29"/>
        <v>0.96409619822361958</v>
      </c>
      <c r="K317" s="23">
        <f t="shared" ca="1" si="29"/>
        <v>0.94857095319532037</v>
      </c>
      <c r="L317" s="23">
        <f t="shared" ca="1" si="29"/>
        <v>0.93236767796392905</v>
      </c>
      <c r="M317" s="24">
        <f ca="1">C317*'Balance y flujos'!D$12</f>
        <v>7662.2706621280586</v>
      </c>
      <c r="N317" s="24">
        <f ca="1">D317*'Balance y flujos'!E$12</f>
        <v>7700.4022853325523</v>
      </c>
      <c r="O317" s="24">
        <f ca="1">E317*'Balance y flujos'!F$12</f>
        <v>7695.9834368766487</v>
      </c>
      <c r="P317" s="24">
        <f ca="1">F317*'Balance y flujos'!G$12</f>
        <v>7657.8156060005458</v>
      </c>
      <c r="Q317" s="24">
        <f ca="1">G317*'Balance y flujos'!H$12</f>
        <v>-995255.88412864634</v>
      </c>
      <c r="R317" s="24">
        <f ca="1">H317*'Balance y flujos'!I$12</f>
        <v>25133.769620242627</v>
      </c>
      <c r="S317" s="24">
        <f ca="1">I317*'Balance y flujos'!J$12</f>
        <v>24801.843461300985</v>
      </c>
      <c r="T317" s="24">
        <f ca="1">J317*'Balance y flujos'!K$12</f>
        <v>24433.844255415101</v>
      </c>
      <c r="U317" s="24">
        <f ca="1">K317*'Balance y flujos'!L$12</f>
        <v>24040.37582379223</v>
      </c>
      <c r="V317" s="24">
        <f ca="1">L317*'Balance y flujos'!M$12</f>
        <v>955997.40150617412</v>
      </c>
      <c r="W317" s="18">
        <f t="shared" ca="1" si="26"/>
        <v>89867.822528616525</v>
      </c>
      <c r="X317" s="18">
        <f ca="1">'Metrics and Escenarios'!$N$13-W317</f>
        <v>-86959.775772809749</v>
      </c>
    </row>
    <row r="318" spans="1:24" x14ac:dyDescent="0.3">
      <c r="A318">
        <v>313</v>
      </c>
      <c r="B318" s="18">
        <f t="shared" ca="1" si="25"/>
        <v>-95.054379295350415</v>
      </c>
      <c r="C318" s="23">
        <f t="shared" ca="1" si="27"/>
        <v>1.0030391556971547</v>
      </c>
      <c r="D318" s="23">
        <f t="shared" ca="1" si="29"/>
        <v>0.99916355756172626</v>
      </c>
      <c r="E318" s="23">
        <f t="shared" ca="1" si="29"/>
        <v>0.98980597066623743</v>
      </c>
      <c r="F318" s="23">
        <f t="shared" ca="1" si="29"/>
        <v>0.97623331195490293</v>
      </c>
      <c r="G318" s="23">
        <f t="shared" ca="1" si="29"/>
        <v>0.95951009761157302</v>
      </c>
      <c r="H318" s="23">
        <f t="shared" ca="1" si="29"/>
        <v>0.94050874830224462</v>
      </c>
      <c r="I318" s="23">
        <f t="shared" ca="1" si="29"/>
        <v>0.91992399105170419</v>
      </c>
      <c r="J318" s="23">
        <f t="shared" ca="1" si="29"/>
        <v>0.89830239544128498</v>
      </c>
      <c r="K318" s="23">
        <f t="shared" ca="1" si="29"/>
        <v>0.87606187861855922</v>
      </c>
      <c r="L318" s="23">
        <f t="shared" ca="1" si="29"/>
        <v>0.85352244059824156</v>
      </c>
      <c r="M318" s="24">
        <f ca="1">C318*'Balance y flujos'!D$12</f>
        <v>7594.8685634624544</v>
      </c>
      <c r="N318" s="24">
        <f ca="1">D318*'Balance y flujos'!E$12</f>
        <v>7565.5230904804739</v>
      </c>
      <c r="O318" s="24">
        <f ca="1">E318*'Balance y flujos'!F$12</f>
        <v>7494.6687852036084</v>
      </c>
      <c r="P318" s="24">
        <f ca="1">F318*'Balance y flujos'!G$12</f>
        <v>7391.8985609468364</v>
      </c>
      <c r="Q318" s="24">
        <f ca="1">G318*'Balance y flujos'!H$12</f>
        <v>-952244.8248300635</v>
      </c>
      <c r="R318" s="24">
        <f ca="1">H318*'Balance y flujos'!I$12</f>
        <v>23836.049057359978</v>
      </c>
      <c r="S318" s="24">
        <f ca="1">I318*'Balance y flujos'!J$12</f>
        <v>23314.35344895289</v>
      </c>
      <c r="T318" s="24">
        <f ca="1">J318*'Balance y flujos'!K$12</f>
        <v>22766.380434774474</v>
      </c>
      <c r="U318" s="24">
        <f ca="1">K318*'Balance y flujos'!L$12</f>
        <v>22202.721616071845</v>
      </c>
      <c r="V318" s="24">
        <f ca="1">L318*'Balance y flujos'!M$12</f>
        <v>875153.9276018258</v>
      </c>
      <c r="W318" s="18">
        <f t="shared" ca="1" si="26"/>
        <v>45075.566329014837</v>
      </c>
      <c r="X318" s="18">
        <f ca="1">'Metrics and Escenarios'!$N$13-W318</f>
        <v>-42167.519573208061</v>
      </c>
    </row>
    <row r="319" spans="1:24" x14ac:dyDescent="0.3">
      <c r="A319">
        <v>314</v>
      </c>
      <c r="B319" s="18">
        <f t="shared" ca="1" si="25"/>
        <v>-178.37827706340704</v>
      </c>
      <c r="C319" s="23">
        <f t="shared" ca="1" si="27"/>
        <v>1.0114317856785437</v>
      </c>
      <c r="D319" s="23">
        <f t="shared" ca="1" si="29"/>
        <v>1.0159539131983182</v>
      </c>
      <c r="E319" s="23">
        <f t="shared" ca="1" si="29"/>
        <v>1.0148601553716139</v>
      </c>
      <c r="F319" s="23">
        <f t="shared" ca="1" si="29"/>
        <v>1.0093190414738775</v>
      </c>
      <c r="G319" s="23">
        <f t="shared" ca="1" si="29"/>
        <v>1.0003295634149127</v>
      </c>
      <c r="H319" s="23">
        <f t="shared" ca="1" si="29"/>
        <v>0.98872406546082181</v>
      </c>
      <c r="I319" s="23">
        <f t="shared" ca="1" si="29"/>
        <v>0.97517581385617413</v>
      </c>
      <c r="J319" s="23">
        <f t="shared" ca="1" si="29"/>
        <v>0.96022331104647474</v>
      </c>
      <c r="K319" s="23">
        <f t="shared" ca="1" si="29"/>
        <v>0.94428519524497301</v>
      </c>
      <c r="L319" s="23">
        <f t="shared" ca="1" si="29"/>
        <v>0.9276882437391949</v>
      </c>
      <c r="M319" s="24">
        <f ca="1">C319*'Balance y flujos'!D$12</f>
        <v>7658.4163534449117</v>
      </c>
      <c r="N319" s="24">
        <f ca="1">D319*'Balance y flujos'!E$12</f>
        <v>7692.6572541563428</v>
      </c>
      <c r="O319" s="24">
        <f ca="1">E319*'Balance y flujos'!F$12</f>
        <v>7684.375476833</v>
      </c>
      <c r="P319" s="24">
        <f ca="1">F319*'Balance y flujos'!G$12</f>
        <v>7642.4189574793436</v>
      </c>
      <c r="Q319" s="24">
        <f ca="1">G319*'Balance y flujos'!H$12</f>
        <v>-992755.21149541915</v>
      </c>
      <c r="R319" s="24">
        <f ca="1">H319*'Balance y flujos'!I$12</f>
        <v>25058.007563522311</v>
      </c>
      <c r="S319" s="24">
        <f ca="1">I319*'Balance y flujos'!J$12</f>
        <v>24714.643623024378</v>
      </c>
      <c r="T319" s="24">
        <f ca="1">J319*'Balance y flujos'!K$12</f>
        <v>24335.690645558003</v>
      </c>
      <c r="U319" s="24">
        <f ca="1">K319*'Balance y flujos'!L$12</f>
        <v>23931.758506901922</v>
      </c>
      <c r="V319" s="24">
        <f ca="1">L319*'Balance y flujos'!M$12</f>
        <v>951199.37271871767</v>
      </c>
      <c r="W319" s="18">
        <f t="shared" ca="1" si="26"/>
        <v>87162.129604218644</v>
      </c>
      <c r="X319" s="18">
        <f ca="1">'Metrics and Escenarios'!$N$13-W319</f>
        <v>-84254.082848411868</v>
      </c>
    </row>
    <row r="320" spans="1:24" x14ac:dyDescent="0.3">
      <c r="A320">
        <v>315</v>
      </c>
      <c r="B320" s="18">
        <f t="shared" ca="1" si="25"/>
        <v>-219.53537368310032</v>
      </c>
      <c r="C320" s="23">
        <f t="shared" ca="1" si="27"/>
        <v>1.0156031233704927</v>
      </c>
      <c r="D320" s="23">
        <f t="shared" ca="1" si="29"/>
        <v>1.0243511691251648</v>
      </c>
      <c r="E320" s="23">
        <f t="shared" ca="1" si="29"/>
        <v>1.0274684425073748</v>
      </c>
      <c r="F320" s="23">
        <f t="shared" ca="1" si="29"/>
        <v>1.0260728270425743</v>
      </c>
      <c r="G320" s="23">
        <f t="shared" ca="1" si="29"/>
        <v>1.0211281621745256</v>
      </c>
      <c r="H320" s="23">
        <f t="shared" ca="1" si="29"/>
        <v>1.0134438345976509</v>
      </c>
      <c r="I320" s="23">
        <f t="shared" ca="1" si="29"/>
        <v>1.0036792170605784</v>
      </c>
      <c r="J320" s="23">
        <f t="shared" ca="1" si="29"/>
        <v>0.9923655628910073</v>
      </c>
      <c r="K320" s="23">
        <f t="shared" ca="1" si="29"/>
        <v>0.97991871180157308</v>
      </c>
      <c r="L320" s="23">
        <f t="shared" ca="1" si="29"/>
        <v>0.96666579803099584</v>
      </c>
      <c r="M320" s="24">
        <f ca="1">C320*'Balance y flujos'!D$12</f>
        <v>7690.0011239139667</v>
      </c>
      <c r="N320" s="24">
        <f ca="1">D320*'Balance y flujos'!E$12</f>
        <v>7756.2400711340397</v>
      </c>
      <c r="O320" s="24">
        <f ca="1">E320*'Balance y flujos'!F$12</f>
        <v>7779.843617894694</v>
      </c>
      <c r="P320" s="24">
        <f ca="1">F320*'Balance y flujos'!G$12</f>
        <v>7769.2762178484536</v>
      </c>
      <c r="Q320" s="24">
        <f ca="1">G320*'Balance y flujos'!H$12</f>
        <v>-1013396.326249561</v>
      </c>
      <c r="R320" s="24">
        <f ca="1">H320*'Balance y flujos'!I$12</f>
        <v>25684.500013375331</v>
      </c>
      <c r="S320" s="24">
        <f ca="1">I320*'Balance y flujos'!J$12</f>
        <v>25437.027671347503</v>
      </c>
      <c r="T320" s="24">
        <f ca="1">J320*'Balance y flujos'!K$12</f>
        <v>25150.296881984086</v>
      </c>
      <c r="U320" s="24">
        <f ca="1">K320*'Balance y flujos'!L$12</f>
        <v>24834.846596473224</v>
      </c>
      <c r="V320" s="24">
        <f ca="1">L320*'Balance y flujos'!M$12</f>
        <v>991164.76566477073</v>
      </c>
      <c r="W320" s="18">
        <f t="shared" ca="1" si="26"/>
        <v>109870.47160918103</v>
      </c>
      <c r="X320" s="18">
        <f ca="1">'Metrics and Escenarios'!$N$13-W320</f>
        <v>-106962.42485337425</v>
      </c>
    </row>
    <row r="321" spans="1:24" x14ac:dyDescent="0.3">
      <c r="A321">
        <v>316</v>
      </c>
      <c r="B321" s="18">
        <f t="shared" ca="1" si="25"/>
        <v>-65.825564213569535</v>
      </c>
      <c r="C321" s="23">
        <f t="shared" ca="1" si="27"/>
        <v>1.000111671525846</v>
      </c>
      <c r="D321" s="23">
        <f t="shared" ca="1" si="29"/>
        <v>0.99333972315233132</v>
      </c>
      <c r="E321" s="23">
        <f t="shared" ca="1" si="29"/>
        <v>0.98116465563957656</v>
      </c>
      <c r="F321" s="23">
        <f t="shared" ca="1" si="29"/>
        <v>0.96488611704193838</v>
      </c>
      <c r="G321" s="23">
        <f t="shared" ca="1" si="29"/>
        <v>0.94558939518024454</v>
      </c>
      <c r="H321" s="23">
        <f t="shared" ca="1" si="29"/>
        <v>0.92415856254525752</v>
      </c>
      <c r="I321" s="23">
        <f t="shared" ca="1" si="29"/>
        <v>0.90129343142914276</v>
      </c>
      <c r="J321" s="23">
        <f t="shared" ca="1" si="29"/>
        <v>0.87754102185898775</v>
      </c>
      <c r="K321" s="23">
        <f t="shared" ca="1" si="29"/>
        <v>0.85331673083243231</v>
      </c>
      <c r="L321" s="23">
        <f t="shared" ca="1" si="29"/>
        <v>0.82893605681553528</v>
      </c>
      <c r="M321" s="24">
        <f ca="1">C321*'Balance y flujos'!D$12</f>
        <v>7572.7020733743857</v>
      </c>
      <c r="N321" s="24">
        <f ca="1">D321*'Balance y flujos'!E$12</f>
        <v>7521.4258519793693</v>
      </c>
      <c r="O321" s="24">
        <f ca="1">E321*'Balance y flujos'!F$12</f>
        <v>7429.2379877415224</v>
      </c>
      <c r="P321" s="24">
        <f ca="1">F321*'Balance y flujos'!G$12</f>
        <v>7305.9792292453176</v>
      </c>
      <c r="Q321" s="24">
        <f ca="1">G321*'Balance y flujos'!H$12</f>
        <v>-938429.52796009963</v>
      </c>
      <c r="R321" s="24">
        <f ca="1">H321*'Balance y flujos'!I$12</f>
        <v>23421.673507420648</v>
      </c>
      <c r="S321" s="24">
        <f ca="1">I321*'Balance y flujos'!J$12</f>
        <v>22842.1845999857</v>
      </c>
      <c r="T321" s="24">
        <f ca="1">J321*'Balance y flujos'!K$12</f>
        <v>22240.208700487976</v>
      </c>
      <c r="U321" s="24">
        <f ca="1">K321*'Balance y flujos'!L$12</f>
        <v>21626.273540043108</v>
      </c>
      <c r="V321" s="24">
        <f ca="1">L321*'Balance y flujos'!M$12</f>
        <v>849944.431858656</v>
      </c>
      <c r="W321" s="18">
        <f t="shared" ca="1" si="26"/>
        <v>31474.589388834545</v>
      </c>
      <c r="X321" s="18">
        <f ca="1">'Metrics and Escenarios'!$N$13-W321</f>
        <v>-28566.54263302777</v>
      </c>
    </row>
    <row r="322" spans="1:24" x14ac:dyDescent="0.3">
      <c r="A322">
        <v>317</v>
      </c>
      <c r="B322" s="18">
        <f t="shared" ca="1" si="25"/>
        <v>-256.83437492700978</v>
      </c>
      <c r="C322" s="23">
        <f t="shared" ca="1" si="27"/>
        <v>1.0193982949923195</v>
      </c>
      <c r="D322" s="23">
        <f t="shared" ca="1" si="29"/>
        <v>1.0320211971009061</v>
      </c>
      <c r="E322" s="23">
        <f t="shared" ca="1" si="29"/>
        <v>1.0390300714687464</v>
      </c>
      <c r="F322" s="23">
        <f t="shared" ca="1" si="29"/>
        <v>1.0414961928361612</v>
      </c>
      <c r="G322" s="23">
        <f t="shared" ca="1" si="29"/>
        <v>1.0403503777034708</v>
      </c>
      <c r="H322" s="23">
        <f t="shared" ca="1" si="29"/>
        <v>1.0363797895116</v>
      </c>
      <c r="I322" s="23">
        <f t="shared" ca="1" si="29"/>
        <v>1.030229678448261</v>
      </c>
      <c r="J322" s="23">
        <f t="shared" ca="1" si="29"/>
        <v>1.0224231757723907</v>
      </c>
      <c r="K322" s="23">
        <f t="shared" ca="1" si="29"/>
        <v>1.0133720600966898</v>
      </c>
      <c r="L322" s="23">
        <f t="shared" ca="1" si="29"/>
        <v>1.0034023257947773</v>
      </c>
      <c r="M322" s="24">
        <f ca="1">C322*'Balance y flujos'!D$12</f>
        <v>7718.7376188751459</v>
      </c>
      <c r="N322" s="24">
        <f ca="1">D322*'Balance y flujos'!E$12</f>
        <v>7814.3164224140128</v>
      </c>
      <c r="O322" s="24">
        <f ca="1">E322*'Balance y flujos'!F$12</f>
        <v>7867.3866134421678</v>
      </c>
      <c r="P322" s="24">
        <f ca="1">F322*'Balance y flujos'!G$12</f>
        <v>7886.0597305789006</v>
      </c>
      <c r="Q322" s="24">
        <f ca="1">G322*'Balance y flujos'!H$12</f>
        <v>-1032472.9939206667</v>
      </c>
      <c r="R322" s="24">
        <f ca="1">H322*'Balance y flujos'!I$12</f>
        <v>26265.783863730969</v>
      </c>
      <c r="S322" s="24">
        <f ca="1">I322*'Balance y flujos'!J$12</f>
        <v>26109.916787237966</v>
      </c>
      <c r="T322" s="24">
        <f ca="1">J322*'Balance y flujos'!K$12</f>
        <v>25912.070482156436</v>
      </c>
      <c r="U322" s="24">
        <f ca="1">K322*'Balance y flujos'!L$12</f>
        <v>25682.68097604148</v>
      </c>
      <c r="V322" s="24">
        <f ca="1">L322*'Balance y flujos'!M$12</f>
        <v>1028832.3359941373</v>
      </c>
      <c r="W322" s="18">
        <f t="shared" ca="1" si="26"/>
        <v>131616.29456794774</v>
      </c>
      <c r="X322" s="18">
        <f ca="1">'Metrics and Escenarios'!$N$13-W322</f>
        <v>-128708.24781214097</v>
      </c>
    </row>
    <row r="323" spans="1:24" x14ac:dyDescent="0.3">
      <c r="A323">
        <v>318</v>
      </c>
      <c r="B323" s="18">
        <f t="shared" ca="1" si="25"/>
        <v>66.064132290123339</v>
      </c>
      <c r="C323" s="23">
        <f t="shared" ca="1" si="27"/>
        <v>0.98700783206294451</v>
      </c>
      <c r="D323" s="23">
        <f t="shared" ca="1" si="29"/>
        <v>0.96748003033819496</v>
      </c>
      <c r="E323" s="23">
        <f t="shared" ca="1" si="29"/>
        <v>0.94310099937411196</v>
      </c>
      <c r="F323" s="23">
        <f t="shared" ca="1" si="29"/>
        <v>0.91530212528751231</v>
      </c>
      <c r="G323" s="23">
        <f t="shared" ca="1" si="29"/>
        <v>0.88524423919610029</v>
      </c>
      <c r="H323" s="23">
        <f t="shared" ca="1" si="29"/>
        <v>0.85384514089868557</v>
      </c>
      <c r="I323" s="23">
        <f t="shared" ca="1" si="29"/>
        <v>0.82180906750260307</v>
      </c>
      <c r="J323" s="23">
        <f t="shared" ca="1" si="29"/>
        <v>0.78966748011137533</v>
      </c>
      <c r="K323" s="23">
        <f t="shared" ca="1" si="29"/>
        <v>0.75780800780786106</v>
      </c>
      <c r="L323" s="23">
        <f t="shared" ca="1" si="29"/>
        <v>0.72651078114664791</v>
      </c>
      <c r="M323" s="24">
        <f ca="1">C323*'Balance y flujos'!D$12</f>
        <v>7473.4816811970959</v>
      </c>
      <c r="N323" s="24">
        <f ca="1">D323*'Balance y flujos'!E$12</f>
        <v>7325.6199685307083</v>
      </c>
      <c r="O323" s="24">
        <f ca="1">E323*'Balance y flujos'!F$12</f>
        <v>7141.0254441543384</v>
      </c>
      <c r="P323" s="24">
        <f ca="1">F323*'Balance y flujos'!G$12</f>
        <v>6930.5363583586568</v>
      </c>
      <c r="Q323" s="24">
        <f ca="1">G323*'Balance y flujos'!H$12</f>
        <v>-878541.29683829809</v>
      </c>
      <c r="R323" s="24">
        <f ca="1">H323*'Balance y flujos'!I$12</f>
        <v>21639.665449777443</v>
      </c>
      <c r="S323" s="24">
        <f ca="1">I323*'Balance y flujos'!J$12</f>
        <v>20827.750176843896</v>
      </c>
      <c r="T323" s="24">
        <f ca="1">J323*'Balance y flujos'!K$12</f>
        <v>20013.160780177779</v>
      </c>
      <c r="U323" s="24">
        <f ca="1">K323*'Balance y flujos'!L$12</f>
        <v>19205.721246904963</v>
      </c>
      <c r="V323" s="24">
        <f ca="1">L323*'Balance y flujos'!M$12</f>
        <v>744923.31229149096</v>
      </c>
      <c r="W323" s="18">
        <f t="shared" ca="1" si="26"/>
        <v>-23061.023440862307</v>
      </c>
      <c r="X323" s="18">
        <f ca="1">'Metrics and Escenarios'!$N$13-W323</f>
        <v>25969.070196669083</v>
      </c>
    </row>
    <row r="324" spans="1:24" x14ac:dyDescent="0.3">
      <c r="A324">
        <v>319</v>
      </c>
      <c r="B324" s="18">
        <f t="shared" ca="1" si="25"/>
        <v>45.390267140972078</v>
      </c>
      <c r="C324" s="23">
        <f t="shared" ca="1" si="27"/>
        <v>0.98905046947805642</v>
      </c>
      <c r="D324" s="23">
        <f t="shared" ca="1" si="29"/>
        <v>0.97148862227242339</v>
      </c>
      <c r="E324" s="23">
        <f t="shared" ca="1" si="29"/>
        <v>0.94896843882839832</v>
      </c>
      <c r="F324" s="23">
        <f t="shared" ca="1" si="29"/>
        <v>0.92290264146675283</v>
      </c>
      <c r="G324" s="23">
        <f t="shared" ca="1" si="29"/>
        <v>0.89444240772912265</v>
      </c>
      <c r="H324" s="23">
        <f t="shared" ca="1" si="29"/>
        <v>0.86450247028587568</v>
      </c>
      <c r="I324" s="23">
        <f t="shared" ca="1" si="29"/>
        <v>0.83378851886634342</v>
      </c>
      <c r="J324" s="23">
        <f t="shared" ca="1" si="29"/>
        <v>0.80283646464537761</v>
      </c>
      <c r="K324" s="23">
        <f t="shared" ca="1" si="29"/>
        <v>0.7720401406559646</v>
      </c>
      <c r="L324" s="23">
        <f t="shared" ca="1" si="29"/>
        <v>0.74168690106384916</v>
      </c>
      <c r="M324" s="24">
        <f ca="1">C324*'Balance y flujos'!D$12</f>
        <v>7488.9482386115997</v>
      </c>
      <c r="N324" s="24">
        <f ca="1">D324*'Balance y flujos'!E$12</f>
        <v>7355.9724514742684</v>
      </c>
      <c r="O324" s="24">
        <f ca="1">E324*'Balance y flujos'!F$12</f>
        <v>7185.4528537985871</v>
      </c>
      <c r="P324" s="24">
        <f ca="1">F324*'Balance y flujos'!G$12</f>
        <v>6988.0863762895924</v>
      </c>
      <c r="Q324" s="24">
        <f ca="1">G324*'Balance y flujos'!H$12</f>
        <v>-887669.81815900968</v>
      </c>
      <c r="R324" s="24">
        <f ca="1">H324*'Balance y flujos'!I$12</f>
        <v>21909.762486675896</v>
      </c>
      <c r="S324" s="24">
        <f ca="1">I324*'Balance y flujos'!J$12</f>
        <v>21131.354785415391</v>
      </c>
      <c r="T324" s="24">
        <f ca="1">J324*'Balance y flujos'!K$12</f>
        <v>20346.912658567773</v>
      </c>
      <c r="U324" s="24">
        <f ca="1">K324*'Balance y flujos'!L$12</f>
        <v>19566.417324820912</v>
      </c>
      <c r="V324" s="24">
        <f ca="1">L324*'Balance y flujos'!M$12</f>
        <v>760484.05248947081</v>
      </c>
      <c r="W324" s="18">
        <f t="shared" ca="1" si="26"/>
        <v>-15212.858493884909</v>
      </c>
      <c r="X324" s="18">
        <f ca="1">'Metrics and Escenarios'!$N$13-W324</f>
        <v>18120.905249691685</v>
      </c>
    </row>
    <row r="325" spans="1:24" x14ac:dyDescent="0.3">
      <c r="A325">
        <v>320</v>
      </c>
      <c r="B325" s="18">
        <f t="shared" ca="1" si="25"/>
        <v>-9.187508340907339</v>
      </c>
      <c r="C325" s="23">
        <f t="shared" ca="1" si="27"/>
        <v>0.99446324434897515</v>
      </c>
      <c r="D325" s="23">
        <f t="shared" ca="1" si="29"/>
        <v>0.98215104712913293</v>
      </c>
      <c r="E325" s="23">
        <f t="shared" ca="1" si="29"/>
        <v>0.96463411442788372</v>
      </c>
      <c r="F325" s="23">
        <f t="shared" ca="1" si="29"/>
        <v>0.94327216640277589</v>
      </c>
      <c r="G325" s="23">
        <f t="shared" ca="1" si="29"/>
        <v>0.91918683458310468</v>
      </c>
      <c r="H325" s="23">
        <f t="shared" ca="1" si="29"/>
        <v>0.89328066667287154</v>
      </c>
      <c r="I325" s="23">
        <f t="shared" ca="1" si="29"/>
        <v>0.86625925856041364</v>
      </c>
      <c r="J325" s="23">
        <f t="shared" ca="1" si="29"/>
        <v>0.83866660708295881</v>
      </c>
      <c r="K325" s="23">
        <f t="shared" ca="1" si="29"/>
        <v>0.81090956893965682</v>
      </c>
      <c r="L325" s="23">
        <f t="shared" ca="1" si="29"/>
        <v>0.78329153962398912</v>
      </c>
      <c r="M325" s="24">
        <f ca="1">C325*'Balance y flujos'!D$12</f>
        <v>7529.9329932692253</v>
      </c>
      <c r="N325" s="24">
        <f ca="1">D325*'Balance y flujos'!E$12</f>
        <v>7436.7068025656963</v>
      </c>
      <c r="O325" s="24">
        <f ca="1">E325*'Balance y flujos'!F$12</f>
        <v>7304.0711016108944</v>
      </c>
      <c r="P325" s="24">
        <f ca="1">F325*'Balance y flujos'!G$12</f>
        <v>7142.3214963350711</v>
      </c>
      <c r="Q325" s="24">
        <f ca="1">G325*'Balance y flujos'!H$12</f>
        <v>-912226.88376336673</v>
      </c>
      <c r="R325" s="24">
        <f ca="1">H325*'Balance y flujos'!I$12</f>
        <v>22639.110833622191</v>
      </c>
      <c r="S325" s="24">
        <f ca="1">I325*'Balance y flujos'!J$12</f>
        <v>21954.286146419487</v>
      </c>
      <c r="T325" s="24">
        <f ca="1">J325*'Balance y flujos'!K$12</f>
        <v>21254.983991679837</v>
      </c>
      <c r="U325" s="24">
        <f ca="1">K325*'Balance y flujos'!L$12</f>
        <v>20551.515657052358</v>
      </c>
      <c r="V325" s="24">
        <f ca="1">L325*'Balance y flujos'!M$12</f>
        <v>803143.10995589243</v>
      </c>
      <c r="W325" s="18">
        <f t="shared" ca="1" si="26"/>
        <v>6729.1552150804782</v>
      </c>
      <c r="X325" s="18">
        <f ca="1">'Metrics and Escenarios'!$N$13-W325</f>
        <v>-3821.1084592737025</v>
      </c>
    </row>
    <row r="326" spans="1:24" x14ac:dyDescent="0.3">
      <c r="A326">
        <v>321</v>
      </c>
      <c r="B326" s="18">
        <f t="shared" ca="1" si="25"/>
        <v>46.830363626404143</v>
      </c>
      <c r="C326" s="23">
        <f t="shared" ca="1" si="27"/>
        <v>0.98890804692291256</v>
      </c>
      <c r="D326" s="23">
        <f t="shared" ca="1" si="29"/>
        <v>0.97120885509341615</v>
      </c>
      <c r="E326" s="23">
        <f t="shared" ca="1" si="29"/>
        <v>0.94855854554359287</v>
      </c>
      <c r="F326" s="23">
        <f t="shared" ca="1" si="29"/>
        <v>0.9223711670161977</v>
      </c>
      <c r="G326" s="23">
        <f t="shared" ca="1" si="29"/>
        <v>0.89379859786012528</v>
      </c>
      <c r="H326" s="23">
        <f t="shared" ref="D326:P354" ca="1" si="30">EXP(-(H$4+($B326/10000))*H$3)</f>
        <v>0.86375581272854363</v>
      </c>
      <c r="I326" s="23">
        <f t="shared" ca="1" si="30"/>
        <v>0.83294842723111007</v>
      </c>
      <c r="J326" s="23">
        <f t="shared" ca="1" si="30"/>
        <v>0.80191206765907264</v>
      </c>
      <c r="K326" s="23">
        <f t="shared" ca="1" si="30"/>
        <v>0.77104015776442636</v>
      </c>
      <c r="L326" s="23">
        <f t="shared" ca="1" si="30"/>
        <v>0.74061956907931559</v>
      </c>
      <c r="M326" s="24">
        <f ca="1">C326*'Balance y flujos'!D$12</f>
        <v>7487.8698354598919</v>
      </c>
      <c r="N326" s="24">
        <f ca="1">D326*'Balance y flujos'!E$12</f>
        <v>7353.8540945378891</v>
      </c>
      <c r="O326" s="24">
        <f ca="1">E326*'Balance y flujos'!F$12</f>
        <v>7182.3492006605602</v>
      </c>
      <c r="P326" s="24">
        <f ca="1">F326*'Balance y flujos'!G$12</f>
        <v>6984.062128009874</v>
      </c>
      <c r="Q326" s="24">
        <f ca="1">G326*'Balance y flujos'!H$12</f>
        <v>-887030.88312596176</v>
      </c>
      <c r="R326" s="24">
        <f ca="1">H326*'Balance y flujos'!I$12</f>
        <v>21890.839360019454</v>
      </c>
      <c r="S326" s="24">
        <f ca="1">I326*'Balance y flujos'!J$12</f>
        <v>21110.063685820362</v>
      </c>
      <c r="T326" s="24">
        <f ca="1">J326*'Balance y flujos'!K$12</f>
        <v>20323.484942500465</v>
      </c>
      <c r="U326" s="24">
        <f ca="1">K326*'Balance y flujos'!L$12</f>
        <v>19541.073976019263</v>
      </c>
      <c r="V326" s="24">
        <f ca="1">L326*'Balance y flujos'!M$12</f>
        <v>759389.67027537827</v>
      </c>
      <c r="W326" s="18">
        <f t="shared" ca="1" si="26"/>
        <v>-15767.615627555759</v>
      </c>
      <c r="X326" s="18">
        <f ca="1">'Metrics and Escenarios'!$N$13-W326</f>
        <v>18675.662383362534</v>
      </c>
    </row>
    <row r="327" spans="1:24" x14ac:dyDescent="0.3">
      <c r="A327">
        <v>322</v>
      </c>
      <c r="B327" s="18">
        <f t="shared" ref="B327:B390" ca="1" si="31">_xlfn.NORM.INV(RAND(),0,1.6)*100</f>
        <v>41.177758872460458</v>
      </c>
      <c r="C327" s="23">
        <f t="shared" ca="1" si="27"/>
        <v>0.98946719557306517</v>
      </c>
      <c r="D327" s="23">
        <f t="shared" ca="1" si="30"/>
        <v>0.97230744792579027</v>
      </c>
      <c r="E327" s="23">
        <f t="shared" ca="1" si="30"/>
        <v>0.95016845815092288</v>
      </c>
      <c r="F327" s="23">
        <f t="shared" ca="1" si="30"/>
        <v>0.92445904637549614</v>
      </c>
      <c r="G327" s="23">
        <f t="shared" ca="1" si="30"/>
        <v>0.89632831615225672</v>
      </c>
      <c r="H327" s="23">
        <f t="shared" ca="1" si="30"/>
        <v>0.86669026823881357</v>
      </c>
      <c r="I327" s="23">
        <f t="shared" ca="1" si="30"/>
        <v>0.83625078611553438</v>
      </c>
      <c r="J327" s="23">
        <f t="shared" ca="1" si="30"/>
        <v>0.80554659285193664</v>
      </c>
      <c r="K327" s="23">
        <f t="shared" ca="1" si="30"/>
        <v>0.77497269911389977</v>
      </c>
      <c r="L327" s="23">
        <f t="shared" ca="1" si="30"/>
        <v>0.7448178532181936</v>
      </c>
      <c r="M327" s="24">
        <f ca="1">C327*'Balance y flujos'!D$12</f>
        <v>7492.1036288080641</v>
      </c>
      <c r="N327" s="24">
        <f ca="1">D327*'Balance y flujos'!E$12</f>
        <v>7362.1724818304019</v>
      </c>
      <c r="O327" s="24">
        <f ca="1">E327*'Balance y flujos'!F$12</f>
        <v>7194.5392279210955</v>
      </c>
      <c r="P327" s="24">
        <f ca="1">F327*'Balance y flujos'!G$12</f>
        <v>6999.8712509341094</v>
      </c>
      <c r="Q327" s="24">
        <f ca="1">G327*'Balance y flujos'!H$12</f>
        <v>-889541.44675416779</v>
      </c>
      <c r="R327" s="24">
        <f ca="1">H327*'Balance y flujos'!I$12</f>
        <v>21965.209561918899</v>
      </c>
      <c r="S327" s="24">
        <f ca="1">I327*'Balance y flujos'!J$12</f>
        <v>21193.757950776686</v>
      </c>
      <c r="T327" s="24">
        <f ca="1">J327*'Balance y flujos'!K$12</f>
        <v>20415.597558096761</v>
      </c>
      <c r="U327" s="24">
        <f ca="1">K327*'Balance y flujos'!L$12</f>
        <v>19640.739448238797</v>
      </c>
      <c r="V327" s="24">
        <f ca="1">L327*'Balance y flujos'!M$12</f>
        <v>763694.35481390345</v>
      </c>
      <c r="W327" s="18">
        <f t="shared" ref="W327:W390" ca="1" si="32">SUM(M327:V327)</f>
        <v>-13583.100831739604</v>
      </c>
      <c r="X327" s="18">
        <f ca="1">'Metrics and Escenarios'!$N$13-W327</f>
        <v>16491.14758754638</v>
      </c>
    </row>
    <row r="328" spans="1:24" x14ac:dyDescent="0.3">
      <c r="A328">
        <v>323</v>
      </c>
      <c r="B328" s="18">
        <f t="shared" ca="1" si="31"/>
        <v>-126.76093303557884</v>
      </c>
      <c r="C328" s="23">
        <f t="shared" ref="C328:C391" ca="1" si="33">EXP(-(C$4+($B328/10000))*C$3)</f>
        <v>1.0062244943235064</v>
      </c>
      <c r="D328" s="23">
        <f t="shared" ca="1" si="30"/>
        <v>1.0055196959933008</v>
      </c>
      <c r="E328" s="23">
        <f t="shared" ca="1" si="30"/>
        <v>0.99926589142379374</v>
      </c>
      <c r="F328" s="23">
        <f t="shared" ca="1" si="30"/>
        <v>0.98869335553568405</v>
      </c>
      <c r="G328" s="23">
        <f t="shared" ca="1" si="30"/>
        <v>0.97484269165549298</v>
      </c>
      <c r="H328" s="23">
        <f t="shared" ca="1" si="30"/>
        <v>0.95857219714311148</v>
      </c>
      <c r="I328" s="23">
        <f t="shared" ca="1" si="30"/>
        <v>0.94056958742770591</v>
      </c>
      <c r="J328" s="23">
        <f t="shared" ca="1" si="30"/>
        <v>0.92137949480322567</v>
      </c>
      <c r="K328" s="23">
        <f t="shared" ca="1" si="30"/>
        <v>0.90142119598851378</v>
      </c>
      <c r="L328" s="23">
        <f t="shared" ca="1" si="30"/>
        <v>0.88101829162969858</v>
      </c>
      <c r="M328" s="24">
        <f ca="1">C328*'Balance y flujos'!D$12</f>
        <v>7618.987490485245</v>
      </c>
      <c r="N328" s="24">
        <f ca="1">D328*'Balance y flujos'!E$12</f>
        <v>7613.650858658606</v>
      </c>
      <c r="O328" s="24">
        <f ca="1">E328*'Balance y flujos'!F$12</f>
        <v>7566.2979478004299</v>
      </c>
      <c r="P328" s="24">
        <f ca="1">F328*'Balance y flujos'!G$12</f>
        <v>7486.2442230813058</v>
      </c>
      <c r="Q328" s="24">
        <f ca="1">G328*'Balance y flujos'!H$12</f>
        <v>-967461.32267191692</v>
      </c>
      <c r="R328" s="24">
        <f ca="1">H328*'Balance y flujos'!I$12</f>
        <v>24293.845174082169</v>
      </c>
      <c r="S328" s="24">
        <f ca="1">I328*'Balance y flujos'!J$12</f>
        <v>23837.590950916758</v>
      </c>
      <c r="T328" s="24">
        <f ca="1">J328*'Balance y flujos'!K$12</f>
        <v>23351.24141930624</v>
      </c>
      <c r="U328" s="24">
        <f ca="1">K328*'Balance y flujos'!L$12</f>
        <v>22845.422637176165</v>
      </c>
      <c r="V328" s="24">
        <f ca="1">L328*'Balance y flujos'!M$12</f>
        <v>903346.6274985834</v>
      </c>
      <c r="W328" s="18">
        <f t="shared" ca="1" si="32"/>
        <v>60498.585528173367</v>
      </c>
      <c r="X328" s="18">
        <f ca="1">'Metrics and Escenarios'!$N$13-W328</f>
        <v>-57590.538772366592</v>
      </c>
    </row>
    <row r="329" spans="1:24" x14ac:dyDescent="0.3">
      <c r="A329">
        <v>324</v>
      </c>
      <c r="B329" s="18">
        <f t="shared" ca="1" si="31"/>
        <v>198.2016209324822</v>
      </c>
      <c r="C329" s="23">
        <f t="shared" ca="1" si="33"/>
        <v>0.97405154750501444</v>
      </c>
      <c r="D329" s="23">
        <f t="shared" ca="1" si="30"/>
        <v>0.94224684755514554</v>
      </c>
      <c r="E329" s="23">
        <f t="shared" ca="1" si="30"/>
        <v>0.90644661273881644</v>
      </c>
      <c r="F329" s="23">
        <f t="shared" ca="1" si="30"/>
        <v>0.8681801219402433</v>
      </c>
      <c r="G329" s="23">
        <f t="shared" ca="1" si="30"/>
        <v>0.82864748798071519</v>
      </c>
      <c r="H329" s="23">
        <f t="shared" ca="1" si="30"/>
        <v>0.78876414751165413</v>
      </c>
      <c r="I329" s="23">
        <f t="shared" ca="1" si="30"/>
        <v>0.74920440341984706</v>
      </c>
      <c r="J329" s="23">
        <f t="shared" ca="1" si="30"/>
        <v>0.71045240317483926</v>
      </c>
      <c r="K329" s="23">
        <f t="shared" ca="1" si="30"/>
        <v>0.67283916971962299</v>
      </c>
      <c r="L329" s="23">
        <f t="shared" ca="1" si="30"/>
        <v>0.63658365184691945</v>
      </c>
      <c r="M329" s="24">
        <f ca="1">C329*'Balance y flujos'!D$12</f>
        <v>7375.3785535879806</v>
      </c>
      <c r="N329" s="24">
        <f ca="1">D329*'Balance y flujos'!E$12</f>
        <v>7134.557929141145</v>
      </c>
      <c r="O329" s="24">
        <f ca="1">E329*'Balance y flujos'!F$12</f>
        <v>6863.4836879943659</v>
      </c>
      <c r="P329" s="24">
        <f ca="1">F329*'Balance y flujos'!G$12</f>
        <v>6573.735310426684</v>
      </c>
      <c r="Q329" s="24">
        <f ca="1">G329*'Balance y flujos'!H$12</f>
        <v>-822373.08810219541</v>
      </c>
      <c r="R329" s="24">
        <f ca="1">H329*'Balance y flujos'!I$12</f>
        <v>19990.266915340333</v>
      </c>
      <c r="S329" s="24">
        <f ca="1">I329*'Balance y flujos'!J$12</f>
        <v>18987.673369484353</v>
      </c>
      <c r="T329" s="24">
        <f ca="1">J329*'Balance y flujos'!K$12</f>
        <v>18005.551107912372</v>
      </c>
      <c r="U329" s="24">
        <f ca="1">K329*'Balance y flujos'!L$12</f>
        <v>17052.289504059274</v>
      </c>
      <c r="V329" s="24">
        <f ca="1">L329*'Balance y flujos'!M$12</f>
        <v>652717.08939540281</v>
      </c>
      <c r="W329" s="18">
        <f t="shared" ca="1" si="32"/>
        <v>-67673.062328846194</v>
      </c>
      <c r="X329" s="18">
        <f ca="1">'Metrics and Escenarios'!$N$13-W329</f>
        <v>70581.10908465297</v>
      </c>
    </row>
    <row r="330" spans="1:24" x14ac:dyDescent="0.3">
      <c r="A330">
        <v>325</v>
      </c>
      <c r="B330" s="18">
        <f t="shared" ca="1" si="31"/>
        <v>-349.51417048815182</v>
      </c>
      <c r="C330" s="23">
        <f t="shared" ca="1" si="33"/>
        <v>1.0288899739522208</v>
      </c>
      <c r="D330" s="23">
        <f t="shared" ca="1" si="30"/>
        <v>1.0513290921732086</v>
      </c>
      <c r="E330" s="23">
        <f t="shared" ca="1" si="30"/>
        <v>1.0683245638113559</v>
      </c>
      <c r="F330" s="23">
        <f t="shared" ca="1" si="30"/>
        <v>1.0808310591912238</v>
      </c>
      <c r="G330" s="23">
        <f t="shared" ca="1" si="30"/>
        <v>1.0896945807528375</v>
      </c>
      <c r="H330" s="23">
        <f t="shared" ca="1" si="30"/>
        <v>1.0956431541031184</v>
      </c>
      <c r="I330" s="23">
        <f t="shared" ca="1" si="30"/>
        <v>1.099282421737809</v>
      </c>
      <c r="J330" s="23">
        <f t="shared" ca="1" si="30"/>
        <v>1.1011106022178017</v>
      </c>
      <c r="K330" s="23">
        <f t="shared" ca="1" si="30"/>
        <v>1.1015246429953336</v>
      </c>
      <c r="L330" s="23">
        <f t="shared" ca="1" si="30"/>
        <v>1.100843106348395</v>
      </c>
      <c r="M330" s="24">
        <f ca="1">C330*'Balance y flujos'!D$12</f>
        <v>7790.6072500232231</v>
      </c>
      <c r="N330" s="24">
        <f ca="1">D330*'Balance y flujos'!E$12</f>
        <v>7960.5130334619034</v>
      </c>
      <c r="O330" s="24">
        <f ca="1">E330*'Balance y flujos'!F$12</f>
        <v>8089.2003060699881</v>
      </c>
      <c r="P330" s="24">
        <f ca="1">F330*'Balance y flujos'!G$12</f>
        <v>8183.8976945618942</v>
      </c>
      <c r="Q330" s="24">
        <f ca="1">G330*'Balance y flujos'!H$12</f>
        <v>-1081443.5697448149</v>
      </c>
      <c r="R330" s="24">
        <f ca="1">H330*'Balance y flujos'!I$12</f>
        <v>27767.741679920982</v>
      </c>
      <c r="S330" s="24">
        <f ca="1">I330*'Balance y flujos'!J$12</f>
        <v>27859.974486930951</v>
      </c>
      <c r="T330" s="24">
        <f ca="1">J330*'Balance y flujos'!K$12</f>
        <v>27906.307495194269</v>
      </c>
      <c r="U330" s="24">
        <f ca="1">K330*'Balance y flujos'!L$12</f>
        <v>27916.800854562603</v>
      </c>
      <c r="V330" s="24">
        <f ca="1">L330*'Balance y flujos'!M$12</f>
        <v>1128742.6344864834</v>
      </c>
      <c r="W330" s="18">
        <f t="shared" ca="1" si="32"/>
        <v>190774.10754239431</v>
      </c>
      <c r="X330" s="18">
        <f ca="1">'Metrics and Escenarios'!$N$13-W330</f>
        <v>-187866.06078658754</v>
      </c>
    </row>
    <row r="331" spans="1:24" x14ac:dyDescent="0.3">
      <c r="A331">
        <v>326</v>
      </c>
      <c r="B331" s="18">
        <f t="shared" ca="1" si="31"/>
        <v>-58.953717526303272</v>
      </c>
      <c r="C331" s="23">
        <f t="shared" ca="1" si="33"/>
        <v>0.99942464620182936</v>
      </c>
      <c r="D331" s="23">
        <f t="shared" ca="1" si="30"/>
        <v>0.99197544522078263</v>
      </c>
      <c r="E331" s="23">
        <f t="shared" ca="1" si="30"/>
        <v>0.97914401525830141</v>
      </c>
      <c r="F331" s="23">
        <f t="shared" ca="1" si="30"/>
        <v>0.9622375390471537</v>
      </c>
      <c r="G331" s="23">
        <f t="shared" ca="1" si="30"/>
        <v>0.94234599772720906</v>
      </c>
      <c r="H331" s="23">
        <f t="shared" ca="1" si="30"/>
        <v>0.92035600154316999</v>
      </c>
      <c r="I331" s="23">
        <f t="shared" ca="1" si="30"/>
        <v>0.89696835700913291</v>
      </c>
      <c r="J331" s="23">
        <f t="shared" ca="1" si="30"/>
        <v>0.87272999633637105</v>
      </c>
      <c r="K331" s="23">
        <f t="shared" ca="1" si="30"/>
        <v>0.8480555413668488</v>
      </c>
      <c r="L331" s="23">
        <f t="shared" ca="1" si="30"/>
        <v>0.82325926268825522</v>
      </c>
      <c r="M331" s="24">
        <f ca="1">C331*'Balance y flujos'!D$12</f>
        <v>7567.5000162004062</v>
      </c>
      <c r="N331" s="24">
        <f ca="1">D331*'Balance y flujos'!E$12</f>
        <v>7511.0957352383703</v>
      </c>
      <c r="O331" s="24">
        <f ca="1">E331*'Balance y flujos'!F$12</f>
        <v>7413.9379887109326</v>
      </c>
      <c r="P331" s="24">
        <f ca="1">F331*'Balance y flujos'!G$12</f>
        <v>7285.9245767063676</v>
      </c>
      <c r="Q331" s="24">
        <f ca="1">G331*'Balance y flujos'!H$12</f>
        <v>-935210.68904719199</v>
      </c>
      <c r="R331" s="24">
        <f ca="1">H331*'Balance y flujos'!I$12</f>
        <v>23325.302228840861</v>
      </c>
      <c r="S331" s="24">
        <f ca="1">I331*'Balance y flujos'!J$12</f>
        <v>22732.570855043738</v>
      </c>
      <c r="T331" s="24">
        <f ca="1">J331*'Balance y flujos'!K$12</f>
        <v>22118.279116547041</v>
      </c>
      <c r="U331" s="24">
        <f ca="1">K331*'Balance y flujos'!L$12</f>
        <v>21492.935099089646</v>
      </c>
      <c r="V331" s="24">
        <f ca="1">L331*'Balance y flujos'!M$12</f>
        <v>844123.76629631419</v>
      </c>
      <c r="W331" s="18">
        <f t="shared" ca="1" si="32"/>
        <v>28360.622865499579</v>
      </c>
      <c r="X331" s="18">
        <f ca="1">'Metrics and Escenarios'!$N$13-W331</f>
        <v>-25452.576109692804</v>
      </c>
    </row>
    <row r="332" spans="1:24" x14ac:dyDescent="0.3">
      <c r="A332">
        <v>327</v>
      </c>
      <c r="B332" s="18">
        <f t="shared" ca="1" si="31"/>
        <v>27.497940898079371</v>
      </c>
      <c r="C332" s="23">
        <f t="shared" ca="1" si="33"/>
        <v>0.99082169493977912</v>
      </c>
      <c r="D332" s="23">
        <f t="shared" ca="1" si="30"/>
        <v>0.9749712881295719</v>
      </c>
      <c r="E332" s="23">
        <f t="shared" ca="1" si="30"/>
        <v>0.95407591011719306</v>
      </c>
      <c r="F332" s="23">
        <f t="shared" ca="1" si="30"/>
        <v>0.9295314843161474</v>
      </c>
      <c r="G332" s="23">
        <f t="shared" ca="1" si="30"/>
        <v>0.9024801352145706</v>
      </c>
      <c r="H332" s="23">
        <f t="shared" ca="1" si="30"/>
        <v>0.87383324157564835</v>
      </c>
      <c r="I332" s="23">
        <f t="shared" ca="1" si="30"/>
        <v>0.84429708075090182</v>
      </c>
      <c r="J332" s="23">
        <f t="shared" ca="1" si="30"/>
        <v>0.81441079324876642</v>
      </c>
      <c r="K332" s="23">
        <f t="shared" ca="1" si="30"/>
        <v>0.78457301350730968</v>
      </c>
      <c r="L332" s="23">
        <f t="shared" ca="1" si="30"/>
        <v>0.75507683639941048</v>
      </c>
      <c r="M332" s="24">
        <f ca="1">C332*'Balance y flujos'!D$12</f>
        <v>7502.3597036592346</v>
      </c>
      <c r="N332" s="24">
        <f ca="1">D332*'Balance y flujos'!E$12</f>
        <v>7382.3426976259425</v>
      </c>
      <c r="O332" s="24">
        <f ca="1">E332*'Balance y flujos'!F$12</f>
        <v>7224.1258935395863</v>
      </c>
      <c r="P332" s="24">
        <f ca="1">F332*'Balance y flujos'!G$12</f>
        <v>7038.2790231898098</v>
      </c>
      <c r="Q332" s="24">
        <f ca="1">G332*'Balance y flujos'!H$12</f>
        <v>-895646.68512525037</v>
      </c>
      <c r="R332" s="24">
        <f ca="1">H332*'Balance y flujos'!I$12</f>
        <v>22146.239523819364</v>
      </c>
      <c r="S332" s="24">
        <f ca="1">I332*'Balance y flujos'!J$12</f>
        <v>21397.681491099731</v>
      </c>
      <c r="T332" s="24">
        <f ca="1">J332*'Balance y flujos'!K$12</f>
        <v>20640.249924057749</v>
      </c>
      <c r="U332" s="24">
        <f ca="1">K332*'Balance y flujos'!L$12</f>
        <v>19884.047727146863</v>
      </c>
      <c r="V332" s="24">
        <f ca="1">L332*'Balance y flujos'!M$12</f>
        <v>774213.33943245676</v>
      </c>
      <c r="W332" s="18">
        <f t="shared" ca="1" si="32"/>
        <v>-8218.0197086551925</v>
      </c>
      <c r="X332" s="18">
        <f ca="1">'Metrics and Escenarios'!$N$13-W332</f>
        <v>11126.066464461968</v>
      </c>
    </row>
    <row r="333" spans="1:24" x14ac:dyDescent="0.3">
      <c r="A333">
        <v>328</v>
      </c>
      <c r="B333" s="18">
        <f t="shared" ca="1" si="31"/>
        <v>27.35766630632811</v>
      </c>
      <c r="C333" s="23">
        <f t="shared" ca="1" si="33"/>
        <v>0.99083559374813701</v>
      </c>
      <c r="D333" s="23">
        <f t="shared" ca="1" si="30"/>
        <v>0.97499864125314717</v>
      </c>
      <c r="E333" s="23">
        <f t="shared" ca="1" si="30"/>
        <v>0.9541160607446415</v>
      </c>
      <c r="F333" s="23">
        <f t="shared" ca="1" si="30"/>
        <v>0.92958364163919605</v>
      </c>
      <c r="G333" s="23">
        <f t="shared" ca="1" si="30"/>
        <v>0.90254343495064626</v>
      </c>
      <c r="H333" s="23">
        <f t="shared" ca="1" si="30"/>
        <v>0.87390679063145649</v>
      </c>
      <c r="I333" s="23">
        <f t="shared" ca="1" si="30"/>
        <v>0.84437998822109261</v>
      </c>
      <c r="J333" s="23">
        <f t="shared" ca="1" si="30"/>
        <v>0.81450219129023238</v>
      </c>
      <c r="K333" s="23">
        <f t="shared" ca="1" si="30"/>
        <v>0.78467206985321991</v>
      </c>
      <c r="L333" s="23">
        <f t="shared" ca="1" si="30"/>
        <v>0.7551827619235334</v>
      </c>
      <c r="M333" s="24">
        <f ca="1">C333*'Balance y flujos'!D$12</f>
        <v>7502.464943441817</v>
      </c>
      <c r="N333" s="24">
        <f ca="1">D333*'Balance y flujos'!E$12</f>
        <v>7382.5498115528262</v>
      </c>
      <c r="O333" s="24">
        <f ca="1">E333*'Balance y flujos'!F$12</f>
        <v>7224.4299083295173</v>
      </c>
      <c r="P333" s="24">
        <f ca="1">F333*'Balance y flujos'!G$12</f>
        <v>7038.6739509560157</v>
      </c>
      <c r="Q333" s="24">
        <f ca="1">G333*'Balance y flujos'!H$12</f>
        <v>-895709.50556480722</v>
      </c>
      <c r="R333" s="24">
        <f ca="1">H333*'Balance y flujos'!I$12</f>
        <v>22148.103535085105</v>
      </c>
      <c r="S333" s="24">
        <f ca="1">I333*'Balance y flujos'!J$12</f>
        <v>21399.782679983149</v>
      </c>
      <c r="T333" s="24">
        <f ca="1">J333*'Balance y flujos'!K$12</f>
        <v>20642.566296131969</v>
      </c>
      <c r="U333" s="24">
        <f ca="1">K333*'Balance y flujos'!L$12</f>
        <v>19886.558189622432</v>
      </c>
      <c r="V333" s="24">
        <f ca="1">L333*'Balance y flujos'!M$12</f>
        <v>774321.9495100131</v>
      </c>
      <c r="W333" s="18">
        <f t="shared" ca="1" si="32"/>
        <v>-8162.426739691291</v>
      </c>
      <c r="X333" s="18">
        <f ca="1">'Metrics and Escenarios'!$N$13-W333</f>
        <v>11070.473495498067</v>
      </c>
    </row>
    <row r="334" spans="1:24" x14ac:dyDescent="0.3">
      <c r="A334">
        <v>329</v>
      </c>
      <c r="B334" s="18">
        <f t="shared" ca="1" si="31"/>
        <v>179.23466563352457</v>
      </c>
      <c r="C334" s="23">
        <f t="shared" ca="1" si="33"/>
        <v>0.97590077988206958</v>
      </c>
      <c r="D334" s="23">
        <f t="shared" ca="1" si="30"/>
        <v>0.94582794628244793</v>
      </c>
      <c r="E334" s="23">
        <f t="shared" ca="1" si="30"/>
        <v>0.91161907437576528</v>
      </c>
      <c r="F334" s="23">
        <f t="shared" ca="1" si="30"/>
        <v>0.87479186457747782</v>
      </c>
      <c r="G334" s="23">
        <f t="shared" ca="1" si="30"/>
        <v>0.83654332875017245</v>
      </c>
      <c r="H334" s="23">
        <f t="shared" ca="1" si="30"/>
        <v>0.7977916901791926</v>
      </c>
      <c r="I334" s="23">
        <f t="shared" ca="1" si="30"/>
        <v>0.7592178182246454</v>
      </c>
      <c r="J334" s="23">
        <f t="shared" ca="1" si="30"/>
        <v>0.72131469982347762</v>
      </c>
      <c r="K334" s="23">
        <f t="shared" ca="1" si="30"/>
        <v>0.68442329989123818</v>
      </c>
      <c r="L334" s="23">
        <f t="shared" ca="1" si="30"/>
        <v>0.64877293691027049</v>
      </c>
      <c r="M334" s="24">
        <f ca="1">C334*'Balance y flujos'!D$12</f>
        <v>7389.3806758055034</v>
      </c>
      <c r="N334" s="24">
        <f ca="1">D334*'Balance y flujos'!E$12</f>
        <v>7161.6734948617477</v>
      </c>
      <c r="O334" s="24">
        <f ca="1">E334*'Balance y flujos'!F$12</f>
        <v>6902.6488253262924</v>
      </c>
      <c r="P334" s="24">
        <f ca="1">F334*'Balance y flujos'!G$12</f>
        <v>6623.7984769740906</v>
      </c>
      <c r="Q334" s="24">
        <f ca="1">G334*'Balance y flujos'!H$12</f>
        <v>-830209.14269829995</v>
      </c>
      <c r="R334" s="24">
        <f ca="1">H334*'Balance y flujos'!I$12</f>
        <v>20219.058992266029</v>
      </c>
      <c r="S334" s="24">
        <f ca="1">I334*'Balance y flujos'!J$12</f>
        <v>19241.451175325841</v>
      </c>
      <c r="T334" s="24">
        <f ca="1">J334*'Balance y flujos'!K$12</f>
        <v>18280.842790483021</v>
      </c>
      <c r="U334" s="24">
        <f ca="1">K334*'Balance y flujos'!L$12</f>
        <v>17345.875178361504</v>
      </c>
      <c r="V334" s="24">
        <f ca="1">L334*'Balance y flujos'!M$12</f>
        <v>665215.29704694741</v>
      </c>
      <c r="W334" s="18">
        <f t="shared" ca="1" si="32"/>
        <v>-61829.116041948437</v>
      </c>
      <c r="X334" s="18">
        <f ca="1">'Metrics and Escenarios'!$N$13-W334</f>
        <v>64737.162797755213</v>
      </c>
    </row>
    <row r="335" spans="1:24" x14ac:dyDescent="0.3">
      <c r="A335">
        <v>330</v>
      </c>
      <c r="B335" s="18">
        <f t="shared" ca="1" si="31"/>
        <v>105.15019093676563</v>
      </c>
      <c r="C335" s="23">
        <f t="shared" ca="1" si="33"/>
        <v>0.98315753700680164</v>
      </c>
      <c r="D335" s="23">
        <f t="shared" ca="1" si="30"/>
        <v>0.95994651799130348</v>
      </c>
      <c r="E335" s="23">
        <f t="shared" ca="1" si="30"/>
        <v>0.93210695214734274</v>
      </c>
      <c r="F335" s="23">
        <f t="shared" ca="1" si="30"/>
        <v>0.90110318958037139</v>
      </c>
      <c r="G335" s="23">
        <f t="shared" ca="1" si="30"/>
        <v>0.86811183984064366</v>
      </c>
      <c r="H335" s="23">
        <f t="shared" ca="1" si="30"/>
        <v>0.83405404991914733</v>
      </c>
      <c r="I335" s="23">
        <f t="shared" ca="1" si="30"/>
        <v>0.79962898316206454</v>
      </c>
      <c r="J335" s="23">
        <f t="shared" ca="1" si="30"/>
        <v>0.76535754114290833</v>
      </c>
      <c r="K335" s="23">
        <f t="shared" ca="1" si="30"/>
        <v>0.73161367842030589</v>
      </c>
      <c r="L335" s="23">
        <f t="shared" ca="1" si="30"/>
        <v>0.69866213046560965</v>
      </c>
      <c r="M335" s="24">
        <f ca="1">C335*'Balance y flujos'!D$12</f>
        <v>7444.3277995007929</v>
      </c>
      <c r="N335" s="24">
        <f ca="1">D335*'Balance y flujos'!E$12</f>
        <v>7268.5772940041143</v>
      </c>
      <c r="O335" s="24">
        <f ca="1">E335*'Balance y flujos'!F$12</f>
        <v>7057.7800960604491</v>
      </c>
      <c r="P335" s="24">
        <f ca="1">F335*'Balance y flujos'!G$12</f>
        <v>6823.0240545524939</v>
      </c>
      <c r="Q335" s="24">
        <f ca="1">G335*'Balance y flujos'!H$12</f>
        <v>-861538.62155247759</v>
      </c>
      <c r="R335" s="24">
        <f ca="1">H335*'Balance y flujos'!I$12</f>
        <v>21138.084346636711</v>
      </c>
      <c r="S335" s="24">
        <f ca="1">I335*'Balance y flujos'!J$12</f>
        <v>20265.622945819396</v>
      </c>
      <c r="T335" s="24">
        <f ca="1">J335*'Balance y flujos'!K$12</f>
        <v>19397.054976930543</v>
      </c>
      <c r="U335" s="24">
        <f ca="1">K335*'Balance y flujos'!L$12</f>
        <v>18541.857862929544</v>
      </c>
      <c r="V335" s="24">
        <f ca="1">L335*'Balance y flujos'!M$12</f>
        <v>716368.87146760419</v>
      </c>
      <c r="W335" s="18">
        <f t="shared" ca="1" si="32"/>
        <v>-37233.420708439429</v>
      </c>
      <c r="X335" s="18">
        <f ca="1">'Metrics and Escenarios'!$N$13-W335</f>
        <v>40141.467464246205</v>
      </c>
    </row>
    <row r="336" spans="1:24" x14ac:dyDescent="0.3">
      <c r="A336">
        <v>331</v>
      </c>
      <c r="B336" s="18">
        <f t="shared" ca="1" si="31"/>
        <v>12.3618370050755</v>
      </c>
      <c r="C336" s="23">
        <f t="shared" ca="1" si="33"/>
        <v>0.99232254851842894</v>
      </c>
      <c r="D336" s="23">
        <f t="shared" ca="1" si="30"/>
        <v>0.97792721333327781</v>
      </c>
      <c r="E336" s="23">
        <f t="shared" ca="1" si="30"/>
        <v>0.95841805876741237</v>
      </c>
      <c r="F336" s="23">
        <f t="shared" ca="1" si="30"/>
        <v>0.93517634937301675</v>
      </c>
      <c r="G336" s="23">
        <f t="shared" ca="1" si="30"/>
        <v>0.90933606204077111</v>
      </c>
      <c r="H336" s="23">
        <f t="shared" ca="1" si="30"/>
        <v>0.8818052447419914</v>
      </c>
      <c r="I336" s="23">
        <f t="shared" ca="1" si="30"/>
        <v>0.85329019671028916</v>
      </c>
      <c r="J336" s="23">
        <f t="shared" ca="1" si="30"/>
        <v>0.82433234658744459</v>
      </c>
      <c r="K336" s="23">
        <f t="shared" ca="1" si="30"/>
        <v>0.79533398349788165</v>
      </c>
      <c r="L336" s="23">
        <f t="shared" ca="1" si="30"/>
        <v>0.76659269056731927</v>
      </c>
      <c r="M336" s="24">
        <f ca="1">C336*'Balance y flujos'!D$12</f>
        <v>7513.7239516031996</v>
      </c>
      <c r="N336" s="24">
        <f ca="1">D336*'Balance y flujos'!E$12</f>
        <v>7404.7245391303941</v>
      </c>
      <c r="O336" s="24">
        <f ca="1">E336*'Balance y flujos'!F$12</f>
        <v>7257.0040200754447</v>
      </c>
      <c r="P336" s="24">
        <f ca="1">F336*'Balance y flujos'!G$12</f>
        <v>7081.0211314334374</v>
      </c>
      <c r="Q336" s="24">
        <f ca="1">G336*'Balance y flujos'!H$12</f>
        <v>-902450.69985726196</v>
      </c>
      <c r="R336" s="24">
        <f ca="1">H336*'Balance y flujos'!I$12</f>
        <v>22348.280237317667</v>
      </c>
      <c r="S336" s="24">
        <f ca="1">I336*'Balance y flujos'!J$12</f>
        <v>21625.601065025476</v>
      </c>
      <c r="T336" s="24">
        <f ca="1">J336*'Balance y flujos'!K$12</f>
        <v>20891.699612891422</v>
      </c>
      <c r="U336" s="24">
        <f ca="1">K336*'Balance y flujos'!L$12</f>
        <v>20156.771408944685</v>
      </c>
      <c r="V336" s="24">
        <f ca="1">L336*'Balance y flujos'!M$12</f>
        <v>786021.04890248715</v>
      </c>
      <c r="W336" s="18">
        <f t="shared" ca="1" si="32"/>
        <v>-2150.8249883530661</v>
      </c>
      <c r="X336" s="18">
        <f ca="1">'Metrics and Escenarios'!$N$13-W336</f>
        <v>5058.8717441598419</v>
      </c>
    </row>
    <row r="337" spans="1:24" x14ac:dyDescent="0.3">
      <c r="A337">
        <v>332</v>
      </c>
      <c r="B337" s="18">
        <f t="shared" ca="1" si="31"/>
        <v>206.44766202881644</v>
      </c>
      <c r="C337" s="23">
        <f t="shared" ca="1" si="33"/>
        <v>0.97324867166879847</v>
      </c>
      <c r="D337" s="23">
        <f t="shared" ca="1" si="30"/>
        <v>0.94069416700826558</v>
      </c>
      <c r="E337" s="23">
        <f t="shared" ca="1" si="30"/>
        <v>0.90420700525918329</v>
      </c>
      <c r="F337" s="23">
        <f t="shared" ca="1" si="30"/>
        <v>0.8653212198711816</v>
      </c>
      <c r="G337" s="23">
        <f t="shared" ca="1" si="30"/>
        <v>0.82523799090375738</v>
      </c>
      <c r="H337" s="23">
        <f t="shared" ca="1" si="30"/>
        <v>0.78487127673907398</v>
      </c>
      <c r="I337" s="23">
        <f t="shared" ca="1" si="30"/>
        <v>0.74489228145977671</v>
      </c>
      <c r="J337" s="23">
        <f t="shared" ca="1" si="30"/>
        <v>0.70578109227322749</v>
      </c>
      <c r="K337" s="23">
        <f t="shared" ca="1" si="30"/>
        <v>0.66786421969249121</v>
      </c>
      <c r="L337" s="23">
        <f t="shared" ca="1" si="30"/>
        <v>0.63135594047637755</v>
      </c>
      <c r="M337" s="24">
        <f ca="1">C337*'Balance y flujos'!D$12</f>
        <v>7369.2992929587163</v>
      </c>
      <c r="N337" s="24">
        <f ca="1">D337*'Balance y flujos'!E$12</f>
        <v>7122.8012548302586</v>
      </c>
      <c r="O337" s="24">
        <f ca="1">E337*'Balance y flujos'!F$12</f>
        <v>6846.5257015140287</v>
      </c>
      <c r="P337" s="24">
        <f ca="1">F337*'Balance y flujos'!G$12</f>
        <v>6552.088114176162</v>
      </c>
      <c r="Q337" s="24">
        <f ca="1">G337*'Balance y flujos'!H$12</f>
        <v>-818989.40724788443</v>
      </c>
      <c r="R337" s="24">
        <f ca="1">H337*'Balance y flujos'!I$12</f>
        <v>19891.60684558906</v>
      </c>
      <c r="S337" s="24">
        <f ca="1">I337*'Balance y flujos'!J$12</f>
        <v>18878.387888868572</v>
      </c>
      <c r="T337" s="24">
        <f ca="1">J337*'Balance y flujos'!K$12</f>
        <v>17887.162420923556</v>
      </c>
      <c r="U337" s="24">
        <f ca="1">K337*'Balance y flujos'!L$12</f>
        <v>16926.205453146737</v>
      </c>
      <c r="V337" s="24">
        <f ca="1">L337*'Balance y flujos'!M$12</f>
        <v>647356.88804546313</v>
      </c>
      <c r="W337" s="18">
        <f t="shared" ca="1" si="32"/>
        <v>-70158.44223041425</v>
      </c>
      <c r="X337" s="18">
        <f ca="1">'Metrics and Escenarios'!$N$13-W337</f>
        <v>73066.488986221026</v>
      </c>
    </row>
    <row r="338" spans="1:24" x14ac:dyDescent="0.3">
      <c r="A338">
        <v>333</v>
      </c>
      <c r="B338" s="18">
        <f t="shared" ca="1" si="31"/>
        <v>-108.98916986644969</v>
      </c>
      <c r="C338" s="23">
        <f t="shared" ca="1" si="33"/>
        <v>1.0044378440492137</v>
      </c>
      <c r="D338" s="23">
        <f t="shared" ca="1" si="30"/>
        <v>1.0019520684725656</v>
      </c>
      <c r="E338" s="23">
        <f t="shared" ca="1" si="30"/>
        <v>0.99395245335491755</v>
      </c>
      <c r="F338" s="23">
        <f t="shared" ca="1" si="30"/>
        <v>0.98168994794362707</v>
      </c>
      <c r="G338" s="23">
        <f t="shared" ca="1" si="30"/>
        <v>0.96621872744107673</v>
      </c>
      <c r="H338" s="23">
        <f t="shared" ca="1" si="30"/>
        <v>0.94840518833692744</v>
      </c>
      <c r="I338" s="23">
        <f t="shared" ca="1" si="30"/>
        <v>0.92894116159885165</v>
      </c>
      <c r="J338" s="23">
        <f t="shared" ca="1" si="30"/>
        <v>0.90837254592841876</v>
      </c>
      <c r="K338" s="23">
        <f t="shared" ca="1" si="30"/>
        <v>0.88711802793719563</v>
      </c>
      <c r="L338" s="23">
        <f t="shared" ca="1" si="30"/>
        <v>0.86549935112148868</v>
      </c>
      <c r="M338" s="24">
        <f ca="1">C338*'Balance y flujos'!D$12</f>
        <v>7605.4592309700956</v>
      </c>
      <c r="N338" s="24">
        <f ca="1">D338*'Balance y flujos'!E$12</f>
        <v>7586.6372949811803</v>
      </c>
      <c r="O338" s="24">
        <f ca="1">E338*'Balance y flujos'!F$12</f>
        <v>7526.0653571542907</v>
      </c>
      <c r="P338" s="24">
        <f ca="1">F338*'Balance y flujos'!G$12</f>
        <v>7433.215425694968</v>
      </c>
      <c r="Q338" s="24">
        <f ca="1">G338*'Balance y flujos'!H$12</f>
        <v>-958902.65787710203</v>
      </c>
      <c r="R338" s="24">
        <f ca="1">H338*'Balance y flujos'!I$12</f>
        <v>24036.174715292418</v>
      </c>
      <c r="S338" s="24">
        <f ca="1">I338*'Balance y flujos'!J$12</f>
        <v>23542.882657116425</v>
      </c>
      <c r="T338" s="24">
        <f ca="1">J338*'Balance y flujos'!K$12</f>
        <v>23021.596137403092</v>
      </c>
      <c r="U338" s="24">
        <f ca="1">K338*'Balance y flujos'!L$12</f>
        <v>22482.926258527572</v>
      </c>
      <c r="V338" s="24">
        <f ca="1">L338*'Balance y flujos'!M$12</f>
        <v>887434.3783391359</v>
      </c>
      <c r="W338" s="18">
        <f t="shared" ca="1" si="32"/>
        <v>51766.677539173863</v>
      </c>
      <c r="X338" s="18">
        <f ca="1">'Metrics and Escenarios'!$N$13-W338</f>
        <v>-48858.630783367087</v>
      </c>
    </row>
    <row r="339" spans="1:24" x14ac:dyDescent="0.3">
      <c r="A339">
        <v>334</v>
      </c>
      <c r="B339" s="18">
        <f t="shared" ca="1" si="31"/>
        <v>-348.09321930419037</v>
      </c>
      <c r="C339" s="23">
        <f t="shared" ca="1" si="33"/>
        <v>1.0287437840962339</v>
      </c>
      <c r="D339" s="23">
        <f t="shared" ca="1" si="30"/>
        <v>1.051030357160355</v>
      </c>
      <c r="E339" s="23">
        <f t="shared" ca="1" si="30"/>
        <v>1.0678692497489684</v>
      </c>
      <c r="F339" s="23">
        <f t="shared" ca="1" si="30"/>
        <v>1.0802169104735391</v>
      </c>
      <c r="G339" s="23">
        <f t="shared" ca="1" si="30"/>
        <v>1.0889206543109775</v>
      </c>
      <c r="H339" s="23">
        <f t="shared" ca="1" si="30"/>
        <v>1.0947094389265688</v>
      </c>
      <c r="I339" s="23">
        <f t="shared" ca="1" si="30"/>
        <v>1.0981895466895721</v>
      </c>
      <c r="J339" s="23">
        <f t="shared" ca="1" si="30"/>
        <v>1.0998596138587557</v>
      </c>
      <c r="K339" s="23">
        <f t="shared" ca="1" si="30"/>
        <v>1.1001168518972289</v>
      </c>
      <c r="L339" s="23">
        <f t="shared" ca="1" si="30"/>
        <v>1.0992799728642715</v>
      </c>
      <c r="M339" s="24">
        <f ca="1">C339*'Balance y flujos'!D$12</f>
        <v>7789.5003214100916</v>
      </c>
      <c r="N339" s="24">
        <f ca="1">D339*'Balance y flujos'!E$12</f>
        <v>7958.2510548092851</v>
      </c>
      <c r="O339" s="24">
        <f ca="1">E339*'Balance y flujos'!F$12</f>
        <v>8085.7527333214184</v>
      </c>
      <c r="P339" s="24">
        <f ca="1">F339*'Balance y flujos'!G$12</f>
        <v>8179.2474485941857</v>
      </c>
      <c r="Q339" s="24">
        <f ca="1">G339*'Balance y flujos'!H$12</f>
        <v>-1080675.5033629239</v>
      </c>
      <c r="R339" s="24">
        <f ca="1">H339*'Balance y flujos'!I$12</f>
        <v>27744.077805667803</v>
      </c>
      <c r="S339" s="24">
        <f ca="1">I339*'Balance y flujos'!J$12</f>
        <v>27832.276899523749</v>
      </c>
      <c r="T339" s="24">
        <f ca="1">J339*'Balance y flujos'!K$12</f>
        <v>27874.602718444206</v>
      </c>
      <c r="U339" s="24">
        <f ca="1">K339*'Balance y flujos'!L$12</f>
        <v>27881.12210331493</v>
      </c>
      <c r="V339" s="24">
        <f ca="1">L339*'Balance y flujos'!M$12</f>
        <v>1127139.8852874844</v>
      </c>
      <c r="W339" s="18">
        <f t="shared" ca="1" si="32"/>
        <v>189809.21300964628</v>
      </c>
      <c r="X339" s="18">
        <f ca="1">'Metrics and Escenarios'!$N$13-W339</f>
        <v>-186901.1662538395</v>
      </c>
    </row>
    <row r="340" spans="1:24" x14ac:dyDescent="0.3">
      <c r="A340">
        <v>335</v>
      </c>
      <c r="B340" s="18">
        <f t="shared" ca="1" si="31"/>
        <v>-300.93973742139599</v>
      </c>
      <c r="C340" s="23">
        <f t="shared" ca="1" si="33"/>
        <v>1.0239043178089133</v>
      </c>
      <c r="D340" s="23">
        <f t="shared" ca="1" si="30"/>
        <v>1.0411650006872111</v>
      </c>
      <c r="E340" s="23">
        <f t="shared" ca="1" si="30"/>
        <v>1.0528694676791628</v>
      </c>
      <c r="F340" s="23">
        <f t="shared" ca="1" si="30"/>
        <v>1.0600334574392656</v>
      </c>
      <c r="G340" s="23">
        <f t="shared" ca="1" si="30"/>
        <v>1.0635477348241522</v>
      </c>
      <c r="H340" s="23">
        <f t="shared" ca="1" si="30"/>
        <v>1.0641718450117852</v>
      </c>
      <c r="I340" s="23">
        <f t="shared" ca="1" si="30"/>
        <v>1.0625328297358809</v>
      </c>
      <c r="J340" s="23">
        <f t="shared" ca="1" si="30"/>
        <v>1.0591426524269678</v>
      </c>
      <c r="K340" s="23">
        <f t="shared" ca="1" si="30"/>
        <v>1.0544067320484167</v>
      </c>
      <c r="L340" s="23">
        <f t="shared" ca="1" si="30"/>
        <v>1.0486482076800114</v>
      </c>
      <c r="M340" s="24">
        <f ca="1">C340*'Balance y flujos'!D$12</f>
        <v>7752.8565770849154</v>
      </c>
      <c r="N340" s="24">
        <f ca="1">D340*'Balance y flujos'!E$12</f>
        <v>7883.5519911489491</v>
      </c>
      <c r="O340" s="24">
        <f ca="1">E340*'Balance y flujos'!F$12</f>
        <v>7972.1765357685181</v>
      </c>
      <c r="P340" s="24">
        <f ca="1">F340*'Balance y flujos'!G$12</f>
        <v>8026.4212382897822</v>
      </c>
      <c r="Q340" s="24">
        <f ca="1">G340*'Balance y flujos'!H$12</f>
        <v>-1055494.7039817586</v>
      </c>
      <c r="R340" s="24">
        <f ca="1">H340*'Balance y flujos'!I$12</f>
        <v>26970.139670631339</v>
      </c>
      <c r="S340" s="24">
        <f ca="1">I340*'Balance y flujos'!J$12</f>
        <v>26928.600824137098</v>
      </c>
      <c r="T340" s="24">
        <f ca="1">J340*'Balance y flujos'!K$12</f>
        <v>26842.680908140279</v>
      </c>
      <c r="U340" s="24">
        <f ca="1">K340*'Balance y flujos'!L$12</f>
        <v>26722.654772627273</v>
      </c>
      <c r="V340" s="24">
        <f ca="1">L340*'Balance y flujos'!M$12</f>
        <v>1075224.9196641308</v>
      </c>
      <c r="W340" s="18">
        <f t="shared" ca="1" si="32"/>
        <v>158829.29820020043</v>
      </c>
      <c r="X340" s="18">
        <f ca="1">'Metrics and Escenarios'!$N$13-W340</f>
        <v>-155921.25144439365</v>
      </c>
    </row>
    <row r="341" spans="1:24" x14ac:dyDescent="0.3">
      <c r="A341">
        <v>336</v>
      </c>
      <c r="B341" s="18">
        <f t="shared" ca="1" si="31"/>
        <v>-216.25333490579078</v>
      </c>
      <c r="C341" s="23">
        <f t="shared" ca="1" si="33"/>
        <v>1.0152698531804427</v>
      </c>
      <c r="D341" s="23">
        <f t="shared" ca="1" si="30"/>
        <v>1.0236789977068355</v>
      </c>
      <c r="E341" s="23">
        <f t="shared" ca="1" si="30"/>
        <v>1.0264572830075367</v>
      </c>
      <c r="F341" s="23">
        <f t="shared" ca="1" si="30"/>
        <v>1.0247266665434276</v>
      </c>
      <c r="G341" s="23">
        <f t="shared" ca="1" si="30"/>
        <v>1.0194538452311162</v>
      </c>
      <c r="H341" s="23">
        <f t="shared" ca="1" si="30"/>
        <v>1.0114501011168464</v>
      </c>
      <c r="I341" s="23">
        <f t="shared" ca="1" si="30"/>
        <v>1.0013759839515213</v>
      </c>
      <c r="J341" s="23">
        <f t="shared" ca="1" si="30"/>
        <v>0.98976339474570263</v>
      </c>
      <c r="K341" s="23">
        <f t="shared" ca="1" si="30"/>
        <v>0.97702846447010583</v>
      </c>
      <c r="L341" s="23">
        <f t="shared" ca="1" si="30"/>
        <v>0.96349836406095724</v>
      </c>
      <c r="M341" s="24">
        <f ca="1">C341*'Balance y flujos'!D$12</f>
        <v>7687.47764985498</v>
      </c>
      <c r="N341" s="24">
        <f ca="1">D341*'Balance y flujos'!E$12</f>
        <v>7751.1504856025758</v>
      </c>
      <c r="O341" s="24">
        <f ca="1">E341*'Balance y flujos'!F$12</f>
        <v>7772.1872632505629</v>
      </c>
      <c r="P341" s="24">
        <f ca="1">F341*'Balance y flujos'!G$12</f>
        <v>7759.0832837059788</v>
      </c>
      <c r="Q341" s="24">
        <f ca="1">G341*'Balance y flujos'!H$12</f>
        <v>-1011734.6869938037</v>
      </c>
      <c r="R341" s="24">
        <f ca="1">H341*'Balance y flujos'!I$12</f>
        <v>25633.971265884633</v>
      </c>
      <c r="S341" s="24">
        <f ca="1">I341*'Balance y flujos'!J$12</f>
        <v>25378.655032627106</v>
      </c>
      <c r="T341" s="24">
        <f ca="1">J341*'Balance y flujos'!K$12</f>
        <v>25084.348098754854</v>
      </c>
      <c r="U341" s="24">
        <f ca="1">K341*'Balance y flujos'!L$12</f>
        <v>24761.596797037419</v>
      </c>
      <c r="V341" s="24">
        <f ca="1">L341*'Balance y flujos'!M$12</f>
        <v>987917.05693744565</v>
      </c>
      <c r="W341" s="18">
        <f t="shared" ca="1" si="32"/>
        <v>108010.83982035995</v>
      </c>
      <c r="X341" s="18">
        <f ca="1">'Metrics and Escenarios'!$N$13-W341</f>
        <v>-105102.79306455317</v>
      </c>
    </row>
    <row r="342" spans="1:24" x14ac:dyDescent="0.3">
      <c r="A342">
        <v>337</v>
      </c>
      <c r="B342" s="18">
        <f t="shared" ca="1" si="31"/>
        <v>-163.93346622353491</v>
      </c>
      <c r="C342" s="23">
        <f t="shared" ca="1" si="33"/>
        <v>1.0099718462776619</v>
      </c>
      <c r="D342" s="23">
        <f t="shared" ca="1" si="30"/>
        <v>1.0130230963266225</v>
      </c>
      <c r="E342" s="23">
        <f t="shared" ca="1" si="30"/>
        <v>1.0104718316228625</v>
      </c>
      <c r="F342" s="23">
        <f t="shared" ca="1" si="30"/>
        <v>1.0035040877800299</v>
      </c>
      <c r="G342" s="23">
        <f t="shared" ca="1" si="30"/>
        <v>0.9931308052219362</v>
      </c>
      <c r="H342" s="23">
        <f t="shared" ca="1" si="30"/>
        <v>0.98019193312056085</v>
      </c>
      <c r="I342" s="23">
        <f t="shared" ca="1" si="30"/>
        <v>0.96536513601105589</v>
      </c>
      <c r="J342" s="23">
        <f t="shared" ca="1" si="30"/>
        <v>0.94919098250136125</v>
      </c>
      <c r="K342" s="23">
        <f t="shared" ca="1" si="30"/>
        <v>0.93208862779908663</v>
      </c>
      <c r="L342" s="23">
        <f t="shared" ca="1" si="30"/>
        <v>0.91438428048104647</v>
      </c>
      <c r="M342" s="24">
        <f ca="1">C342*'Balance y flujos'!D$12</f>
        <v>7647.3619017843375</v>
      </c>
      <c r="N342" s="24">
        <f ca="1">D342*'Balance y flujos'!E$12</f>
        <v>7670.4655293391434</v>
      </c>
      <c r="O342" s="24">
        <f ca="1">E342*'Balance y flujos'!F$12</f>
        <v>7651.1477190766009</v>
      </c>
      <c r="P342" s="24">
        <f ca="1">F342*'Balance y flujos'!G$12</f>
        <v>7598.3889624820913</v>
      </c>
      <c r="Q342" s="24">
        <f ca="1">G342*'Balance y flujos'!H$12</f>
        <v>-985610.96126654872</v>
      </c>
      <c r="R342" s="24">
        <f ca="1">H342*'Balance y flujos'!I$12</f>
        <v>24841.771058127266</v>
      </c>
      <c r="S342" s="24">
        <f ca="1">I342*'Balance y flujos'!J$12</f>
        <v>24466.003938572401</v>
      </c>
      <c r="T342" s="24">
        <f ca="1">J342*'Balance y flujos'!K$12</f>
        <v>24056.089711602915</v>
      </c>
      <c r="U342" s="24">
        <f ca="1">K342*'Balance y flujos'!L$12</f>
        <v>23622.651355590107</v>
      </c>
      <c r="V342" s="24">
        <f ca="1">L342*'Balance y flujos'!M$12</f>
        <v>937558.23671076656</v>
      </c>
      <c r="W342" s="18">
        <f t="shared" ca="1" si="32"/>
        <v>79501.155620792648</v>
      </c>
      <c r="X342" s="18">
        <f ca="1">'Metrics and Escenarios'!$N$13-W342</f>
        <v>-76593.108864985872</v>
      </c>
    </row>
    <row r="343" spans="1:24" x14ac:dyDescent="0.3">
      <c r="A343">
        <v>338</v>
      </c>
      <c r="B343" s="18">
        <f t="shared" ca="1" si="31"/>
        <v>109.83455856753537</v>
      </c>
      <c r="C343" s="23">
        <f t="shared" ca="1" si="33"/>
        <v>0.98269709772433467</v>
      </c>
      <c r="D343" s="23">
        <f t="shared" ca="1" si="30"/>
        <v>0.95904759066843059</v>
      </c>
      <c r="E343" s="23">
        <f t="shared" ca="1" si="30"/>
        <v>0.930797972633441</v>
      </c>
      <c r="F343" s="23">
        <f t="shared" ca="1" si="30"/>
        <v>0.89941633100175111</v>
      </c>
      <c r="G343" s="23">
        <f t="shared" ca="1" si="30"/>
        <v>0.86608094163630656</v>
      </c>
      <c r="H343" s="23">
        <f t="shared" ca="1" si="30"/>
        <v>0.83171313170037808</v>
      </c>
      <c r="I343" s="23">
        <f t="shared" ca="1" si="30"/>
        <v>0.79701124807159063</v>
      </c>
      <c r="J343" s="23">
        <f t="shared" ca="1" si="30"/>
        <v>0.76249473579300475</v>
      </c>
      <c r="K343" s="23">
        <f t="shared" ca="1" si="30"/>
        <v>0.72853573848018816</v>
      </c>
      <c r="L343" s="23">
        <f t="shared" ca="1" si="30"/>
        <v>0.69539699371791153</v>
      </c>
      <c r="M343" s="24">
        <f ca="1">C343*'Balance y flujos'!D$12</f>
        <v>7440.8414193211865</v>
      </c>
      <c r="N343" s="24">
        <f ca="1">D343*'Balance y flujos'!E$12</f>
        <v>7261.7707453000612</v>
      </c>
      <c r="O343" s="24">
        <f ca="1">E343*'Balance y flujos'!F$12</f>
        <v>7047.8686910032466</v>
      </c>
      <c r="P343" s="24">
        <f ca="1">F343*'Balance y flujos'!G$12</f>
        <v>6810.2514034381265</v>
      </c>
      <c r="Q343" s="24">
        <f ca="1">G343*'Balance y flujos'!H$12</f>
        <v>-859523.10101793543</v>
      </c>
      <c r="R343" s="24">
        <f ca="1">H343*'Balance y flujos'!I$12</f>
        <v>21078.756624696245</v>
      </c>
      <c r="S343" s="24">
        <f ca="1">I343*'Balance y flujos'!J$12</f>
        <v>20199.279637319243</v>
      </c>
      <c r="T343" s="24">
        <f ca="1">J343*'Balance y flujos'!K$12</f>
        <v>19324.500661103975</v>
      </c>
      <c r="U343" s="24">
        <f ca="1">K343*'Balance y flujos'!L$12</f>
        <v>18463.851222862995</v>
      </c>
      <c r="V343" s="24">
        <f ca="1">L343*'Balance y flujos'!M$12</f>
        <v>713020.9838046832</v>
      </c>
      <c r="W343" s="18">
        <f t="shared" ca="1" si="32"/>
        <v>-38874.996808207245</v>
      </c>
      <c r="X343" s="18">
        <f ca="1">'Metrics and Escenarios'!$N$13-W343</f>
        <v>41783.04356401402</v>
      </c>
    </row>
    <row r="344" spans="1:24" x14ac:dyDescent="0.3">
      <c r="A344">
        <v>339</v>
      </c>
      <c r="B344" s="18">
        <f t="shared" ca="1" si="31"/>
        <v>-212.13288384133045</v>
      </c>
      <c r="C344" s="23">
        <f t="shared" ca="1" si="33"/>
        <v>1.0148516023807328</v>
      </c>
      <c r="D344" s="23">
        <f t="shared" ca="1" si="30"/>
        <v>1.0228357413710518</v>
      </c>
      <c r="E344" s="23">
        <f t="shared" ca="1" si="30"/>
        <v>1.0251892268122134</v>
      </c>
      <c r="F344" s="23">
        <f t="shared" ca="1" si="30"/>
        <v>1.023039123179839</v>
      </c>
      <c r="G344" s="23">
        <f t="shared" ca="1" si="30"/>
        <v>1.017355702456034</v>
      </c>
      <c r="H344" s="23">
        <f t="shared" ca="1" si="30"/>
        <v>1.0089526112368996</v>
      </c>
      <c r="I344" s="23">
        <f t="shared" ca="1" si="30"/>
        <v>0.99849186079462349</v>
      </c>
      <c r="J344" s="23">
        <f t="shared" ca="1" si="30"/>
        <v>0.98650614891719834</v>
      </c>
      <c r="K344" s="23">
        <f t="shared" ca="1" si="30"/>
        <v>0.97341195617636755</v>
      </c>
      <c r="L344" s="23">
        <f t="shared" ca="1" si="30"/>
        <v>0.95953648417269466</v>
      </c>
      <c r="M344" s="24">
        <f ca="1">C344*'Balance y flujos'!D$12</f>
        <v>7684.3107148132949</v>
      </c>
      <c r="N344" s="24">
        <f ca="1">D344*'Balance y flujos'!E$12</f>
        <v>7744.7654696246782</v>
      </c>
      <c r="O344" s="24">
        <f ca="1">E344*'Balance y flujos'!F$12</f>
        <v>7762.5857236896563</v>
      </c>
      <c r="P344" s="24">
        <f ca="1">F344*'Balance y flujos'!G$12</f>
        <v>7746.3054474980891</v>
      </c>
      <c r="Q344" s="24">
        <f ca="1">G344*'Balance y flujos'!H$12</f>
        <v>-1009652.4310547574</v>
      </c>
      <c r="R344" s="24">
        <f ca="1">H344*'Balance y flujos'!I$12</f>
        <v>25570.675425834095</v>
      </c>
      <c r="S344" s="24">
        <f ca="1">I344*'Balance y flujos'!J$12</f>
        <v>25305.560442938939</v>
      </c>
      <c r="T344" s="24">
        <f ca="1">J344*'Balance y flujos'!K$12</f>
        <v>25001.797169270932</v>
      </c>
      <c r="U344" s="24">
        <f ca="1">K344*'Balance y flujos'!L$12</f>
        <v>24669.940797811996</v>
      </c>
      <c r="V344" s="24">
        <f ca="1">L344*'Balance y flujos'!M$12</f>
        <v>983854.76802742062</v>
      </c>
      <c r="W344" s="18">
        <f t="shared" ca="1" si="32"/>
        <v>105688.27816414484</v>
      </c>
      <c r="X344" s="18">
        <f ca="1">'Metrics and Escenarios'!$N$13-W344</f>
        <v>-102780.23140833806</v>
      </c>
    </row>
    <row r="345" spans="1:24" x14ac:dyDescent="0.3">
      <c r="A345">
        <v>340</v>
      </c>
      <c r="B345" s="18">
        <f t="shared" ca="1" si="31"/>
        <v>-439.48727443825533</v>
      </c>
      <c r="C345" s="23">
        <f t="shared" ca="1" si="33"/>
        <v>1.0381889867316136</v>
      </c>
      <c r="D345" s="23">
        <f t="shared" ca="1" si="30"/>
        <v>1.0704185996303541</v>
      </c>
      <c r="E345" s="23">
        <f t="shared" ca="1" si="30"/>
        <v>1.0975534037700738</v>
      </c>
      <c r="F345" s="23">
        <f t="shared" ca="1" si="30"/>
        <v>1.1204377823745177</v>
      </c>
      <c r="G345" s="23">
        <f t="shared" ca="1" si="30"/>
        <v>1.139835561618878</v>
      </c>
      <c r="H345" s="23">
        <f t="shared" ca="1" si="30"/>
        <v>1.156415816651384</v>
      </c>
      <c r="I345" s="23">
        <f t="shared" ca="1" si="30"/>
        <v>1.1707432409804208</v>
      </c>
      <c r="J345" s="23">
        <f t="shared" ca="1" si="30"/>
        <v>1.1832889321662372</v>
      </c>
      <c r="K345" s="23">
        <f t="shared" ca="1" si="30"/>
        <v>1.1944323514043786</v>
      </c>
      <c r="L345" s="23">
        <f t="shared" ca="1" si="30"/>
        <v>1.2044818211217501</v>
      </c>
      <c r="M345" s="24">
        <f ca="1">C345*'Balance y flujos'!D$12</f>
        <v>7861.0180404976572</v>
      </c>
      <c r="N345" s="24">
        <f ca="1">D345*'Balance y flujos'!E$12</f>
        <v>8105.0560448236956</v>
      </c>
      <c r="O345" s="24">
        <f ca="1">E345*'Balance y flujos'!F$12</f>
        <v>8310.5168882672697</v>
      </c>
      <c r="P345" s="24">
        <f ca="1">F345*'Balance y flujos'!G$12</f>
        <v>8483.7941194402283</v>
      </c>
      <c r="Q345" s="24">
        <f ca="1">G345*'Balance y flujos'!H$12</f>
        <v>-1131204.8902983365</v>
      </c>
      <c r="R345" s="24">
        <f ca="1">H345*'Balance y flujos'!I$12</f>
        <v>29307.950815095686</v>
      </c>
      <c r="S345" s="24">
        <f ca="1">I345*'Balance y flujos'!J$12</f>
        <v>29671.061939568484</v>
      </c>
      <c r="T345" s="24">
        <f ca="1">J345*'Balance y flujos'!K$12</f>
        <v>29989.017206973938</v>
      </c>
      <c r="U345" s="24">
        <f ca="1">K345*'Balance y flujos'!L$12</f>
        <v>30271.433599279211</v>
      </c>
      <c r="V345" s="24">
        <f ca="1">L345*'Balance y flujos'!M$12</f>
        <v>1235007.9462947291</v>
      </c>
      <c r="W345" s="18">
        <f t="shared" ca="1" si="32"/>
        <v>255802.90465033904</v>
      </c>
      <c r="X345" s="18">
        <f ca="1">'Metrics and Escenarios'!$N$13-W345</f>
        <v>-252894.85789453227</v>
      </c>
    </row>
    <row r="346" spans="1:24" x14ac:dyDescent="0.3">
      <c r="A346">
        <v>341</v>
      </c>
      <c r="B346" s="18">
        <f t="shared" ca="1" si="31"/>
        <v>-202.64676413362736</v>
      </c>
      <c r="C346" s="23">
        <f t="shared" ca="1" si="33"/>
        <v>1.0138893584723616</v>
      </c>
      <c r="D346" s="23">
        <f t="shared" ca="1" si="30"/>
        <v>1.0208970325781532</v>
      </c>
      <c r="E346" s="23">
        <f t="shared" ca="1" si="30"/>
        <v>1.0222758539504255</v>
      </c>
      <c r="F346" s="23">
        <f t="shared" ca="1" si="30"/>
        <v>1.0191646100124385</v>
      </c>
      <c r="G346" s="23">
        <f t="shared" ca="1" si="30"/>
        <v>1.0125417489262929</v>
      </c>
      <c r="H346" s="23">
        <f t="shared" ca="1" si="30"/>
        <v>1.003226295700262</v>
      </c>
      <c r="I346" s="23">
        <f t="shared" ca="1" si="30"/>
        <v>0.99188355626215863</v>
      </c>
      <c r="J346" s="23">
        <f t="shared" ca="1" si="30"/>
        <v>0.97904799196199377</v>
      </c>
      <c r="K346" s="23">
        <f t="shared" ca="1" si="30"/>
        <v>0.96513681885756963</v>
      </c>
      <c r="L346" s="23">
        <f t="shared" ca="1" si="30"/>
        <v>0.95047724267855405</v>
      </c>
      <c r="M346" s="24">
        <f ca="1">C346*'Balance y flujos'!D$12</f>
        <v>7677.0247420089809</v>
      </c>
      <c r="N346" s="24">
        <f ca="1">D346*'Balance y flujos'!E$12</f>
        <v>7730.0858448251265</v>
      </c>
      <c r="O346" s="24">
        <f ca="1">E346*'Balance y flujos'!F$12</f>
        <v>7740.5260824124834</v>
      </c>
      <c r="P346" s="24">
        <f ca="1">F346*'Balance y flujos'!G$12</f>
        <v>7716.9681897383371</v>
      </c>
      <c r="Q346" s="24">
        <f ca="1">G346*'Balance y flujos'!H$12</f>
        <v>-1004874.9280904018</v>
      </c>
      <c r="R346" s="24">
        <f ca="1">H346*'Balance y flujos'!I$12</f>
        <v>25425.548930949699</v>
      </c>
      <c r="S346" s="24">
        <f ca="1">I346*'Balance y flujos'!J$12</f>
        <v>25138.081010869704</v>
      </c>
      <c r="T346" s="24">
        <f ca="1">J346*'Balance y flujos'!K$12</f>
        <v>24812.779262332107</v>
      </c>
      <c r="U346" s="24">
        <f ca="1">K346*'Balance y flujos'!L$12</f>
        <v>24460.217518317451</v>
      </c>
      <c r="V346" s="24">
        <f ca="1">L346*'Balance y flujos'!M$12</f>
        <v>974565.93108819076</v>
      </c>
      <c r="W346" s="18">
        <f t="shared" ca="1" si="32"/>
        <v>100392.23457924277</v>
      </c>
      <c r="X346" s="18">
        <f ca="1">'Metrics and Escenarios'!$N$13-W346</f>
        <v>-97484.18782343599</v>
      </c>
    </row>
    <row r="347" spans="1:24" x14ac:dyDescent="0.3">
      <c r="A347">
        <v>342</v>
      </c>
      <c r="B347" s="18">
        <f t="shared" ca="1" si="31"/>
        <v>453.04341620390318</v>
      </c>
      <c r="C347" s="23">
        <f t="shared" ca="1" si="33"/>
        <v>0.94954226886296311</v>
      </c>
      <c r="D347" s="23">
        <f t="shared" ca="1" si="30"/>
        <v>0.89542541326674507</v>
      </c>
      <c r="E347" s="23">
        <f t="shared" ca="1" si="30"/>
        <v>0.83972931515658278</v>
      </c>
      <c r="F347" s="23">
        <f t="shared" ca="1" si="30"/>
        <v>0.78404192036935827</v>
      </c>
      <c r="G347" s="23">
        <f t="shared" ca="1" si="30"/>
        <v>0.7295106314504316</v>
      </c>
      <c r="H347" s="23">
        <f t="shared" ca="1" si="30"/>
        <v>0.67692621118590934</v>
      </c>
      <c r="I347" s="23">
        <f t="shared" ca="1" si="30"/>
        <v>0.62679691670103155</v>
      </c>
      <c r="J347" s="23">
        <f t="shared" ca="1" si="30"/>
        <v>0.57942053032235463</v>
      </c>
      <c r="K347" s="23">
        <f t="shared" ca="1" si="30"/>
        <v>0.53493685408632341</v>
      </c>
      <c r="L347" s="23">
        <f t="shared" ca="1" si="30"/>
        <v>0.49337722258409827</v>
      </c>
      <c r="M347" s="24">
        <f ca="1">C347*'Balance y flujos'!D$12</f>
        <v>7189.7978124829342</v>
      </c>
      <c r="N347" s="24">
        <f ca="1">D347*'Balance y flujos'!E$12</f>
        <v>6780.0327469950535</v>
      </c>
      <c r="O347" s="24">
        <f ca="1">E347*'Balance y flujos'!F$12</f>
        <v>6358.309883792982</v>
      </c>
      <c r="P347" s="24">
        <f ca="1">F347*'Balance y flujos'!G$12</f>
        <v>5936.6529209033788</v>
      </c>
      <c r="Q347" s="24">
        <f ca="1">G347*'Balance y flujos'!H$12</f>
        <v>-723986.88162466977</v>
      </c>
      <c r="R347" s="24">
        <f ca="1">H347*'Balance y flujos'!I$12</f>
        <v>17155.870593619282</v>
      </c>
      <c r="S347" s="24">
        <f ca="1">I347*'Balance y flujos'!J$12</f>
        <v>15885.404662590641</v>
      </c>
      <c r="T347" s="24">
        <f ca="1">J347*'Balance y flujos'!K$12</f>
        <v>14684.707835558385</v>
      </c>
      <c r="U347" s="24">
        <f ca="1">K347*'Balance y flujos'!L$12</f>
        <v>13557.323224912518</v>
      </c>
      <c r="V347" s="24">
        <f ca="1">L347*'Balance y flujos'!M$12</f>
        <v>505881.26755181112</v>
      </c>
      <c r="W347" s="18">
        <f t="shared" ca="1" si="32"/>
        <v>-130557.51439200359</v>
      </c>
      <c r="X347" s="18">
        <f ca="1">'Metrics and Escenarios'!$N$13-W347</f>
        <v>133465.56114781037</v>
      </c>
    </row>
    <row r="348" spans="1:24" x14ac:dyDescent="0.3">
      <c r="A348">
        <v>343</v>
      </c>
      <c r="B348" s="18">
        <f t="shared" ca="1" si="31"/>
        <v>75.722388849108867</v>
      </c>
      <c r="C348" s="23">
        <f t="shared" ca="1" si="33"/>
        <v>0.98605501477792212</v>
      </c>
      <c r="D348" s="23">
        <f t="shared" ca="1" si="30"/>
        <v>0.96561300007471729</v>
      </c>
      <c r="E348" s="23">
        <f t="shared" ca="1" si="30"/>
        <v>0.94037234097166</v>
      </c>
      <c r="F348" s="23">
        <f t="shared" ca="1" si="30"/>
        <v>0.91177285788906437</v>
      </c>
      <c r="G348" s="23">
        <f t="shared" ca="1" si="30"/>
        <v>0.88097958677096311</v>
      </c>
      <c r="H348" s="23">
        <f t="shared" ca="1" si="30"/>
        <v>0.84891145668230117</v>
      </c>
      <c r="I348" s="23">
        <f t="shared" ca="1" si="30"/>
        <v>0.81627173695850175</v>
      </c>
      <c r="J348" s="23">
        <f t="shared" ca="1" si="30"/>
        <v>0.7835895423667748</v>
      </c>
      <c r="K348" s="23">
        <f t="shared" ca="1" si="30"/>
        <v>0.75124936065245707</v>
      </c>
      <c r="L348" s="23">
        <f t="shared" ca="1" si="30"/>
        <v>0.71952772996203462</v>
      </c>
      <c r="M348" s="24">
        <f ca="1">C348*'Balance y flujos'!D$12</f>
        <v>7466.2670854321768</v>
      </c>
      <c r="N348" s="24">
        <f ca="1">D348*'Balance y flujos'!E$12</f>
        <v>7311.4830832709658</v>
      </c>
      <c r="O348" s="24">
        <f ca="1">E348*'Balance y flujos'!F$12</f>
        <v>7120.3644342590605</v>
      </c>
      <c r="P348" s="24">
        <f ca="1">F348*'Balance y flujos'!G$12</f>
        <v>6903.8132520229974</v>
      </c>
      <c r="Q348" s="24">
        <f ca="1">G348*'Balance y flujos'!H$12</f>
        <v>-874308.93574940017</v>
      </c>
      <c r="R348" s="24">
        <f ca="1">H348*'Balance y flujos'!I$12</f>
        <v>21514.627230592832</v>
      </c>
      <c r="S348" s="24">
        <f ca="1">I348*'Balance y flujos'!J$12</f>
        <v>20687.413276486215</v>
      </c>
      <c r="T348" s="24">
        <f ca="1">J348*'Balance y flujos'!K$12</f>
        <v>19859.122848569597</v>
      </c>
      <c r="U348" s="24">
        <f ca="1">K348*'Balance y flujos'!L$12</f>
        <v>19039.500320594252</v>
      </c>
      <c r="V348" s="24">
        <f ca="1">L348*'Balance y flujos'!M$12</f>
        <v>737763.2841772032</v>
      </c>
      <c r="W348" s="18">
        <f t="shared" ca="1" si="32"/>
        <v>-26643.060040968703</v>
      </c>
      <c r="X348" s="18">
        <f ca="1">'Metrics and Escenarios'!$N$13-W348</f>
        <v>29551.106796775479</v>
      </c>
    </row>
    <row r="349" spans="1:24" x14ac:dyDescent="0.3">
      <c r="A349">
        <v>344</v>
      </c>
      <c r="B349" s="18">
        <f t="shared" ca="1" si="31"/>
        <v>-59.999795852732397</v>
      </c>
      <c r="C349" s="23">
        <f t="shared" ca="1" si="33"/>
        <v>0.9995291993164005</v>
      </c>
      <c r="D349" s="23">
        <f t="shared" ca="1" si="30"/>
        <v>0.99218300373499091</v>
      </c>
      <c r="E349" s="23">
        <f t="shared" ca="1" si="30"/>
        <v>0.97945134187878102</v>
      </c>
      <c r="F349" s="23">
        <f t="shared" ca="1" si="30"/>
        <v>0.96264025362926664</v>
      </c>
      <c r="G349" s="23">
        <f t="shared" ca="1" si="30"/>
        <v>0.94283901051057628</v>
      </c>
      <c r="H349" s="23">
        <f t="shared" ca="1" si="30"/>
        <v>0.92093384154345859</v>
      </c>
      <c r="I349" s="23">
        <f t="shared" ca="1" si="30"/>
        <v>0.89762540695420334</v>
      </c>
      <c r="J349" s="23">
        <f t="shared" ca="1" si="30"/>
        <v>0.87346065717230792</v>
      </c>
      <c r="K349" s="23">
        <f t="shared" ca="1" si="30"/>
        <v>0.84885433659820586</v>
      </c>
      <c r="L349" s="23">
        <f t="shared" ca="1" si="30"/>
        <v>0.82412090695510842</v>
      </c>
      <c r="M349" s="24">
        <f ca="1">C349*'Balance y flujos'!D$12</f>
        <v>7568.2916773818843</v>
      </c>
      <c r="N349" s="24">
        <f ca="1">D349*'Balance y flujos'!E$12</f>
        <v>7512.6673385259246</v>
      </c>
      <c r="O349" s="24">
        <f ca="1">E349*'Balance y flujos'!F$12</f>
        <v>7416.2650217837081</v>
      </c>
      <c r="P349" s="24">
        <f ca="1">F349*'Balance y flujos'!G$12</f>
        <v>7288.9738737376592</v>
      </c>
      <c r="Q349" s="24">
        <f ca="1">G349*'Balance y flujos'!H$12</f>
        <v>-935699.96880850464</v>
      </c>
      <c r="R349" s="24">
        <f ca="1">H349*'Balance y flujos'!I$12</f>
        <v>23339.946880067178</v>
      </c>
      <c r="S349" s="24">
        <f ca="1">I349*'Balance y flujos'!J$12</f>
        <v>22749.222985874105</v>
      </c>
      <c r="T349" s="24">
        <f ca="1">J349*'Balance y flujos'!K$12</f>
        <v>22136.796825777416</v>
      </c>
      <c r="U349" s="24">
        <f ca="1">K349*'Balance y flujos'!L$12</f>
        <v>21513.179591611148</v>
      </c>
      <c r="V349" s="24">
        <f ca="1">L349*'Balance y flujos'!M$12</f>
        <v>845007.2478879682</v>
      </c>
      <c r="W349" s="18">
        <f t="shared" ca="1" si="32"/>
        <v>28832.623274222598</v>
      </c>
      <c r="X349" s="18">
        <f ca="1">'Metrics and Escenarios'!$N$13-W349</f>
        <v>-25924.576518415823</v>
      </c>
    </row>
    <row r="350" spans="1:24" x14ac:dyDescent="0.3">
      <c r="A350">
        <v>345</v>
      </c>
      <c r="B350" s="18">
        <f t="shared" ca="1" si="31"/>
        <v>272.94772148595479</v>
      </c>
      <c r="C350" s="23">
        <f t="shared" ca="1" si="33"/>
        <v>0.96679803437568657</v>
      </c>
      <c r="D350" s="23">
        <f t="shared" ca="1" si="30"/>
        <v>0.92826575561544544</v>
      </c>
      <c r="E350" s="23">
        <f t="shared" ca="1" si="30"/>
        <v>0.88634680737307636</v>
      </c>
      <c r="F350" s="23">
        <f t="shared" ca="1" si="30"/>
        <v>0.84260709229691666</v>
      </c>
      <c r="G350" s="23">
        <f t="shared" ca="1" si="30"/>
        <v>0.79824996586154928</v>
      </c>
      <c r="H350" s="23">
        <f t="shared" ca="1" si="30"/>
        <v>0.7541714202543619</v>
      </c>
      <c r="I350" s="23">
        <f t="shared" ca="1" si="30"/>
        <v>0.71101219223141732</v>
      </c>
      <c r="J350" s="23">
        <f t="shared" ca="1" si="30"/>
        <v>0.66921479291803676</v>
      </c>
      <c r="K350" s="23">
        <f t="shared" ca="1" si="30"/>
        <v>0.62906515439571287</v>
      </c>
      <c r="L350" s="23">
        <f t="shared" ca="1" si="30"/>
        <v>0.59073630508585218</v>
      </c>
      <c r="M350" s="24">
        <f ca="1">C350*'Balance y flujos'!D$12</f>
        <v>7320.4559929604193</v>
      </c>
      <c r="N350" s="24">
        <f ca="1">D350*'Balance y flujos'!E$12</f>
        <v>7028.6951070842097</v>
      </c>
      <c r="O350" s="24">
        <f ca="1">E350*'Balance y flujos'!F$12</f>
        <v>6711.2908458337115</v>
      </c>
      <c r="P350" s="24">
        <f ca="1">F350*'Balance y flujos'!G$12</f>
        <v>6380.0999993748428</v>
      </c>
      <c r="Q350" s="24">
        <f ca="1">G350*'Balance y flujos'!H$12</f>
        <v>-792205.73165885452</v>
      </c>
      <c r="R350" s="24">
        <f ca="1">H350*'Balance y flujos'!I$12</f>
        <v>19113.55636328951</v>
      </c>
      <c r="S350" s="24">
        <f ca="1">I350*'Balance y flujos'!J$12</f>
        <v>18019.738279949266</v>
      </c>
      <c r="T350" s="24">
        <f ca="1">J350*'Balance y flujos'!K$12</f>
        <v>16960.43408708318</v>
      </c>
      <c r="U350" s="24">
        <f ca="1">K350*'Balance y flujos'!L$12</f>
        <v>15942.890385144285</v>
      </c>
      <c r="V350" s="24">
        <f ca="1">L350*'Balance y flujos'!M$12</f>
        <v>605707.79745464493</v>
      </c>
      <c r="W350" s="18">
        <f t="shared" ca="1" si="32"/>
        <v>-89020.773143490194</v>
      </c>
      <c r="X350" s="18">
        <f ca="1">'Metrics and Escenarios'!$N$13-W350</f>
        <v>91928.81989929697</v>
      </c>
    </row>
    <row r="351" spans="1:24" x14ac:dyDescent="0.3">
      <c r="A351">
        <v>346</v>
      </c>
      <c r="B351" s="18">
        <f t="shared" ca="1" si="31"/>
        <v>-59.123362496671703</v>
      </c>
      <c r="C351" s="23">
        <f t="shared" ca="1" si="33"/>
        <v>0.99944160108209357</v>
      </c>
      <c r="D351" s="23">
        <f t="shared" ca="1" si="30"/>
        <v>0.99200910252076069</v>
      </c>
      <c r="E351" s="23">
        <f t="shared" ca="1" si="30"/>
        <v>0.97919384858362313</v>
      </c>
      <c r="F351" s="23">
        <f t="shared" ca="1" si="30"/>
        <v>0.96230283676613415</v>
      </c>
      <c r="G351" s="23">
        <f t="shared" ca="1" si="30"/>
        <v>0.9424259332467565</v>
      </c>
      <c r="H351" s="23">
        <f t="shared" ca="1" si="30"/>
        <v>0.92044968657101334</v>
      </c>
      <c r="I351" s="23">
        <f t="shared" ca="1" si="30"/>
        <v>0.89707487965311083</v>
      </c>
      <c r="J351" s="23">
        <f t="shared" ca="1" si="30"/>
        <v>0.87284844777756021</v>
      </c>
      <c r="K351" s="23">
        <f t="shared" ca="1" si="30"/>
        <v>0.84818503277346924</v>
      </c>
      <c r="L351" s="23">
        <f t="shared" ca="1" si="30"/>
        <v>0.82339893632860983</v>
      </c>
      <c r="M351" s="24">
        <f ca="1">C351*'Balance y flujos'!D$12</f>
        <v>7567.6283961209547</v>
      </c>
      <c r="N351" s="24">
        <f ca="1">D351*'Balance y flujos'!E$12</f>
        <v>7511.3505834844054</v>
      </c>
      <c r="O351" s="24">
        <f ca="1">E351*'Balance y flujos'!F$12</f>
        <v>7414.3153194998149</v>
      </c>
      <c r="P351" s="24">
        <f ca="1">F351*'Balance y flujos'!G$12</f>
        <v>7286.4190016650873</v>
      </c>
      <c r="Q351" s="24">
        <f ca="1">G351*'Balance y flujos'!H$12</f>
        <v>-935290.01930645504</v>
      </c>
      <c r="R351" s="24">
        <f ca="1">H351*'Balance y flujos'!I$12</f>
        <v>23327.676561800174</v>
      </c>
      <c r="S351" s="24">
        <f ca="1">I351*'Balance y flujos'!J$12</f>
        <v>22735.27054175283</v>
      </c>
      <c r="T351" s="24">
        <f ca="1">J351*'Balance y flujos'!K$12</f>
        <v>22121.281124096888</v>
      </c>
      <c r="U351" s="24">
        <f ca="1">K351*'Balance y flujos'!L$12</f>
        <v>21496.216901121028</v>
      </c>
      <c r="V351" s="24">
        <f ca="1">L351*'Balance y flujos'!M$12</f>
        <v>844266.97979501623</v>
      </c>
      <c r="W351" s="18">
        <f t="shared" ca="1" si="32"/>
        <v>28437.118918102467</v>
      </c>
      <c r="X351" s="18">
        <f ca="1">'Metrics and Escenarios'!$N$13-W351</f>
        <v>-25529.072162295692</v>
      </c>
    </row>
    <row r="352" spans="1:24" x14ac:dyDescent="0.3">
      <c r="A352">
        <v>347</v>
      </c>
      <c r="B352" s="18">
        <f t="shared" ca="1" si="31"/>
        <v>12.893469935625607</v>
      </c>
      <c r="C352" s="23">
        <f t="shared" ca="1" si="33"/>
        <v>0.99226979478627042</v>
      </c>
      <c r="D352" s="23">
        <f t="shared" ca="1" si="30"/>
        <v>0.97782323919892533</v>
      </c>
      <c r="E352" s="23">
        <f t="shared" ca="1" si="30"/>
        <v>0.9582652129760324</v>
      </c>
      <c r="F352" s="23">
        <f t="shared" ca="1" si="30"/>
        <v>0.93497750229921728</v>
      </c>
      <c r="G352" s="23">
        <f t="shared" ca="1" si="30"/>
        <v>0.90909437766627843</v>
      </c>
      <c r="H352" s="23">
        <f t="shared" ca="1" si="30"/>
        <v>0.88152401157435789</v>
      </c>
      <c r="I352" s="23">
        <f t="shared" ca="1" si="30"/>
        <v>0.85297270977171158</v>
      </c>
      <c r="J352" s="23">
        <f t="shared" ca="1" si="30"/>
        <v>0.82398182735482417</v>
      </c>
      <c r="K352" s="23">
        <f t="shared" ca="1" si="30"/>
        <v>0.79495353135976643</v>
      </c>
      <c r="L352" s="23">
        <f t="shared" ca="1" si="30"/>
        <v>0.76618525296191498</v>
      </c>
      <c r="M352" s="24">
        <f ca="1">C352*'Balance y flujos'!D$12</f>
        <v>7513.324507912791</v>
      </c>
      <c r="N352" s="24">
        <f ca="1">D352*'Balance y flujos'!E$12</f>
        <v>7403.9372619040541</v>
      </c>
      <c r="O352" s="24">
        <f ca="1">E352*'Balance y flujos'!F$12</f>
        <v>7255.8466936745599</v>
      </c>
      <c r="P352" s="24">
        <f ca="1">F352*'Balance y flujos'!G$12</f>
        <v>7079.5154899226764</v>
      </c>
      <c r="Q352" s="24">
        <f ca="1">G352*'Balance y flujos'!H$12</f>
        <v>-902210.84548217431</v>
      </c>
      <c r="R352" s="24">
        <f ca="1">H352*'Balance y flujos'!I$12</f>
        <v>22341.152725114967</v>
      </c>
      <c r="S352" s="24">
        <f ca="1">I352*'Balance y flujos'!J$12</f>
        <v>21617.55474514098</v>
      </c>
      <c r="T352" s="24">
        <f ca="1">J352*'Balance y flujos'!K$12</f>
        <v>20882.816129734703</v>
      </c>
      <c r="U352" s="24">
        <f ca="1">K352*'Balance y flujos'!L$12</f>
        <v>20147.129312744666</v>
      </c>
      <c r="V352" s="24">
        <f ca="1">L352*'Balance y flujos'!M$12</f>
        <v>785603.28528707195</v>
      </c>
      <c r="W352" s="18">
        <f t="shared" ca="1" si="32"/>
        <v>-2366.2833289529663</v>
      </c>
      <c r="X352" s="18">
        <f ca="1">'Metrics and Escenarios'!$N$13-W352</f>
        <v>5274.330084759742</v>
      </c>
    </row>
    <row r="353" spans="1:24" x14ac:dyDescent="0.3">
      <c r="A353">
        <v>348</v>
      </c>
      <c r="B353" s="18">
        <f t="shared" ca="1" si="31"/>
        <v>-196.45731828072635</v>
      </c>
      <c r="C353" s="23">
        <f t="shared" ca="1" si="33"/>
        <v>1.013262011310444</v>
      </c>
      <c r="D353" s="23">
        <f t="shared" ca="1" si="30"/>
        <v>1.0196340570703779</v>
      </c>
      <c r="E353" s="23">
        <f t="shared" ca="1" si="30"/>
        <v>1.0203794188642237</v>
      </c>
      <c r="F353" s="23">
        <f t="shared" ca="1" si="30"/>
        <v>1.0166445052425397</v>
      </c>
      <c r="G353" s="23">
        <f t="shared" ca="1" si="30"/>
        <v>1.0094130564770663</v>
      </c>
      <c r="H353" s="23">
        <f t="shared" ca="1" si="30"/>
        <v>0.99950755615397657</v>
      </c>
      <c r="I353" s="23">
        <f t="shared" ca="1" si="30"/>
        <v>0.98759540572182969</v>
      </c>
      <c r="J353" s="23">
        <f t="shared" ca="1" si="30"/>
        <v>0.97421216265690302</v>
      </c>
      <c r="K353" s="23">
        <f t="shared" ca="1" si="30"/>
        <v>0.95977546955002746</v>
      </c>
      <c r="L353" s="23">
        <f t="shared" ca="1" si="30"/>
        <v>0.9446124837772697</v>
      </c>
      <c r="M353" s="24">
        <f ca="1">C353*'Balance y flujos'!D$12</f>
        <v>7672.2745593153513</v>
      </c>
      <c r="N353" s="24">
        <f ca="1">D353*'Balance y flujos'!E$12</f>
        <v>7720.5227755013184</v>
      </c>
      <c r="O353" s="24">
        <f ca="1">E353*'Balance y flujos'!F$12</f>
        <v>7726.1665480542952</v>
      </c>
      <c r="P353" s="24">
        <f ca="1">F353*'Balance y flujos'!G$12</f>
        <v>7697.8863180239332</v>
      </c>
      <c r="Q353" s="24">
        <f ca="1">G353*'Balance y flujos'!H$12</f>
        <v>-1001769.9256514728</v>
      </c>
      <c r="R353" s="24">
        <f ca="1">H353*'Balance y flujos'!I$12</f>
        <v>25331.302005105772</v>
      </c>
      <c r="S353" s="24">
        <f ca="1">I353*'Balance y flujos'!J$12</f>
        <v>25029.403056699546</v>
      </c>
      <c r="T353" s="24">
        <f ca="1">J353*'Balance y flujos'!K$12</f>
        <v>24690.221056725582</v>
      </c>
      <c r="U353" s="24">
        <f ca="1">K353*'Balance y flujos'!L$12</f>
        <v>24324.340648124693</v>
      </c>
      <c r="V353" s="24">
        <f ca="1">L353*'Balance y flujos'!M$12</f>
        <v>968552.53701351443</v>
      </c>
      <c r="W353" s="18">
        <f t="shared" ca="1" si="32"/>
        <v>96974.728329592152</v>
      </c>
      <c r="X353" s="18">
        <f ca="1">'Metrics and Escenarios'!$N$13-W353</f>
        <v>-94066.681573785376</v>
      </c>
    </row>
    <row r="354" spans="1:24" x14ac:dyDescent="0.3">
      <c r="A354">
        <v>349</v>
      </c>
      <c r="B354" s="18">
        <f t="shared" ca="1" si="31"/>
        <v>32.903732591305129</v>
      </c>
      <c r="C354" s="23">
        <f t="shared" ca="1" si="33"/>
        <v>0.99028622211674866</v>
      </c>
      <c r="D354" s="23">
        <f t="shared" ca="1" si="30"/>
        <v>0.97391775940977399</v>
      </c>
      <c r="E354" s="23">
        <f t="shared" ca="1" si="30"/>
        <v>0.95252990337570498</v>
      </c>
      <c r="F354" s="23">
        <f t="shared" ca="1" si="30"/>
        <v>0.92752371438504355</v>
      </c>
      <c r="G354" s="23">
        <f t="shared" ca="1" si="30"/>
        <v>0.90004411903750803</v>
      </c>
      <c r="H354" s="23">
        <f t="shared" ca="1" si="30"/>
        <v>0.87100357674280138</v>
      </c>
      <c r="I354" s="23">
        <f t="shared" ca="1" si="30"/>
        <v>0.84110825200435402</v>
      </c>
      <c r="J354" s="23">
        <f t="shared" ca="1" si="30"/>
        <v>0.81089636994144076</v>
      </c>
      <c r="K354" s="23">
        <f t="shared" ref="D354:S383" ca="1" si="34">EXP(-(K$4+($B354/10000))*K$3)</f>
        <v>0.78076516955218944</v>
      </c>
      <c r="L354" s="23">
        <f t="shared" ca="1" si="34"/>
        <v>0.75100606110430257</v>
      </c>
      <c r="M354" s="24">
        <f ca="1">C354*'Balance y flujos'!D$12</f>
        <v>7498.3051802768487</v>
      </c>
      <c r="N354" s="24">
        <f ca="1">D354*'Balance y flujos'!E$12</f>
        <v>7374.3655293277252</v>
      </c>
      <c r="O354" s="24">
        <f ca="1">E354*'Balance y flujos'!F$12</f>
        <v>7212.4197523255198</v>
      </c>
      <c r="P354" s="24">
        <f ca="1">F354*'Balance y flujos'!G$12</f>
        <v>7023.07647736117</v>
      </c>
      <c r="Q354" s="24">
        <f ca="1">G354*'Balance y flujos'!H$12</f>
        <v>-893229.11411314295</v>
      </c>
      <c r="R354" s="24">
        <f ca="1">H354*'Balance y flujos'!I$12</f>
        <v>22074.525114045526</v>
      </c>
      <c r="S354" s="24">
        <f ca="1">I354*'Balance y flujos'!J$12</f>
        <v>21316.864509253002</v>
      </c>
      <c r="T354" s="24">
        <f ca="1">J354*'Balance y flujos'!K$12</f>
        <v>20551.181144513739</v>
      </c>
      <c r="U354" s="24">
        <f ca="1">K354*'Balance y flujos'!L$12</f>
        <v>19787.542558555011</v>
      </c>
      <c r="V354" s="24">
        <f ca="1">L354*'Balance y flujos'!M$12</f>
        <v>770039.39529409166</v>
      </c>
      <c r="W354" s="18">
        <f t="shared" ca="1" si="32"/>
        <v>-10351.438553392771</v>
      </c>
      <c r="X354" s="18">
        <f ca="1">'Metrics and Escenarios'!$N$13-W354</f>
        <v>13259.485309199546</v>
      </c>
    </row>
    <row r="355" spans="1:24" x14ac:dyDescent="0.3">
      <c r="A355">
        <v>350</v>
      </c>
      <c r="B355" s="18">
        <f t="shared" ca="1" si="31"/>
        <v>-16.226314705127972</v>
      </c>
      <c r="C355" s="23">
        <f t="shared" ca="1" si="33"/>
        <v>0.99516347418050499</v>
      </c>
      <c r="D355" s="23">
        <f t="shared" ca="1" si="34"/>
        <v>0.983534655003654</v>
      </c>
      <c r="E355" s="23">
        <f t="shared" ca="1" si="34"/>
        <v>0.96667322843260639</v>
      </c>
      <c r="F355" s="23">
        <f t="shared" ca="1" si="34"/>
        <v>0.9459317127033996</v>
      </c>
      <c r="G355" s="23">
        <f t="shared" ca="1" si="34"/>
        <v>0.92242752295318786</v>
      </c>
      <c r="H355" s="23">
        <f t="shared" ca="1" si="34"/>
        <v>0.89706122201774185</v>
      </c>
      <c r="I355" s="23">
        <f t="shared" ca="1" si="34"/>
        <v>0.87053799274524724</v>
      </c>
      <c r="J355" s="23">
        <f t="shared" ca="1" si="34"/>
        <v>0.84340249805782852</v>
      </c>
      <c r="K355" s="23">
        <f t="shared" ca="1" si="34"/>
        <v>0.81606292666584579</v>
      </c>
      <c r="L355" s="23">
        <f t="shared" ca="1" si="34"/>
        <v>0.78882442671477404</v>
      </c>
      <c r="M355" s="24">
        <f ca="1">C355*'Balance y flujos'!D$12</f>
        <v>7535.2350330794143</v>
      </c>
      <c r="N355" s="24">
        <f ca="1">D355*'Balance y flujos'!E$12</f>
        <v>7447.1832828612796</v>
      </c>
      <c r="O355" s="24">
        <f ca="1">E355*'Balance y flujos'!F$12</f>
        <v>7319.5109802674961</v>
      </c>
      <c r="P355" s="24">
        <f ca="1">F355*'Balance y flujos'!G$12</f>
        <v>7162.4591993120202</v>
      </c>
      <c r="Q355" s="24">
        <f ca="1">G355*'Balance y flujos'!H$12</f>
        <v>-915443.03410610952</v>
      </c>
      <c r="R355" s="24">
        <f ca="1">H355*'Balance y flujos'!I$12</f>
        <v>22734.924405614012</v>
      </c>
      <c r="S355" s="24">
        <f ca="1">I355*'Balance y flujos'!J$12</f>
        <v>22062.725454525022</v>
      </c>
      <c r="T355" s="24">
        <f ca="1">J355*'Balance y flujos'!K$12</f>
        <v>21375.009381992346</v>
      </c>
      <c r="U355" s="24">
        <f ca="1">K355*'Balance y flujos'!L$12</f>
        <v>20682.121233867354</v>
      </c>
      <c r="V355" s="24">
        <f ca="1">L355*'Balance y flujos'!M$12</f>
        <v>808816.22133312118</v>
      </c>
      <c r="W355" s="18">
        <f t="shared" ca="1" si="32"/>
        <v>9692.3561985306442</v>
      </c>
      <c r="X355" s="18">
        <f ca="1">'Metrics and Escenarios'!$N$13-W355</f>
        <v>-6784.3094427238684</v>
      </c>
    </row>
    <row r="356" spans="1:24" x14ac:dyDescent="0.3">
      <c r="A356">
        <v>351</v>
      </c>
      <c r="B356" s="18">
        <f t="shared" ca="1" si="31"/>
        <v>240.97609664814073</v>
      </c>
      <c r="C356" s="23">
        <f t="shared" ca="1" si="33"/>
        <v>0.96989399128202269</v>
      </c>
      <c r="D356" s="23">
        <f t="shared" ca="1" si="34"/>
        <v>0.93422040620943014</v>
      </c>
      <c r="E356" s="23">
        <f t="shared" ca="1" si="34"/>
        <v>0.89488909277680562</v>
      </c>
      <c r="F356" s="23">
        <f t="shared" ca="1" si="34"/>
        <v>0.85345209811704725</v>
      </c>
      <c r="G356" s="23">
        <f t="shared" ca="1" si="34"/>
        <v>0.81111318062069671</v>
      </c>
      <c r="H356" s="23">
        <f t="shared" ca="1" si="34"/>
        <v>0.7687783257058145</v>
      </c>
      <c r="I356" s="23">
        <f t="shared" ca="1" si="34"/>
        <v>0.72710414113093824</v>
      </c>
      <c r="J356" s="23">
        <f t="shared" ca="1" si="34"/>
        <v>0.68655227821523079</v>
      </c>
      <c r="K356" s="23">
        <f t="shared" ca="1" si="34"/>
        <v>0.64742910535818854</v>
      </c>
      <c r="L356" s="23">
        <f t="shared" ca="1" si="34"/>
        <v>0.60992826896130969</v>
      </c>
      <c r="M356" s="24">
        <f ca="1">C356*'Balance y flujos'!D$12</f>
        <v>7343.8981344244021</v>
      </c>
      <c r="N356" s="24">
        <f ca="1">D356*'Balance y flujos'!E$12</f>
        <v>7073.7828669645551</v>
      </c>
      <c r="O356" s="24">
        <f ca="1">E356*'Balance y flujos'!F$12</f>
        <v>6775.9718052004619</v>
      </c>
      <c r="P356" s="24">
        <f ca="1">F356*'Balance y flujos'!G$12</f>
        <v>6462.2168273232282</v>
      </c>
      <c r="Q356" s="24">
        <f ca="1">G356*'Balance y flujos'!H$12</f>
        <v>-804971.54800155491</v>
      </c>
      <c r="R356" s="24">
        <f ca="1">H356*'Balance y flujos'!I$12</f>
        <v>19483.750596512265</v>
      </c>
      <c r="S356" s="24">
        <f ca="1">I356*'Balance y flujos'!J$12</f>
        <v>18427.56913116666</v>
      </c>
      <c r="T356" s="24">
        <f ca="1">J356*'Balance y flujos'!K$12</f>
        <v>17399.831541727981</v>
      </c>
      <c r="U356" s="24">
        <f ca="1">K356*'Balance y flujos'!L$12</f>
        <v>16408.302362245697</v>
      </c>
      <c r="V356" s="24">
        <f ca="1">L356*'Balance y flujos'!M$12</f>
        <v>625386.15828629059</v>
      </c>
      <c r="W356" s="18">
        <f t="shared" ca="1" si="32"/>
        <v>-80210.066449698992</v>
      </c>
      <c r="X356" s="18">
        <f ca="1">'Metrics and Escenarios'!$N$13-W356</f>
        <v>83118.113205505768</v>
      </c>
    </row>
    <row r="357" spans="1:24" x14ac:dyDescent="0.3">
      <c r="A357">
        <v>352</v>
      </c>
      <c r="B357" s="18">
        <f t="shared" ca="1" si="31"/>
        <v>291.35060073505059</v>
      </c>
      <c r="C357" s="23">
        <f t="shared" ca="1" si="33"/>
        <v>0.96502048373135518</v>
      </c>
      <c r="D357" s="23">
        <f t="shared" ca="1" si="34"/>
        <v>0.924855482826757</v>
      </c>
      <c r="E357" s="23">
        <f t="shared" ca="1" si="34"/>
        <v>0.88146689046559989</v>
      </c>
      <c r="F357" s="23">
        <f t="shared" ca="1" si="34"/>
        <v>0.83642730674188082</v>
      </c>
      <c r="G357" s="23">
        <f t="shared" ca="1" si="34"/>
        <v>0.7909386060986181</v>
      </c>
      <c r="H357" s="23">
        <f t="shared" ca="1" si="34"/>
        <v>0.74588987035536336</v>
      </c>
      <c r="I357" s="23">
        <f t="shared" ca="1" si="34"/>
        <v>0.70191166458717424</v>
      </c>
      <c r="J357" s="23">
        <f t="shared" ca="1" si="34"/>
        <v>0.65943457997988109</v>
      </c>
      <c r="K357" s="23">
        <f t="shared" ca="1" si="34"/>
        <v>0.61873201333742733</v>
      </c>
      <c r="L357" s="23">
        <f t="shared" ca="1" si="34"/>
        <v>0.57996447652801431</v>
      </c>
      <c r="M357" s="24">
        <f ca="1">C357*'Balance y flujos'!D$12</f>
        <v>7306.9966345376552</v>
      </c>
      <c r="N357" s="24">
        <f ca="1">D357*'Balance y flujos'!E$12</f>
        <v>7002.8730108594227</v>
      </c>
      <c r="O357" s="24">
        <f ca="1">E357*'Balance y flujos'!F$12</f>
        <v>6674.3408152168686</v>
      </c>
      <c r="P357" s="24">
        <f ca="1">F357*'Balance y flujos'!G$12</f>
        <v>6333.307549873447</v>
      </c>
      <c r="Q357" s="24">
        <f ca="1">G357*'Balance y flujos'!H$12</f>
        <v>-784949.7324629603</v>
      </c>
      <c r="R357" s="24">
        <f ca="1">H357*'Balance y flujos'!I$12</f>
        <v>18903.670564757769</v>
      </c>
      <c r="S357" s="24">
        <f ca="1">I357*'Balance y flujos'!J$12</f>
        <v>17789.096487655879</v>
      </c>
      <c r="T357" s="24">
        <f ca="1">J357*'Balance y flujos'!K$12</f>
        <v>16712.566498603941</v>
      </c>
      <c r="U357" s="24">
        <f ca="1">K357*'Balance y flujos'!L$12</f>
        <v>15681.009506708519</v>
      </c>
      <c r="V357" s="24">
        <f ca="1">L357*'Balance y flujos'!M$12</f>
        <v>594662.97001784341</v>
      </c>
      <c r="W357" s="18">
        <f t="shared" ca="1" si="32"/>
        <v>-93882.901376903406</v>
      </c>
      <c r="X357" s="18">
        <f ca="1">'Metrics and Escenarios'!$N$13-W357</f>
        <v>96790.948132710182</v>
      </c>
    </row>
    <row r="358" spans="1:24" x14ac:dyDescent="0.3">
      <c r="A358">
        <v>353</v>
      </c>
      <c r="B358" s="18">
        <f t="shared" ca="1" si="31"/>
        <v>136.92925553228312</v>
      </c>
      <c r="C358" s="23">
        <f t="shared" ca="1" si="33"/>
        <v>0.98003811356242532</v>
      </c>
      <c r="D358" s="23">
        <f t="shared" ca="1" si="34"/>
        <v>0.9538646256693466</v>
      </c>
      <c r="E358" s="23">
        <f t="shared" ca="1" si="34"/>
        <v>0.92326273217915134</v>
      </c>
      <c r="F358" s="23">
        <f t="shared" ca="1" si="34"/>
        <v>0.88972119806478545</v>
      </c>
      <c r="G358" s="23">
        <f t="shared" ca="1" si="34"/>
        <v>0.85442695982047734</v>
      </c>
      <c r="H358" s="23">
        <f t="shared" ca="1" si="34"/>
        <v>0.81830143368305186</v>
      </c>
      <c r="I358" s="23">
        <f t="shared" ca="1" si="34"/>
        <v>0.78203735177954037</v>
      </c>
      <c r="J358" s="23">
        <f t="shared" ca="1" si="34"/>
        <v>0.74614492219077577</v>
      </c>
      <c r="K358" s="23">
        <f t="shared" ca="1" si="34"/>
        <v>0.71098508692143003</v>
      </c>
      <c r="L358" s="23">
        <f t="shared" ca="1" si="34"/>
        <v>0.67680838642290719</v>
      </c>
      <c r="M358" s="24">
        <f ca="1">C358*'Balance y flujos'!D$12</f>
        <v>7420.7079727779219</v>
      </c>
      <c r="N358" s="24">
        <f ca="1">D358*'Balance y flujos'!E$12</f>
        <v>7222.5260780171484</v>
      </c>
      <c r="O358" s="24">
        <f ca="1">E358*'Balance y flujos'!F$12</f>
        <v>6990.8129314953949</v>
      </c>
      <c r="P358" s="24">
        <f ca="1">F358*'Balance y flujos'!G$12</f>
        <v>6736.8412479687995</v>
      </c>
      <c r="Q358" s="24">
        <f ca="1">G358*'Balance y flujos'!H$12</f>
        <v>-847957.36148021615</v>
      </c>
      <c r="R358" s="24">
        <f ca="1">H358*'Balance y flujos'!I$12</f>
        <v>20738.853468600613</v>
      </c>
      <c r="S358" s="24">
        <f ca="1">I358*'Balance y flujos'!J$12</f>
        <v>19819.7844680915</v>
      </c>
      <c r="T358" s="24">
        <f ca="1">J358*'Balance y flujos'!K$12</f>
        <v>18910.13454297385</v>
      </c>
      <c r="U358" s="24">
        <f ca="1">K358*'Balance y flujos'!L$12</f>
        <v>18019.051328871206</v>
      </c>
      <c r="V358" s="24">
        <f ca="1">L358*'Balance y flujos'!M$12</f>
        <v>693961.27089137223</v>
      </c>
      <c r="W358" s="18">
        <f t="shared" ca="1" si="32"/>
        <v>-48137.378550047521</v>
      </c>
      <c r="X358" s="18">
        <f ca="1">'Metrics and Escenarios'!$N$13-W358</f>
        <v>51045.425305854296</v>
      </c>
    </row>
    <row r="359" spans="1:24" x14ac:dyDescent="0.3">
      <c r="A359">
        <v>354</v>
      </c>
      <c r="B359" s="18">
        <f t="shared" ca="1" si="31"/>
        <v>-247.70206018585367</v>
      </c>
      <c r="C359" s="23">
        <f t="shared" ca="1" si="33"/>
        <v>1.0184677733401732</v>
      </c>
      <c r="D359" s="23">
        <f t="shared" ca="1" si="34"/>
        <v>1.0301379689693468</v>
      </c>
      <c r="E359" s="23">
        <f t="shared" ca="1" si="34"/>
        <v>1.0361873424598069</v>
      </c>
      <c r="F359" s="23">
        <f t="shared" ca="1" si="34"/>
        <v>1.0376986247625157</v>
      </c>
      <c r="G359" s="23">
        <f t="shared" ca="1" si="34"/>
        <v>1.0356108032147551</v>
      </c>
      <c r="H359" s="23">
        <f t="shared" ca="1" si="34"/>
        <v>1.0307165912559322</v>
      </c>
      <c r="I359" s="23">
        <f t="shared" ca="1" si="34"/>
        <v>1.0236648169626326</v>
      </c>
      <c r="J359" s="23">
        <f t="shared" ca="1" si="34"/>
        <v>1.0149807234111798</v>
      </c>
      <c r="K359" s="23">
        <f t="shared" ca="1" si="34"/>
        <v>1.0050772054999402</v>
      </c>
      <c r="L359" s="23">
        <f t="shared" ca="1" si="34"/>
        <v>0.9942806543259205</v>
      </c>
      <c r="M359" s="24">
        <f ca="1">C359*'Balance y flujos'!D$12</f>
        <v>7711.6918424432233</v>
      </c>
      <c r="N359" s="24">
        <f ca="1">D359*'Balance y flujos'!E$12</f>
        <v>7800.056889221346</v>
      </c>
      <c r="O359" s="24">
        <f ca="1">E359*'Balance y flujos'!F$12</f>
        <v>7845.861877282261</v>
      </c>
      <c r="P359" s="24">
        <f ca="1">F359*'Balance y flujos'!G$12</f>
        <v>7857.3050900284097</v>
      </c>
      <c r="Q359" s="24">
        <f ca="1">G359*'Balance y flujos'!H$12</f>
        <v>-1027769.3068099103</v>
      </c>
      <c r="R359" s="24">
        <f ca="1">H359*'Balance y flujos'!I$12</f>
        <v>26122.256999480818</v>
      </c>
      <c r="S359" s="24">
        <f ca="1">I359*'Balance y flujos'!J$12</f>
        <v>25943.53836629432</v>
      </c>
      <c r="T359" s="24">
        <f ca="1">J359*'Balance y flujos'!K$12</f>
        <v>25723.450589030384</v>
      </c>
      <c r="U359" s="24">
        <f ca="1">K359*'Balance y flujos'!L$12</f>
        <v>25472.457986145109</v>
      </c>
      <c r="V359" s="24">
        <f ca="1">L359*'Balance y flujos'!M$12</f>
        <v>1019479.4868684971</v>
      </c>
      <c r="W359" s="18">
        <f t="shared" ca="1" si="32"/>
        <v>126186.79969851265</v>
      </c>
      <c r="X359" s="18">
        <f ca="1">'Metrics and Escenarios'!$N$13-W359</f>
        <v>-123278.75294270588</v>
      </c>
    </row>
    <row r="360" spans="1:24" x14ac:dyDescent="0.3">
      <c r="A360">
        <v>355</v>
      </c>
      <c r="B360" s="18">
        <f t="shared" ca="1" si="31"/>
        <v>-124.86735739058715</v>
      </c>
      <c r="C360" s="23">
        <f t="shared" ca="1" si="33"/>
        <v>1.0060339761425205</v>
      </c>
      <c r="D360" s="23">
        <f t="shared" ca="1" si="34"/>
        <v>1.0051389625712266</v>
      </c>
      <c r="E360" s="23">
        <f t="shared" ca="1" si="34"/>
        <v>0.99869839696164742</v>
      </c>
      <c r="F360" s="23">
        <f t="shared" ca="1" si="34"/>
        <v>0.98794477280771398</v>
      </c>
      <c r="G360" s="23">
        <f t="shared" ca="1" si="34"/>
        <v>0.97392015925631892</v>
      </c>
      <c r="H360" s="23">
        <f t="shared" ca="1" si="34"/>
        <v>0.95748373820411115</v>
      </c>
      <c r="I360" s="23">
        <f t="shared" ca="1" si="34"/>
        <v>0.93932368556919665</v>
      </c>
      <c r="J360" s="23">
        <f t="shared" ca="1" si="34"/>
        <v>0.91998479004460176</v>
      </c>
      <c r="K360" s="23">
        <f t="shared" ca="1" si="34"/>
        <v>0.89988628597036746</v>
      </c>
      <c r="L360" s="23">
        <f t="shared" ca="1" si="34"/>
        <v>0.87935159535562524</v>
      </c>
      <c r="M360" s="24">
        <f ca="1">C360*'Balance y flujos'!D$12</f>
        <v>7617.5449141557783</v>
      </c>
      <c r="N360" s="24">
        <f ca="1">D360*'Balance y flujos'!E$12</f>
        <v>7610.767999817107</v>
      </c>
      <c r="O360" s="24">
        <f ca="1">E360*'Balance y flujos'!F$12</f>
        <v>7562.0009611613605</v>
      </c>
      <c r="P360" s="24">
        <f ca="1">F360*'Balance y flujos'!G$12</f>
        <v>7480.5760620773026</v>
      </c>
      <c r="Q360" s="24">
        <f ca="1">G360*'Balance y flujos'!H$12</f>
        <v>-966545.77555569762</v>
      </c>
      <c r="R360" s="24">
        <f ca="1">H360*'Balance y flujos'!I$12</f>
        <v>24266.259507586488</v>
      </c>
      <c r="S360" s="24">
        <f ca="1">I360*'Balance y flujos'!J$12</f>
        <v>23806.015085329447</v>
      </c>
      <c r="T360" s="24">
        <f ca="1">J360*'Balance y flujos'!K$12</f>
        <v>23315.894325398709</v>
      </c>
      <c r="U360" s="24">
        <f ca="1">K360*'Balance y flujos'!L$12</f>
        <v>22806.522211680694</v>
      </c>
      <c r="V360" s="24">
        <f ca="1">L360*'Balance y flujos'!M$12</f>
        <v>901637.69083682168</v>
      </c>
      <c r="W360" s="18">
        <f t="shared" ca="1" si="32"/>
        <v>59557.496348330867</v>
      </c>
      <c r="X360" s="18">
        <f ca="1">'Metrics and Escenarios'!$N$13-W360</f>
        <v>-56649.449592524092</v>
      </c>
    </row>
    <row r="361" spans="1:24" x14ac:dyDescent="0.3">
      <c r="A361">
        <v>356</v>
      </c>
      <c r="B361" s="18">
        <f t="shared" ca="1" si="31"/>
        <v>-312.89023722090974</v>
      </c>
      <c r="C361" s="23">
        <f t="shared" ca="1" si="33"/>
        <v>1.025128666076357</v>
      </c>
      <c r="D361" s="23">
        <f t="shared" ca="1" si="34"/>
        <v>1.0436564653523468</v>
      </c>
      <c r="E361" s="23">
        <f t="shared" ca="1" si="34"/>
        <v>1.0566509371049666</v>
      </c>
      <c r="F361" s="23">
        <f t="shared" ca="1" si="34"/>
        <v>1.0651127596555654</v>
      </c>
      <c r="G361" s="23">
        <f t="shared" ca="1" si="34"/>
        <v>1.0699217224399582</v>
      </c>
      <c r="H361" s="23">
        <f t="shared" ca="1" si="34"/>
        <v>1.07182969800573</v>
      </c>
      <c r="I361" s="23">
        <f t="shared" ca="1" si="34"/>
        <v>1.0714585700128867</v>
      </c>
      <c r="J361" s="23">
        <f t="shared" ca="1" si="34"/>
        <v>1.0693170377715244</v>
      </c>
      <c r="K361" s="23">
        <f t="shared" ca="1" si="34"/>
        <v>1.0658085567077662</v>
      </c>
      <c r="L361" s="23">
        <f t="shared" ca="1" si="34"/>
        <v>1.0612552581137733</v>
      </c>
      <c r="M361" s="24">
        <f ca="1">C361*'Balance y flujos'!D$12</f>
        <v>7762.1271664874539</v>
      </c>
      <c r="N361" s="24">
        <f ca="1">D361*'Balance y flujos'!E$12</f>
        <v>7902.4170040995796</v>
      </c>
      <c r="O361" s="24">
        <f ca="1">E361*'Balance y flujos'!F$12</f>
        <v>8000.8092796675046</v>
      </c>
      <c r="P361" s="24">
        <f ca="1">F361*'Balance y flujos'!G$12</f>
        <v>8064.8809858557561</v>
      </c>
      <c r="Q361" s="24">
        <f ca="1">G361*'Balance y flujos'!H$12</f>
        <v>-1061820.4286779247</v>
      </c>
      <c r="R361" s="24">
        <f ca="1">H361*'Balance y flujos'!I$12</f>
        <v>27164.2186305211</v>
      </c>
      <c r="S361" s="24">
        <f ca="1">I361*'Balance y flujos'!J$12</f>
        <v>27154.812843429867</v>
      </c>
      <c r="T361" s="24">
        <f ca="1">J361*'Balance y flujos'!K$12</f>
        <v>27100.538316313374</v>
      </c>
      <c r="U361" s="24">
        <f ca="1">K361*'Balance y flujos'!L$12</f>
        <v>27011.620135697274</v>
      </c>
      <c r="V361" s="24">
        <f ca="1">L361*'Balance y flujos'!M$12</f>
        <v>1088151.480440726</v>
      </c>
      <c r="W361" s="18">
        <f t="shared" ca="1" si="32"/>
        <v>166492.47612487327</v>
      </c>
      <c r="X361" s="18">
        <f ca="1">'Metrics and Escenarios'!$N$13-W361</f>
        <v>-163584.42936906649</v>
      </c>
    </row>
    <row r="362" spans="1:24" x14ac:dyDescent="0.3">
      <c r="A362">
        <v>357</v>
      </c>
      <c r="B362" s="18">
        <f t="shared" ca="1" si="31"/>
        <v>-291.23613747172709</v>
      </c>
      <c r="C362" s="23">
        <f t="shared" ca="1" si="33"/>
        <v>1.0229112439177488</v>
      </c>
      <c r="D362" s="23">
        <f t="shared" ca="1" si="34"/>
        <v>1.039146350408618</v>
      </c>
      <c r="E362" s="23">
        <f t="shared" ca="1" si="34"/>
        <v>1.049808937330752</v>
      </c>
      <c r="F362" s="23">
        <f t="shared" ca="1" si="34"/>
        <v>1.0559269758839476</v>
      </c>
      <c r="G362" s="23">
        <f t="shared" ca="1" si="34"/>
        <v>1.058400111667948</v>
      </c>
      <c r="H362" s="23">
        <f t="shared" ca="1" si="34"/>
        <v>1.0579940677494555</v>
      </c>
      <c r="I362" s="23">
        <f t="shared" ca="1" si="34"/>
        <v>1.055340010615782</v>
      </c>
      <c r="J362" s="23">
        <f t="shared" ca="1" si="34"/>
        <v>1.0509524859254606</v>
      </c>
      <c r="K362" s="23">
        <f t="shared" ca="1" si="34"/>
        <v>1.0452384377761912</v>
      </c>
      <c r="L362" s="23">
        <f t="shared" ca="1" si="34"/>
        <v>1.0385217559615816</v>
      </c>
      <c r="M362" s="24">
        <f ca="1">C362*'Balance y flujos'!D$12</f>
        <v>7745.3371640746036</v>
      </c>
      <c r="N362" s="24">
        <f ca="1">D362*'Balance y flujos'!E$12</f>
        <v>7868.2670608903136</v>
      </c>
      <c r="O362" s="24">
        <f ca="1">E362*'Balance y flujos'!F$12</f>
        <v>7949.0026391178817</v>
      </c>
      <c r="P362" s="24">
        <f ca="1">F362*'Balance y flujos'!G$12</f>
        <v>7995.3275491812583</v>
      </c>
      <c r="Q362" s="24">
        <f ca="1">G362*'Balance y flujos'!H$12</f>
        <v>-1050386.0578894741</v>
      </c>
      <c r="R362" s="24">
        <f ca="1">H362*'Balance y flujos'!I$12</f>
        <v>26813.571428011426</v>
      </c>
      <c r="S362" s="24">
        <f ca="1">I362*'Balance y flujos'!J$12</f>
        <v>26746.30758155229</v>
      </c>
      <c r="T362" s="24">
        <f ca="1">J362*'Balance y flujos'!K$12</f>
        <v>26635.111110549056</v>
      </c>
      <c r="U362" s="24">
        <f ca="1">K362*'Balance y flujos'!L$12</f>
        <v>26490.29551766067</v>
      </c>
      <c r="V362" s="24">
        <f ca="1">L362*'Balance y flujos'!M$12</f>
        <v>1064841.8253569177</v>
      </c>
      <c r="W362" s="18">
        <f t="shared" ca="1" si="32"/>
        <v>152698.9875184811</v>
      </c>
      <c r="X362" s="18">
        <f ca="1">'Metrics and Escenarios'!$N$13-W362</f>
        <v>-149790.94076267432</v>
      </c>
    </row>
    <row r="363" spans="1:24" x14ac:dyDescent="0.3">
      <c r="A363">
        <v>358</v>
      </c>
      <c r="B363" s="18">
        <f t="shared" ca="1" si="31"/>
        <v>89.16933751656218</v>
      </c>
      <c r="C363" s="23">
        <f t="shared" ca="1" si="33"/>
        <v>0.98472996275621139</v>
      </c>
      <c r="D363" s="23">
        <f t="shared" ca="1" si="34"/>
        <v>0.96301957930852755</v>
      </c>
      <c r="E363" s="23">
        <f t="shared" ca="1" si="34"/>
        <v>0.93658644084741227</v>
      </c>
      <c r="F363" s="23">
        <f t="shared" ca="1" si="34"/>
        <v>0.90688179851939477</v>
      </c>
      <c r="G363" s="23">
        <f t="shared" ca="1" si="34"/>
        <v>0.87507621096716559</v>
      </c>
      <c r="H363" s="23">
        <f t="shared" ca="1" si="34"/>
        <v>0.84208985135111247</v>
      </c>
      <c r="I363" s="23">
        <f t="shared" ca="1" si="34"/>
        <v>0.80862433051978566</v>
      </c>
      <c r="J363" s="23">
        <f t="shared" ca="1" si="34"/>
        <v>0.77520521001572262</v>
      </c>
      <c r="K363" s="23">
        <f t="shared" ca="1" si="34"/>
        <v>0.74221234465277142</v>
      </c>
      <c r="L363" s="23">
        <f t="shared" ca="1" si="34"/>
        <v>0.70991703955966889</v>
      </c>
      <c r="M363" s="24">
        <f ca="1">C363*'Balance y flujos'!D$12</f>
        <v>7456.2339816520471</v>
      </c>
      <c r="N363" s="24">
        <f ca="1">D363*'Balance y flujos'!E$12</f>
        <v>7291.846073352569</v>
      </c>
      <c r="O363" s="24">
        <f ca="1">E363*'Balance y flujos'!F$12</f>
        <v>7091.698141747207</v>
      </c>
      <c r="P363" s="24">
        <f ca="1">F363*'Balance y flujos'!G$12</f>
        <v>6866.7788522812307</v>
      </c>
      <c r="Q363" s="24">
        <f ca="1">G363*'Balance y flujos'!H$12</f>
        <v>-868450.25946012896</v>
      </c>
      <c r="R363" s="24">
        <f ca="1">H363*'Balance y flujos'!I$12</f>
        <v>21341.741949496107</v>
      </c>
      <c r="S363" s="24">
        <f ca="1">I363*'Balance y flujos'!J$12</f>
        <v>20493.59907181895</v>
      </c>
      <c r="T363" s="24">
        <f ca="1">J363*'Balance y flujos'!K$12</f>
        <v>19646.632153939008</v>
      </c>
      <c r="U363" s="24">
        <f ca="1">K363*'Balance y flujos'!L$12</f>
        <v>18810.468153600064</v>
      </c>
      <c r="V363" s="24">
        <f ca="1">L363*'Balance y flujos'!M$12</f>
        <v>727909.02252861625</v>
      </c>
      <c r="W363" s="18">
        <f t="shared" ca="1" si="32"/>
        <v>-31542.238553625531</v>
      </c>
      <c r="X363" s="18">
        <f ca="1">'Metrics and Escenarios'!$N$13-W363</f>
        <v>34450.285309432307</v>
      </c>
    </row>
    <row r="364" spans="1:24" x14ac:dyDescent="0.3">
      <c r="A364">
        <v>359</v>
      </c>
      <c r="B364" s="18">
        <f t="shared" ca="1" si="31"/>
        <v>122.13466082109979</v>
      </c>
      <c r="C364" s="23">
        <f t="shared" ca="1" si="33"/>
        <v>0.98148911331459276</v>
      </c>
      <c r="D364" s="23">
        <f t="shared" ca="1" si="34"/>
        <v>0.95669121353848452</v>
      </c>
      <c r="E364" s="23">
        <f t="shared" ca="1" si="34"/>
        <v>0.92736962879828033</v>
      </c>
      <c r="F364" s="23">
        <f t="shared" ca="1" si="34"/>
        <v>0.89500203403129941</v>
      </c>
      <c r="G364" s="23">
        <f t="shared" ca="1" si="34"/>
        <v>0.86077084498528622</v>
      </c>
      <c r="H364" s="23">
        <f t="shared" ca="1" si="34"/>
        <v>0.82559763189976898</v>
      </c>
      <c r="I364" s="23">
        <f t="shared" ca="1" si="34"/>
        <v>0.79017838212195324</v>
      </c>
      <c r="J364" s="23">
        <f t="shared" ca="1" si="34"/>
        <v>0.75502851955215178</v>
      </c>
      <c r="K364" s="23">
        <f t="shared" ca="1" si="34"/>
        <v>0.72051525645340608</v>
      </c>
      <c r="L364" s="23">
        <f t="shared" ca="1" si="34"/>
        <v>0.6868959287512254</v>
      </c>
      <c r="M364" s="24">
        <f ca="1">C364*'Balance y flujos'!D$12</f>
        <v>7431.6947347011583</v>
      </c>
      <c r="N364" s="24">
        <f ca="1">D364*'Balance y flujos'!E$12</f>
        <v>7243.9285957825277</v>
      </c>
      <c r="O364" s="24">
        <f ca="1">E364*'Balance y flujos'!F$12</f>
        <v>7021.9097634075388</v>
      </c>
      <c r="P364" s="24">
        <f ca="1">F364*'Balance y flujos'!G$12</f>
        <v>6776.8269801738425</v>
      </c>
      <c r="Q364" s="24">
        <f ca="1">G364*'Balance y flujos'!H$12</f>
        <v>-854253.21165682469</v>
      </c>
      <c r="R364" s="24">
        <f ca="1">H364*'Balance y flujos'!I$12</f>
        <v>20923.766728514282</v>
      </c>
      <c r="S364" s="24">
        <f ca="1">I364*'Balance y flujos'!J$12</f>
        <v>20026.108969558922</v>
      </c>
      <c r="T364" s="24">
        <f ca="1">J364*'Balance y flujos'!K$12</f>
        <v>19135.278501383415</v>
      </c>
      <c r="U364" s="24">
        <f ca="1">K364*'Balance y flujos'!L$12</f>
        <v>18260.581871674978</v>
      </c>
      <c r="V364" s="24">
        <f ca="1">L364*'Balance y flujos'!M$12</f>
        <v>704304.4696973575</v>
      </c>
      <c r="W364" s="18">
        <f t="shared" ca="1" si="32"/>
        <v>-43128.645814270596</v>
      </c>
      <c r="X364" s="18">
        <f ca="1">'Metrics and Escenarios'!$N$13-W364</f>
        <v>46036.692570077372</v>
      </c>
    </row>
    <row r="365" spans="1:24" x14ac:dyDescent="0.3">
      <c r="A365">
        <v>360</v>
      </c>
      <c r="B365" s="18">
        <f t="shared" ca="1" si="31"/>
        <v>-43.049000467108996</v>
      </c>
      <c r="C365" s="23">
        <f t="shared" ca="1" si="33"/>
        <v>0.99783635298237217</v>
      </c>
      <c r="D365" s="23">
        <f t="shared" ca="1" si="34"/>
        <v>0.98882504074919675</v>
      </c>
      <c r="E365" s="23">
        <f t="shared" ca="1" si="34"/>
        <v>0.97448324078873649</v>
      </c>
      <c r="F365" s="23">
        <f t="shared" ca="1" si="34"/>
        <v>0.95613532410818791</v>
      </c>
      <c r="G365" s="23">
        <f t="shared" ca="1" si="34"/>
        <v>0.93488184264906204</v>
      </c>
      <c r="H365" s="23">
        <f t="shared" ca="1" si="34"/>
        <v>0.91161497386960777</v>
      </c>
      <c r="I365" s="23">
        <f t="shared" ca="1" si="34"/>
        <v>0.88703752153097493</v>
      </c>
      <c r="J365" s="23">
        <f t="shared" ca="1" si="34"/>
        <v>0.86169592379096027</v>
      </c>
      <c r="K365" s="23">
        <f t="shared" ca="1" si="34"/>
        <v>0.83600273548339221</v>
      </c>
      <c r="L365" s="23">
        <f t="shared" ca="1" si="34"/>
        <v>0.81026913304788883</v>
      </c>
      <c r="M365" s="24">
        <f ca="1">C365*'Balance y flujos'!D$12</f>
        <v>7555.4736878427339</v>
      </c>
      <c r="N365" s="24">
        <f ca="1">D365*'Balance y flujos'!E$12</f>
        <v>7487.2413246228552</v>
      </c>
      <c r="O365" s="24">
        <f ca="1">E365*'Balance y flujos'!F$12</f>
        <v>7378.6472731897784</v>
      </c>
      <c r="P365" s="24">
        <f ca="1">F365*'Balance y flujos'!G$12</f>
        <v>7239.7194807794485</v>
      </c>
      <c r="Q365" s="24">
        <f ca="1">G365*'Balance y flujos'!H$12</f>
        <v>-927803.05148028443</v>
      </c>
      <c r="R365" s="24">
        <f ca="1">H365*'Balance y flujos'!I$12</f>
        <v>23103.771525575343</v>
      </c>
      <c r="S365" s="24">
        <f ca="1">I365*'Balance y flujos'!J$12</f>
        <v>22480.885921686928</v>
      </c>
      <c r="T365" s="24">
        <f ca="1">J365*'Balance y flujos'!K$12</f>
        <v>21838.633983027925</v>
      </c>
      <c r="U365" s="24">
        <f ca="1">K365*'Balance y flujos'!L$12</f>
        <v>21187.471409532787</v>
      </c>
      <c r="V365" s="24">
        <f ca="1">L365*'Balance y flujos'!M$12</f>
        <v>830804.41763706238</v>
      </c>
      <c r="W365" s="18">
        <f t="shared" ca="1" si="32"/>
        <v>21273.210763035691</v>
      </c>
      <c r="X365" s="18">
        <f ca="1">'Metrics and Escenarios'!$N$13-W365</f>
        <v>-18365.164007228916</v>
      </c>
    </row>
    <row r="366" spans="1:24" x14ac:dyDescent="0.3">
      <c r="A366">
        <v>361</v>
      </c>
      <c r="B366" s="18">
        <f t="shared" ca="1" si="31"/>
        <v>192.15583863512759</v>
      </c>
      <c r="C366" s="23">
        <f t="shared" ca="1" si="33"/>
        <v>0.97464061591630191</v>
      </c>
      <c r="D366" s="23">
        <f t="shared" ca="1" si="34"/>
        <v>0.943386860505397</v>
      </c>
      <c r="E366" s="23">
        <f t="shared" ca="1" si="34"/>
        <v>0.9080921582446343</v>
      </c>
      <c r="F366" s="23">
        <f t="shared" ca="1" si="34"/>
        <v>0.87028219385448213</v>
      </c>
      <c r="G366" s="23">
        <f t="shared" ca="1" si="34"/>
        <v>0.83115618899219845</v>
      </c>
      <c r="H366" s="23">
        <f t="shared" ca="1" si="34"/>
        <v>0.79163056107410501</v>
      </c>
      <c r="I366" s="23">
        <f t="shared" ca="1" si="34"/>
        <v>0.75238179080839374</v>
      </c>
      <c r="J366" s="23">
        <f t="shared" ca="1" si="34"/>
        <v>0.71389691882654216</v>
      </c>
      <c r="K366" s="23">
        <f t="shared" ca="1" si="34"/>
        <v>0.67651020331094769</v>
      </c>
      <c r="L366" s="23">
        <f t="shared" ca="1" si="34"/>
        <v>0.64044395553959299</v>
      </c>
      <c r="M366" s="24">
        <f ca="1">C366*'Balance y flujos'!D$12</f>
        <v>7379.8388950743565</v>
      </c>
      <c r="N366" s="24">
        <f ca="1">D366*'Balance y flujos'!E$12</f>
        <v>7143.1899436229596</v>
      </c>
      <c r="O366" s="24">
        <f ca="1">E366*'Balance y flujos'!F$12</f>
        <v>6875.94352244938</v>
      </c>
      <c r="P366" s="24">
        <f ca="1">F366*'Balance y flujos'!G$12</f>
        <v>6589.6518973404754</v>
      </c>
      <c r="Q366" s="24">
        <f ca="1">G366*'Balance y flujos'!H$12</f>
        <v>-824862.79358958674</v>
      </c>
      <c r="R366" s="24">
        <f ca="1">H366*'Balance y flujos'!I$12</f>
        <v>20062.91267692054</v>
      </c>
      <c r="S366" s="24">
        <f ca="1">I366*'Balance y flujos'!J$12</f>
        <v>19068.200384043601</v>
      </c>
      <c r="T366" s="24">
        <f ca="1">J366*'Balance y flujos'!K$12</f>
        <v>18092.848163044549</v>
      </c>
      <c r="U366" s="24">
        <f ca="1">K366*'Balance y flujos'!L$12</f>
        <v>17145.327380561739</v>
      </c>
      <c r="V366" s="24">
        <f ca="1">L366*'Balance y flujos'!M$12</f>
        <v>656675.2277848412</v>
      </c>
      <c r="W366" s="18">
        <f t="shared" ca="1" si="32"/>
        <v>-65829.652941687964</v>
      </c>
      <c r="X366" s="18">
        <f ca="1">'Metrics and Escenarios'!$N$13-W366</f>
        <v>68737.69969749474</v>
      </c>
    </row>
    <row r="367" spans="1:24" x14ac:dyDescent="0.3">
      <c r="A367">
        <v>362</v>
      </c>
      <c r="B367" s="18">
        <f t="shared" ca="1" si="31"/>
        <v>72.43933504064394</v>
      </c>
      <c r="C367" s="23">
        <f t="shared" ca="1" si="33"/>
        <v>0.98637879509158577</v>
      </c>
      <c r="D367" s="23">
        <f t="shared" ca="1" si="34"/>
        <v>0.966247240163844</v>
      </c>
      <c r="E367" s="23">
        <f t="shared" ca="1" si="34"/>
        <v>0.94129898512876664</v>
      </c>
      <c r="F367" s="23">
        <f t="shared" ca="1" si="34"/>
        <v>0.91297100417403954</v>
      </c>
      <c r="G367" s="23">
        <f t="shared" ca="1" si="34"/>
        <v>0.88242692606291961</v>
      </c>
      <c r="H367" s="23">
        <f t="shared" ca="1" si="34"/>
        <v>0.85058531794858039</v>
      </c>
      <c r="I367" s="23">
        <f t="shared" ca="1" si="34"/>
        <v>0.81814979897879836</v>
      </c>
      <c r="J367" s="23">
        <f t="shared" ca="1" si="34"/>
        <v>0.78565030071944308</v>
      </c>
      <c r="K367" s="23">
        <f t="shared" ca="1" si="34"/>
        <v>0.75347239615756811</v>
      </c>
      <c r="L367" s="23">
        <f t="shared" ca="1" si="34"/>
        <v>0.72189386015729096</v>
      </c>
      <c r="M367" s="24">
        <f ca="1">C367*'Balance y flujos'!D$12</f>
        <v>7468.7187035088436</v>
      </c>
      <c r="N367" s="24">
        <f ca="1">D367*'Balance y flujos'!E$12</f>
        <v>7316.2854582203745</v>
      </c>
      <c r="O367" s="24">
        <f ca="1">E367*'Balance y flujos'!F$12</f>
        <v>7127.3808508549155</v>
      </c>
      <c r="P367" s="24">
        <f ca="1">F367*'Balance y flujos'!G$12</f>
        <v>6912.8854437739392</v>
      </c>
      <c r="Q367" s="24">
        <f ca="1">G367*'Balance y flujos'!H$12</f>
        <v>-875745.31599591288</v>
      </c>
      <c r="R367" s="24">
        <f ca="1">H367*'Balance y flujos'!I$12</f>
        <v>21557.049206284464</v>
      </c>
      <c r="S367" s="24">
        <f ca="1">I367*'Balance y flujos'!J$12</f>
        <v>20735.010471652517</v>
      </c>
      <c r="T367" s="24">
        <f ca="1">J367*'Balance y flujos'!K$12</f>
        <v>19911.35025982785</v>
      </c>
      <c r="U367" s="24">
        <f ca="1">K367*'Balance y flujos'!L$12</f>
        <v>19095.840448691659</v>
      </c>
      <c r="V367" s="24">
        <f ca="1">L367*'Balance y flujos'!M$12</f>
        <v>740189.3810612458</v>
      </c>
      <c r="W367" s="18">
        <f t="shared" ca="1" si="32"/>
        <v>-25431.41409185261</v>
      </c>
      <c r="X367" s="18">
        <f ca="1">'Metrics and Escenarios'!$N$13-W367</f>
        <v>28339.460847659386</v>
      </c>
    </row>
    <row r="368" spans="1:24" x14ac:dyDescent="0.3">
      <c r="A368">
        <v>363</v>
      </c>
      <c r="B368" s="18">
        <f t="shared" ca="1" si="31"/>
        <v>-83.575467283253388</v>
      </c>
      <c r="C368" s="23">
        <f t="shared" ca="1" si="33"/>
        <v>1.0018884364524634</v>
      </c>
      <c r="D368" s="23">
        <f t="shared" ca="1" si="34"/>
        <v>0.99687232653941771</v>
      </c>
      <c r="E368" s="23">
        <f t="shared" ca="1" si="34"/>
        <v>0.98640326424018199</v>
      </c>
      <c r="F368" s="23">
        <f t="shared" ca="1" si="34"/>
        <v>0.97176114840980454</v>
      </c>
      <c r="G368" s="23">
        <f t="shared" ca="1" si="34"/>
        <v>0.9540188052087627</v>
      </c>
      <c r="H368" s="23">
        <f t="shared" ca="1" si="34"/>
        <v>0.93405339365338502</v>
      </c>
      <c r="I368" s="23">
        <f t="shared" ca="1" si="34"/>
        <v>0.91256180055550162</v>
      </c>
      <c r="J368" s="23">
        <f t="shared" ca="1" si="34"/>
        <v>0.89009092930010159</v>
      </c>
      <c r="K368" s="23">
        <f t="shared" ca="1" si="34"/>
        <v>0.86705785557677151</v>
      </c>
      <c r="L368" s="23">
        <f t="shared" ca="1" si="34"/>
        <v>0.84378094942800774</v>
      </c>
      <c r="M368" s="24">
        <f ca="1">C368*'Balance y flujos'!D$12</f>
        <v>7586.1554824553596</v>
      </c>
      <c r="N368" s="24">
        <f ca="1">D368*'Balance y flujos'!E$12</f>
        <v>7548.1742179423263</v>
      </c>
      <c r="O368" s="24">
        <f ca="1">E368*'Balance y flujos'!F$12</f>
        <v>7468.903980391</v>
      </c>
      <c r="P368" s="24">
        <f ca="1">F368*'Balance y flujos'!G$12</f>
        <v>7358.0359802824523</v>
      </c>
      <c r="Q368" s="24">
        <f ca="1">G368*'Balance y flujos'!H$12</f>
        <v>-946795.11170539598</v>
      </c>
      <c r="R368" s="24">
        <f ca="1">H368*'Balance y flujos'!I$12</f>
        <v>23672.445953858143</v>
      </c>
      <c r="S368" s="24">
        <f ca="1">I368*'Balance y flujos'!J$12</f>
        <v>23127.767695068207</v>
      </c>
      <c r="T368" s="24">
        <f ca="1">J368*'Balance y flujos'!K$12</f>
        <v>22558.270823750208</v>
      </c>
      <c r="U368" s="24">
        <f ca="1">K368*'Balance y flujos'!L$12</f>
        <v>21974.525615423183</v>
      </c>
      <c r="V368" s="24">
        <f ca="1">L368*'Balance y flujos'!M$12</f>
        <v>865165.55019917293</v>
      </c>
      <c r="W368" s="18">
        <f t="shared" ca="1" si="32"/>
        <v>39664.718242947711</v>
      </c>
      <c r="X368" s="18">
        <f ca="1">'Metrics and Escenarios'!$N$13-W368</f>
        <v>-36756.671487140935</v>
      </c>
    </row>
    <row r="369" spans="1:24" x14ac:dyDescent="0.3">
      <c r="A369">
        <v>364</v>
      </c>
      <c r="B369" s="18">
        <f t="shared" ca="1" si="31"/>
        <v>190.2856359164729</v>
      </c>
      <c r="C369" s="23">
        <f t="shared" ca="1" si="33"/>
        <v>0.97482291051512315</v>
      </c>
      <c r="D369" s="23">
        <f t="shared" ca="1" si="34"/>
        <v>0.9437397914407738</v>
      </c>
      <c r="E369" s="23">
        <f t="shared" ca="1" si="34"/>
        <v>0.90860179612712966</v>
      </c>
      <c r="F369" s="23">
        <f t="shared" ca="1" si="34"/>
        <v>0.87093347908116681</v>
      </c>
      <c r="G369" s="23">
        <f t="shared" ca="1" si="34"/>
        <v>0.83193376777516626</v>
      </c>
      <c r="H369" s="23">
        <f t="shared" ca="1" si="34"/>
        <v>0.79251936543063473</v>
      </c>
      <c r="I369" s="23">
        <f t="shared" ca="1" si="34"/>
        <v>0.75336741035499633</v>
      </c>
      <c r="J369" s="23">
        <f t="shared" ca="1" si="34"/>
        <v>0.71496582382150076</v>
      </c>
      <c r="K369" s="23">
        <f t="shared" ca="1" si="34"/>
        <v>0.67764985225972563</v>
      </c>
      <c r="L369" s="23">
        <f t="shared" ca="1" si="34"/>
        <v>0.64164283629197072</v>
      </c>
      <c r="M369" s="24">
        <f ca="1">C369*'Balance y flujos'!D$12</f>
        <v>7381.2192036196539</v>
      </c>
      <c r="N369" s="24">
        <f ca="1">D369*'Balance y flujos'!E$12</f>
        <v>7145.8622860244923</v>
      </c>
      <c r="O369" s="24">
        <f ca="1">E369*'Balance y flujos'!F$12</f>
        <v>6879.8024273690216</v>
      </c>
      <c r="P369" s="24">
        <f ca="1">F369*'Balance y flujos'!G$12</f>
        <v>6594.5833356257108</v>
      </c>
      <c r="Q369" s="24">
        <f ca="1">G369*'Balance y flujos'!H$12</f>
        <v>-825634.48465758259</v>
      </c>
      <c r="R369" s="24">
        <f ca="1">H369*'Balance y flujos'!I$12</f>
        <v>20085.438341123961</v>
      </c>
      <c r="S369" s="24">
        <f ca="1">I369*'Balance y flujos'!J$12</f>
        <v>19093.179711356737</v>
      </c>
      <c r="T369" s="24">
        <f ca="1">J369*'Balance y flujos'!K$12</f>
        <v>18119.938258637474</v>
      </c>
      <c r="U369" s="24">
        <f ca="1">K369*'Balance y flujos'!L$12</f>
        <v>17174.210395526006</v>
      </c>
      <c r="V369" s="24">
        <f ca="1">L369*'Balance y flujos'!M$12</f>
        <v>657904.49271012447</v>
      </c>
      <c r="W369" s="18">
        <f t="shared" ca="1" si="32"/>
        <v>-65255.757988175028</v>
      </c>
      <c r="X369" s="18">
        <f ca="1">'Metrics and Escenarios'!$N$13-W369</f>
        <v>68163.804743981804</v>
      </c>
    </row>
    <row r="370" spans="1:24" x14ac:dyDescent="0.3">
      <c r="A370">
        <v>365</v>
      </c>
      <c r="B370" s="18">
        <f t="shared" ca="1" si="31"/>
        <v>-133.70880678908384</v>
      </c>
      <c r="C370" s="23">
        <f t="shared" ca="1" si="33"/>
        <v>1.0069238493223096</v>
      </c>
      <c r="D370" s="23">
        <f t="shared" ca="1" si="34"/>
        <v>1.0069179120120368</v>
      </c>
      <c r="E370" s="23">
        <f t="shared" ca="1" si="34"/>
        <v>1.0013508955987303</v>
      </c>
      <c r="F370" s="23">
        <f t="shared" ca="1" si="34"/>
        <v>0.99144490389287854</v>
      </c>
      <c r="G370" s="23">
        <f t="shared" ca="1" si="34"/>
        <v>0.97823512276511315</v>
      </c>
      <c r="H370" s="23">
        <f t="shared" ca="1" si="34"/>
        <v>0.96257656105413658</v>
      </c>
      <c r="I370" s="23">
        <f t="shared" ca="1" si="34"/>
        <v>0.94515520060518665</v>
      </c>
      <c r="J370" s="23">
        <f t="shared" ca="1" si="34"/>
        <v>0.92651505680317414</v>
      </c>
      <c r="K370" s="23">
        <f t="shared" ca="1" si="34"/>
        <v>0.9070755206562322</v>
      </c>
      <c r="L370" s="23">
        <f t="shared" ca="1" si="34"/>
        <v>0.88716080950406206</v>
      </c>
      <c r="M370" s="24">
        <f ca="1">C370*'Balance y flujos'!D$12</f>
        <v>7624.2829061875555</v>
      </c>
      <c r="N370" s="24">
        <f ca="1">D370*'Balance y flujos'!E$12</f>
        <v>7624.237949726099</v>
      </c>
      <c r="O370" s="24">
        <f ca="1">E370*'Balance y flujos'!F$12</f>
        <v>7582.0853002412296</v>
      </c>
      <c r="P370" s="24">
        <f ca="1">F370*'Balance y flujos'!G$12</f>
        <v>7507.0785524294743</v>
      </c>
      <c r="Q370" s="24">
        <f ca="1">G370*'Balance y flujos'!H$12</f>
        <v>-970828.06677994609</v>
      </c>
      <c r="R370" s="24">
        <f ca="1">H370*'Balance y flujos'!I$12</f>
        <v>24395.330901672703</v>
      </c>
      <c r="S370" s="24">
        <f ca="1">I370*'Balance y flujos'!J$12</f>
        <v>23953.80773343347</v>
      </c>
      <c r="T370" s="24">
        <f ca="1">J370*'Balance y flujos'!K$12</f>
        <v>23481.39598510784</v>
      </c>
      <c r="U370" s="24">
        <f ca="1">K370*'Balance y flujos'!L$12</f>
        <v>22988.724611144262</v>
      </c>
      <c r="V370" s="24">
        <f ca="1">L370*'Balance y flujos'!M$12</f>
        <v>909644.82000931073</v>
      </c>
      <c r="W370" s="18">
        <f t="shared" ca="1" si="32"/>
        <v>63973.69716930727</v>
      </c>
      <c r="X370" s="18">
        <f ca="1">'Metrics and Escenarios'!$N$13-W370</f>
        <v>-61065.650413500494</v>
      </c>
    </row>
    <row r="371" spans="1:24" x14ac:dyDescent="0.3">
      <c r="A371">
        <v>366</v>
      </c>
      <c r="B371" s="18">
        <f t="shared" ca="1" si="31"/>
        <v>138.74621167735293</v>
      </c>
      <c r="C371" s="23">
        <f t="shared" ca="1" si="33"/>
        <v>0.97986006111130597</v>
      </c>
      <c r="D371" s="23">
        <f t="shared" ca="1" si="34"/>
        <v>0.95351806260351457</v>
      </c>
      <c r="E371" s="23">
        <f t="shared" ca="1" si="34"/>
        <v>0.92275961094556713</v>
      </c>
      <c r="F371" s="23">
        <f t="shared" ca="1" si="34"/>
        <v>0.88907479922961652</v>
      </c>
      <c r="G371" s="23">
        <f t="shared" ca="1" si="34"/>
        <v>0.85365108414927782</v>
      </c>
      <c r="H371" s="23">
        <f t="shared" ca="1" si="34"/>
        <v>0.81740982908222393</v>
      </c>
      <c r="I371" s="23">
        <f t="shared" ca="1" si="34"/>
        <v>0.78104333474302223</v>
      </c>
      <c r="J371" s="23">
        <f t="shared" ca="1" si="34"/>
        <v>0.74506113997431189</v>
      </c>
      <c r="K371" s="23">
        <f t="shared" ca="1" si="34"/>
        <v>0.70982339116744808</v>
      </c>
      <c r="L371" s="23">
        <f t="shared" ca="1" si="34"/>
        <v>0.67557977177363493</v>
      </c>
      <c r="M371" s="24">
        <f ca="1">C371*'Balance y flujos'!D$12</f>
        <v>7419.3597851663289</v>
      </c>
      <c r="N371" s="24">
        <f ca="1">D371*'Balance y flujos'!E$12</f>
        <v>7219.9019522100998</v>
      </c>
      <c r="O371" s="24">
        <f ca="1">E371*'Balance y flujos'!F$12</f>
        <v>6987.0033697062509</v>
      </c>
      <c r="P371" s="24">
        <f ca="1">F371*'Balance y flujos'!G$12</f>
        <v>6731.946808738986</v>
      </c>
      <c r="Q371" s="24">
        <f ca="1">G371*'Balance y flujos'!H$12</f>
        <v>-847187.36062827054</v>
      </c>
      <c r="R371" s="24">
        <f ca="1">H371*'Balance y flujos'!I$12</f>
        <v>20716.256835615044</v>
      </c>
      <c r="S371" s="24">
        <f ca="1">I371*'Balance y flujos'!J$12</f>
        <v>19794.592316621281</v>
      </c>
      <c r="T371" s="24">
        <f ca="1">J371*'Balance y flujos'!K$12</f>
        <v>18882.667402316456</v>
      </c>
      <c r="U371" s="24">
        <f ca="1">K371*'Balance y flujos'!L$12</f>
        <v>17989.609564473347</v>
      </c>
      <c r="V371" s="24">
        <f ca="1">L371*'Balance y flujos'!M$12</f>
        <v>692701.51849978173</v>
      </c>
      <c r="W371" s="18">
        <f t="shared" ca="1" si="32"/>
        <v>-48744.50409364095</v>
      </c>
      <c r="X371" s="18">
        <f ca="1">'Metrics and Escenarios'!$N$13-W371</f>
        <v>51652.550849447725</v>
      </c>
    </row>
    <row r="372" spans="1:24" x14ac:dyDescent="0.3">
      <c r="A372">
        <v>367</v>
      </c>
      <c r="B372" s="18">
        <f t="shared" ca="1" si="31"/>
        <v>-252.63869065143948</v>
      </c>
      <c r="C372" s="23">
        <f t="shared" ca="1" si="33"/>
        <v>1.0189706773663356</v>
      </c>
      <c r="D372" s="23">
        <f t="shared" ca="1" si="34"/>
        <v>1.0311555533267522</v>
      </c>
      <c r="E372" s="23">
        <f t="shared" ca="1" si="34"/>
        <v>1.0377230615716277</v>
      </c>
      <c r="F372" s="23">
        <f t="shared" ca="1" si="34"/>
        <v>1.0397497430767018</v>
      </c>
      <c r="G372" s="23">
        <f t="shared" ca="1" si="34"/>
        <v>1.0381701745037133</v>
      </c>
      <c r="H372" s="23">
        <f t="shared" ca="1" si="34"/>
        <v>1.0337740772796382</v>
      </c>
      <c r="I372" s="23">
        <f t="shared" ca="1" si="34"/>
        <v>1.0272083544791004</v>
      </c>
      <c r="J372" s="23">
        <f t="shared" ca="1" si="34"/>
        <v>1.0189971169801528</v>
      </c>
      <c r="K372" s="23">
        <f t="shared" ca="1" si="34"/>
        <v>1.009552665577123</v>
      </c>
      <c r="L372" s="23">
        <f t="shared" ca="1" si="34"/>
        <v>0.99920118592560248</v>
      </c>
      <c r="M372" s="24">
        <f ca="1">C372*'Balance y flujos'!D$12</f>
        <v>7715.4997595689356</v>
      </c>
      <c r="N372" s="24">
        <f ca="1">D372*'Balance y flujos'!E$12</f>
        <v>7807.7618919650904</v>
      </c>
      <c r="O372" s="24">
        <f ca="1">E372*'Balance y flujos'!F$12</f>
        <v>7857.4901220406318</v>
      </c>
      <c r="P372" s="24">
        <f ca="1">F372*'Balance y flujos'!G$12</f>
        <v>7872.8358635938012</v>
      </c>
      <c r="Q372" s="24">
        <f ca="1">G372*'Balance y flujos'!H$12</f>
        <v>-1030309.298906706</v>
      </c>
      <c r="R372" s="24">
        <f ca="1">H372*'Balance y flujos'!I$12</f>
        <v>26199.745259940708</v>
      </c>
      <c r="S372" s="24">
        <f ca="1">I372*'Balance y flujos'!J$12</f>
        <v>26033.345010019428</v>
      </c>
      <c r="T372" s="24">
        <f ca="1">J372*'Balance y flujos'!K$12</f>
        <v>25825.241193654234</v>
      </c>
      <c r="U372" s="24">
        <f ca="1">K372*'Balance y flujos'!L$12</f>
        <v>25585.88307245776</v>
      </c>
      <c r="V372" s="24">
        <f ca="1">L372*'Balance y flujos'!M$12</f>
        <v>1024524.723350308</v>
      </c>
      <c r="W372" s="18">
        <f t="shared" ca="1" si="32"/>
        <v>129113.22661684256</v>
      </c>
      <c r="X372" s="18">
        <f ca="1">'Metrics and Escenarios'!$N$13-W372</f>
        <v>-126205.17986103578</v>
      </c>
    </row>
    <row r="373" spans="1:24" x14ac:dyDescent="0.3">
      <c r="A373">
        <v>368</v>
      </c>
      <c r="B373" s="18">
        <f t="shared" ca="1" si="31"/>
        <v>34.865977720570619</v>
      </c>
      <c r="C373" s="23">
        <f t="shared" ca="1" si="33"/>
        <v>0.99009192274892877</v>
      </c>
      <c r="D373" s="23">
        <f t="shared" ca="1" si="34"/>
        <v>0.97353562132359706</v>
      </c>
      <c r="E373" s="23">
        <f t="shared" ca="1" si="34"/>
        <v>0.95196933923751681</v>
      </c>
      <c r="F373" s="23">
        <f t="shared" ca="1" si="34"/>
        <v>0.92679598846140177</v>
      </c>
      <c r="G373" s="23">
        <f t="shared" ca="1" si="34"/>
        <v>0.8991614984934222</v>
      </c>
      <c r="H373" s="23">
        <f t="shared" ca="1" si="34"/>
        <v>0.86997870665946331</v>
      </c>
      <c r="I373" s="23">
        <f t="shared" ca="1" si="34"/>
        <v>0.83995372270072433</v>
      </c>
      <c r="J373" s="23">
        <f t="shared" ca="1" si="34"/>
        <v>0.80962442658669631</v>
      </c>
      <c r="K373" s="23">
        <f t="shared" ca="1" si="34"/>
        <v>0.77938753898628099</v>
      </c>
      <c r="L373" s="23">
        <f t="shared" ca="1" si="34"/>
        <v>0.74953384801272072</v>
      </c>
      <c r="M373" s="24">
        <f ca="1">C373*'Balance y flujos'!D$12</f>
        <v>7496.8339733432276</v>
      </c>
      <c r="N373" s="24">
        <f ca="1">D373*'Balance y flujos'!E$12</f>
        <v>7371.4720345711921</v>
      </c>
      <c r="O373" s="24">
        <f ca="1">E373*'Balance y flujos'!F$12</f>
        <v>7208.1752411050475</v>
      </c>
      <c r="P373" s="24">
        <f ca="1">F373*'Balance y flujos'!G$12</f>
        <v>7017.5662410868526</v>
      </c>
      <c r="Q373" s="24">
        <f ca="1">G373*'Balance y flujos'!H$12</f>
        <v>-892353.17664517194</v>
      </c>
      <c r="R373" s="24">
        <f ca="1">H373*'Balance y flujos'!I$12</f>
        <v>22048.551029670485</v>
      </c>
      <c r="S373" s="24">
        <f ca="1">I373*'Balance y flujos'!J$12</f>
        <v>21287.604369813413</v>
      </c>
      <c r="T373" s="24">
        <f ca="1">J373*'Balance y flujos'!K$12</f>
        <v>20518.945288912608</v>
      </c>
      <c r="U373" s="24">
        <f ca="1">K373*'Balance y flujos'!L$12</f>
        <v>19752.628189272229</v>
      </c>
      <c r="V373" s="24">
        <f ca="1">L373*'Balance y flujos'!M$12</f>
        <v>768529.87075427792</v>
      </c>
      <c r="W373" s="18">
        <f t="shared" ca="1" si="32"/>
        <v>-11121.529523118865</v>
      </c>
      <c r="X373" s="18">
        <f ca="1">'Metrics and Escenarios'!$N$13-W373</f>
        <v>14029.576278925641</v>
      </c>
    </row>
    <row r="374" spans="1:24" x14ac:dyDescent="0.3">
      <c r="A374">
        <v>369</v>
      </c>
      <c r="B374" s="18">
        <f t="shared" ca="1" si="31"/>
        <v>29.325999773339213</v>
      </c>
      <c r="C374" s="23">
        <f t="shared" ca="1" si="33"/>
        <v>0.99064058345508288</v>
      </c>
      <c r="D374" s="23">
        <f t="shared" ca="1" si="34"/>
        <v>0.97461489230151976</v>
      </c>
      <c r="E374" s="23">
        <f t="shared" ca="1" si="34"/>
        <v>0.95355282148527754</v>
      </c>
      <c r="F374" s="23">
        <f t="shared" ca="1" si="34"/>
        <v>0.92885203744830203</v>
      </c>
      <c r="G374" s="23">
        <f t="shared" ca="1" si="34"/>
        <v>0.90165561867770505</v>
      </c>
      <c r="H374" s="23">
        <f t="shared" ca="1" si="34"/>
        <v>0.8728753158474174</v>
      </c>
      <c r="I374" s="23">
        <f t="shared" ca="1" si="34"/>
        <v>0.84321737437634647</v>
      </c>
      <c r="J374" s="23">
        <f t="shared" ca="1" si="34"/>
        <v>0.81322063103256448</v>
      </c>
      <c r="K374" s="23">
        <f t="shared" ca="1" si="34"/>
        <v>0.78328325369426743</v>
      </c>
      <c r="L374" s="23">
        <f t="shared" ca="1" si="34"/>
        <v>0.75369777237628721</v>
      </c>
      <c r="M374" s="24">
        <f ca="1">C374*'Balance y flujos'!D$12</f>
        <v>7500.9883534843302</v>
      </c>
      <c r="N374" s="24">
        <f ca="1">D374*'Balance y flujos'!E$12</f>
        <v>7379.6441195542411</v>
      </c>
      <c r="O374" s="24">
        <f ca="1">E374*'Balance y flujos'!F$12</f>
        <v>7220.1651414753478</v>
      </c>
      <c r="P374" s="24">
        <f ca="1">F374*'Balance y flujos'!G$12</f>
        <v>7033.1343489985466</v>
      </c>
      <c r="Q374" s="24">
        <f ca="1">G374*'Balance y flujos'!H$12</f>
        <v>-894828.41170929419</v>
      </c>
      <c r="R374" s="24">
        <f ca="1">H374*'Balance y flujos'!I$12</f>
        <v>22121.962062612718</v>
      </c>
      <c r="S374" s="24">
        <f ca="1">I374*'Balance y flujos'!J$12</f>
        <v>21370.317647692744</v>
      </c>
      <c r="T374" s="24">
        <f ca="1">J374*'Balance y flujos'!K$12</f>
        <v>20610.086711835836</v>
      </c>
      <c r="U374" s="24">
        <f ca="1">K374*'Balance y flujos'!L$12</f>
        <v>19851.360335103585</v>
      </c>
      <c r="V374" s="24">
        <f ca="1">L374*'Balance y flujos'!M$12</f>
        <v>772799.32471082301</v>
      </c>
      <c r="W374" s="18">
        <f t="shared" ca="1" si="32"/>
        <v>-8941.4282777138287</v>
      </c>
      <c r="X374" s="18">
        <f ca="1">'Metrics and Escenarios'!$N$13-W374</f>
        <v>11849.475033520604</v>
      </c>
    </row>
    <row r="375" spans="1:24" x14ac:dyDescent="0.3">
      <c r="A375">
        <v>370</v>
      </c>
      <c r="B375" s="18">
        <f t="shared" ca="1" si="31"/>
        <v>262.24604748299851</v>
      </c>
      <c r="C375" s="23">
        <f t="shared" ca="1" si="33"/>
        <v>0.96783322392900528</v>
      </c>
      <c r="D375" s="23">
        <f t="shared" ca="1" si="34"/>
        <v>0.93025468284218749</v>
      </c>
      <c r="E375" s="23">
        <f t="shared" ca="1" si="34"/>
        <v>0.88919699857330392</v>
      </c>
      <c r="F375" s="23">
        <f t="shared" ca="1" si="34"/>
        <v>0.84622174591196297</v>
      </c>
      <c r="G375" s="23">
        <f t="shared" ca="1" si="34"/>
        <v>0.80253271925452074</v>
      </c>
      <c r="H375" s="23">
        <f t="shared" ca="1" si="34"/>
        <v>0.75902953857166799</v>
      </c>
      <c r="I375" s="23">
        <f t="shared" ca="1" si="34"/>
        <v>0.71635850679537916</v>
      </c>
      <c r="J375" s="23">
        <f t="shared" ca="1" si="34"/>
        <v>0.67496876346077417</v>
      </c>
      <c r="K375" s="23">
        <f t="shared" ca="1" si="34"/>
        <v>0.63515327138921451</v>
      </c>
      <c r="L375" s="23">
        <f t="shared" ca="1" si="34"/>
        <v>0.59709212071942119</v>
      </c>
      <c r="M375" s="24">
        <f ca="1">C375*'Balance y flujos'!D$12</f>
        <v>7328.2942997214959</v>
      </c>
      <c r="N375" s="24">
        <f ca="1">D375*'Balance y flujos'!E$12</f>
        <v>7043.7549786591126</v>
      </c>
      <c r="O375" s="24">
        <f ca="1">E375*'Balance y flujos'!F$12</f>
        <v>6732.8720846353217</v>
      </c>
      <c r="P375" s="24">
        <f ca="1">F375*'Balance y flujos'!G$12</f>
        <v>6407.4696378907392</v>
      </c>
      <c r="Q375" s="24">
        <f ca="1">G375*'Balance y flujos'!H$12</f>
        <v>-796456.05665765551</v>
      </c>
      <c r="R375" s="24">
        <f ca="1">H375*'Balance y flujos'!I$12</f>
        <v>19236.679456771417</v>
      </c>
      <c r="S375" s="24">
        <f ca="1">I375*'Balance y flujos'!J$12</f>
        <v>18155.234112872364</v>
      </c>
      <c r="T375" s="24">
        <f ca="1">J375*'Balance y flujos'!K$12</f>
        <v>17106.261464424297</v>
      </c>
      <c r="U375" s="24">
        <f ca="1">K375*'Balance y flujos'!L$12</f>
        <v>16097.186297421558</v>
      </c>
      <c r="V375" s="24">
        <f ca="1">L375*'Balance y flujos'!M$12</f>
        <v>612224.69349657255</v>
      </c>
      <c r="W375" s="18">
        <f t="shared" ca="1" si="32"/>
        <v>-86123.610828686506</v>
      </c>
      <c r="X375" s="18">
        <f ca="1">'Metrics and Escenarios'!$N$13-W375</f>
        <v>89031.657584493281</v>
      </c>
    </row>
    <row r="376" spans="1:24" x14ac:dyDescent="0.3">
      <c r="A376">
        <v>371</v>
      </c>
      <c r="B376" s="18">
        <f t="shared" ca="1" si="31"/>
        <v>174.6942808361074</v>
      </c>
      <c r="C376" s="23">
        <f t="shared" ca="1" si="33"/>
        <v>0.97634397699520392</v>
      </c>
      <c r="D376" s="23">
        <f t="shared" ca="1" si="34"/>
        <v>0.94668722093281166</v>
      </c>
      <c r="E376" s="23">
        <f t="shared" ca="1" si="34"/>
        <v>0.91286165086585669</v>
      </c>
      <c r="F376" s="23">
        <f t="shared" ca="1" si="34"/>
        <v>0.87638206483773273</v>
      </c>
      <c r="G376" s="23">
        <f t="shared" ca="1" si="34"/>
        <v>0.83844460036591628</v>
      </c>
      <c r="H376" s="23">
        <f t="shared" ca="1" si="34"/>
        <v>0.79996802200537276</v>
      </c>
      <c r="I376" s="23">
        <f t="shared" ca="1" si="34"/>
        <v>0.76163465559813381</v>
      </c>
      <c r="J376" s="23">
        <f t="shared" ca="1" si="34"/>
        <v>0.72393950101834592</v>
      </c>
      <c r="K376" s="23">
        <f t="shared" ca="1" si="34"/>
        <v>0.68722581264156057</v>
      </c>
      <c r="L376" s="23">
        <f t="shared" ca="1" si="34"/>
        <v>0.6517253130799745</v>
      </c>
      <c r="M376" s="24">
        <f ca="1">C376*'Balance y flujos'!D$12</f>
        <v>7392.736500752957</v>
      </c>
      <c r="N376" s="24">
        <f ca="1">D376*'Balance y flujos'!E$12</f>
        <v>7168.1797992192205</v>
      </c>
      <c r="O376" s="24">
        <f ca="1">E376*'Balance y flujos'!F$12</f>
        <v>6912.0574362152001</v>
      </c>
      <c r="P376" s="24">
        <f ca="1">F376*'Balance y flujos'!G$12</f>
        <v>6635.839245171047</v>
      </c>
      <c r="Q376" s="24">
        <f ca="1">G376*'Balance y flujos'!H$12</f>
        <v>-832096.01815817796</v>
      </c>
      <c r="R376" s="24">
        <f ca="1">H376*'Balance y flujos'!I$12</f>
        <v>20274.215472487576</v>
      </c>
      <c r="S376" s="24">
        <f ca="1">I376*'Balance y flujos'!J$12</f>
        <v>19302.702975803102</v>
      </c>
      <c r="T376" s="24">
        <f ca="1">J376*'Balance y flujos'!K$12</f>
        <v>18347.365180795325</v>
      </c>
      <c r="U376" s="24">
        <f ca="1">K376*'Balance y flujos'!L$12</f>
        <v>17416.901451664275</v>
      </c>
      <c r="V376" s="24">
        <f ca="1">L376*'Balance y flujos'!M$12</f>
        <v>668242.49759584386</v>
      </c>
      <c r="W376" s="18">
        <f t="shared" ca="1" si="32"/>
        <v>-60403.522500225459</v>
      </c>
      <c r="X376" s="18">
        <f ca="1">'Metrics and Escenarios'!$N$13-W376</f>
        <v>63311.569256032235</v>
      </c>
    </row>
    <row r="377" spans="1:24" x14ac:dyDescent="0.3">
      <c r="A377">
        <v>372</v>
      </c>
      <c r="B377" s="18">
        <f t="shared" ca="1" si="31"/>
        <v>-298.33510204457616</v>
      </c>
      <c r="C377" s="23">
        <f t="shared" ca="1" si="33"/>
        <v>1.0236376627965105</v>
      </c>
      <c r="D377" s="23">
        <f t="shared" ca="1" si="34"/>
        <v>1.0406227708917843</v>
      </c>
      <c r="E377" s="23">
        <f t="shared" ca="1" si="34"/>
        <v>1.0520470867025868</v>
      </c>
      <c r="F377" s="23">
        <f t="shared" ca="1" si="34"/>
        <v>1.0589296322939732</v>
      </c>
      <c r="G377" s="23">
        <f t="shared" ca="1" si="34"/>
        <v>1.062163559310384</v>
      </c>
      <c r="H377" s="23">
        <f t="shared" ca="1" si="34"/>
        <v>1.0625100760599346</v>
      </c>
      <c r="I377" s="23">
        <f t="shared" ca="1" si="34"/>
        <v>1.0605973372921258</v>
      </c>
      <c r="J377" s="23">
        <f t="shared" ca="1" si="34"/>
        <v>1.0569380058075961</v>
      </c>
      <c r="K377" s="23">
        <f t="shared" ca="1" si="34"/>
        <v>1.0519379162748985</v>
      </c>
      <c r="L377" s="23">
        <f t="shared" ca="1" si="34"/>
        <v>1.0459204154546549</v>
      </c>
      <c r="M377" s="24">
        <f ca="1">C377*'Balance y flujos'!D$12</f>
        <v>7750.8375035926338</v>
      </c>
      <c r="N377" s="24">
        <f ca="1">D377*'Balance y flujos'!E$12</f>
        <v>7879.4463049411188</v>
      </c>
      <c r="O377" s="24">
        <f ca="1">E377*'Balance y flujos'!F$12</f>
        <v>7965.9495850151898</v>
      </c>
      <c r="P377" s="24">
        <f ca="1">F377*'Balance y flujos'!G$12</f>
        <v>8018.0632326746236</v>
      </c>
      <c r="Q377" s="24">
        <f ca="1">G377*'Balance y flujos'!H$12</f>
        <v>-1054121.0092463689</v>
      </c>
      <c r="R377" s="24">
        <f ca="1">H377*'Balance y flujos'!I$12</f>
        <v>26928.024159925233</v>
      </c>
      <c r="S377" s="24">
        <f ca="1">I377*'Balance y flujos'!J$12</f>
        <v>26879.548124815825</v>
      </c>
      <c r="T377" s="24">
        <f ca="1">J377*'Balance y flujos'!K$12</f>
        <v>26786.806823961535</v>
      </c>
      <c r="U377" s="24">
        <f ca="1">K377*'Balance y flujos'!L$12</f>
        <v>26660.085642890423</v>
      </c>
      <c r="V377" s="24">
        <f ca="1">L377*'Balance y flujos'!M$12</f>
        <v>1072427.9948661965</v>
      </c>
      <c r="W377" s="18">
        <f t="shared" ca="1" si="32"/>
        <v>157175.74699764419</v>
      </c>
      <c r="X377" s="18">
        <f ca="1">'Metrics and Escenarios'!$N$13-W377</f>
        <v>-154267.70024183742</v>
      </c>
    </row>
    <row r="378" spans="1:24" x14ac:dyDescent="0.3">
      <c r="A378">
        <v>373</v>
      </c>
      <c r="B378" s="18">
        <f t="shared" ca="1" si="31"/>
        <v>-67.087774666237735</v>
      </c>
      <c r="C378" s="23">
        <f t="shared" ca="1" si="33"/>
        <v>1.0002379146335103</v>
      </c>
      <c r="D378" s="23">
        <f t="shared" ca="1" si="34"/>
        <v>0.99359051556260236</v>
      </c>
      <c r="E378" s="23">
        <f t="shared" ca="1" si="34"/>
        <v>0.98153625687622215</v>
      </c>
      <c r="F378" s="23">
        <f t="shared" ca="1" si="34"/>
        <v>0.96537339577827619</v>
      </c>
      <c r="G378" s="23">
        <f t="shared" ca="1" si="34"/>
        <v>0.9461863499403298</v>
      </c>
      <c r="H378" s="23">
        <f t="shared" ca="1" si="34"/>
        <v>0.92485871719308843</v>
      </c>
      <c r="I378" s="23">
        <f t="shared" ca="1" si="34"/>
        <v>0.90209011872582601</v>
      </c>
      <c r="J378" s="23">
        <f t="shared" ca="1" si="34"/>
        <v>0.8784275825544765</v>
      </c>
      <c r="K378" s="23">
        <f t="shared" ca="1" si="34"/>
        <v>0.85428664039900981</v>
      </c>
      <c r="L378" s="23">
        <f t="shared" ca="1" si="34"/>
        <v>0.82998300916914525</v>
      </c>
      <c r="M378" s="24">
        <f ca="1">C378*'Balance y flujos'!D$12</f>
        <v>7573.6579680713248</v>
      </c>
      <c r="N378" s="24">
        <f ca="1">D378*'Balance y flujos'!E$12</f>
        <v>7523.3248161243919</v>
      </c>
      <c r="O378" s="24">
        <f ca="1">E378*'Balance y flujos'!F$12</f>
        <v>7432.0516989853086</v>
      </c>
      <c r="P378" s="24">
        <f ca="1">F378*'Balance y flujos'!G$12</f>
        <v>7309.6688339185102</v>
      </c>
      <c r="Q378" s="24">
        <f ca="1">G378*'Balance y flujos'!H$12</f>
        <v>-939021.96266439708</v>
      </c>
      <c r="R378" s="24">
        <f ca="1">H378*'Balance y flujos'!I$12</f>
        <v>23439.418074457972</v>
      </c>
      <c r="S378" s="24">
        <f ca="1">I378*'Balance y flujos'!J$12</f>
        <v>22862.375669469526</v>
      </c>
      <c r="T378" s="24">
        <f ca="1">J378*'Balance y flujos'!K$12</f>
        <v>22262.677501834209</v>
      </c>
      <c r="U378" s="24">
        <f ca="1">K378*'Balance y flujos'!L$12</f>
        <v>21650.854717041064</v>
      </c>
      <c r="V378" s="24">
        <f ca="1">L378*'Balance y flujos'!M$12</f>
        <v>851017.91794489359</v>
      </c>
      <c r="W378" s="18">
        <f t="shared" ca="1" si="32"/>
        <v>32049.984560398734</v>
      </c>
      <c r="X378" s="18">
        <f ca="1">'Metrics and Escenarios'!$N$13-W378</f>
        <v>-29141.937804591958</v>
      </c>
    </row>
    <row r="379" spans="1:24" x14ac:dyDescent="0.3">
      <c r="A379">
        <v>374</v>
      </c>
      <c r="B379" s="18">
        <f t="shared" ca="1" si="31"/>
        <v>-102.93163558502185</v>
      </c>
      <c r="C379" s="23">
        <f t="shared" ca="1" si="33"/>
        <v>1.0038295866274332</v>
      </c>
      <c r="D379" s="23">
        <f t="shared" ca="1" si="34"/>
        <v>1.0007389316820927</v>
      </c>
      <c r="E379" s="23">
        <f t="shared" ca="1" si="34"/>
        <v>0.99214782327475137</v>
      </c>
      <c r="F379" s="23">
        <f t="shared" ca="1" si="34"/>
        <v>0.97931417916077967</v>
      </c>
      <c r="G379" s="23">
        <f t="shared" ca="1" si="34"/>
        <v>0.96329670320790017</v>
      </c>
      <c r="H379" s="23">
        <f t="shared" ca="1" si="34"/>
        <v>0.94496444668307067</v>
      </c>
      <c r="I379" s="23">
        <f t="shared" ca="1" si="34"/>
        <v>0.92501053590091165</v>
      </c>
      <c r="J379" s="23">
        <f t="shared" ca="1" si="34"/>
        <v>0.9039811965522192</v>
      </c>
      <c r="K379" s="23">
        <f t="shared" ca="1" si="34"/>
        <v>0.88229481435586643</v>
      </c>
      <c r="L379" s="23">
        <f t="shared" ca="1" si="34"/>
        <v>0.86027240631319346</v>
      </c>
      <c r="M379" s="24">
        <f ca="1">C379*'Balance y flujos'!D$12</f>
        <v>7600.8535930496473</v>
      </c>
      <c r="N379" s="24">
        <f ca="1">D379*'Balance y flujos'!E$12</f>
        <v>7577.4515972735589</v>
      </c>
      <c r="O379" s="24">
        <f ca="1">E379*'Balance y flujos'!F$12</f>
        <v>7512.4009571289434</v>
      </c>
      <c r="P379" s="24">
        <f ca="1">F379*'Balance y flujos'!G$12</f>
        <v>7415.2264453641228</v>
      </c>
      <c r="Q379" s="24">
        <f ca="1">G379*'Balance y flujos'!H$12</f>
        <v>-956002.75879214541</v>
      </c>
      <c r="R379" s="24">
        <f ca="1">H379*'Balance y flujos'!I$12</f>
        <v>23948.973307540411</v>
      </c>
      <c r="S379" s="24">
        <f ca="1">I379*'Balance y flujos'!J$12</f>
        <v>23443.265734752498</v>
      </c>
      <c r="T379" s="24">
        <f ca="1">J379*'Balance y flujos'!K$12</f>
        <v>22910.30273439323</v>
      </c>
      <c r="U379" s="24">
        <f ca="1">K379*'Balance y flujos'!L$12</f>
        <v>22360.687783078814</v>
      </c>
      <c r="V379" s="24">
        <f ca="1">L379*'Balance y flujos'!M$12</f>
        <v>882074.96297902963</v>
      </c>
      <c r="W379" s="18">
        <f t="shared" ca="1" si="32"/>
        <v>48841.366339465603</v>
      </c>
      <c r="X379" s="18">
        <f ca="1">'Metrics and Escenarios'!$N$13-W379</f>
        <v>-45933.319583658827</v>
      </c>
    </row>
    <row r="380" spans="1:24" x14ac:dyDescent="0.3">
      <c r="A380">
        <v>375</v>
      </c>
      <c r="B380" s="18">
        <f t="shared" ca="1" si="31"/>
        <v>164.29836406581532</v>
      </c>
      <c r="C380" s="23">
        <f t="shared" ca="1" si="33"/>
        <v>0.97735950384277404</v>
      </c>
      <c r="D380" s="23">
        <f t="shared" ca="1" si="34"/>
        <v>0.94865760492904672</v>
      </c>
      <c r="E380" s="23">
        <f t="shared" ca="1" si="34"/>
        <v>0.9157131052004216</v>
      </c>
      <c r="F380" s="23">
        <f t="shared" ca="1" si="34"/>
        <v>0.88003397055893207</v>
      </c>
      <c r="G380" s="23">
        <f t="shared" ca="1" si="34"/>
        <v>0.84281414702941737</v>
      </c>
      <c r="H380" s="23">
        <f t="shared" ca="1" si="34"/>
        <v>0.80497345718816382</v>
      </c>
      <c r="I380" s="23">
        <f t="shared" ca="1" si="34"/>
        <v>0.76719739481255889</v>
      </c>
      <c r="J380" s="23">
        <f t="shared" ca="1" si="34"/>
        <v>0.72998541915383175</v>
      </c>
      <c r="K380" s="23">
        <f t="shared" ca="1" si="34"/>
        <v>0.69368589494552657</v>
      </c>
      <c r="L380" s="23">
        <f t="shared" ca="1" si="34"/>
        <v>0.65853593518401687</v>
      </c>
      <c r="M380" s="24">
        <f ca="1">C380*'Balance y flujos'!D$12</f>
        <v>7400.4259243274555</v>
      </c>
      <c r="N380" s="24">
        <f ca="1">D380*'Balance y flujos'!E$12</f>
        <v>7183.0992641134435</v>
      </c>
      <c r="O380" s="24">
        <f ca="1">E380*'Balance y flujos'!F$12</f>
        <v>6933.6482392887683</v>
      </c>
      <c r="P380" s="24">
        <f ca="1">F380*'Balance y flujos'!G$12</f>
        <v>6663.4909512895265</v>
      </c>
      <c r="Q380" s="24">
        <f ca="1">G380*'Balance y flujos'!H$12</f>
        <v>-836432.47924131784</v>
      </c>
      <c r="R380" s="24">
        <f ca="1">H380*'Balance y flujos'!I$12</f>
        <v>20401.072132551413</v>
      </c>
      <c r="S380" s="24">
        <f ca="1">I380*'Balance y flujos'!J$12</f>
        <v>19443.683827972407</v>
      </c>
      <c r="T380" s="24">
        <f ca="1">J380*'Balance y flujos'!K$12</f>
        <v>18500.591614397737</v>
      </c>
      <c r="U380" s="24">
        <f ca="1">K380*'Balance y flujos'!L$12</f>
        <v>17580.624371828366</v>
      </c>
      <c r="V380" s="24">
        <f ca="1">L380*'Balance y flujos'!M$12</f>
        <v>675225.72662446427</v>
      </c>
      <c r="W380" s="18">
        <f t="shared" ca="1" si="32"/>
        <v>-57100.116291084443</v>
      </c>
      <c r="X380" s="18">
        <f ca="1">'Metrics and Escenarios'!$N$13-W380</f>
        <v>60008.163046891219</v>
      </c>
    </row>
    <row r="381" spans="1:24" x14ac:dyDescent="0.3">
      <c r="A381">
        <v>376</v>
      </c>
      <c r="B381" s="18">
        <f t="shared" ca="1" si="31"/>
        <v>146.46578720474787</v>
      </c>
      <c r="C381" s="23">
        <f t="shared" ca="1" si="33"/>
        <v>0.97910394261974221</v>
      </c>
      <c r="D381" s="23">
        <f t="shared" ca="1" si="34"/>
        <v>0.95204704751672209</v>
      </c>
      <c r="E381" s="23">
        <f t="shared" ca="1" si="34"/>
        <v>0.92062508978606616</v>
      </c>
      <c r="F381" s="23">
        <f t="shared" ca="1" si="34"/>
        <v>0.88633372137420507</v>
      </c>
      <c r="G381" s="23">
        <f t="shared" ca="1" si="34"/>
        <v>0.85036252279738189</v>
      </c>
      <c r="H381" s="23">
        <f t="shared" ca="1" si="34"/>
        <v>0.81363254938638252</v>
      </c>
      <c r="I381" s="23">
        <f t="shared" ca="1" si="34"/>
        <v>0.77683419135646314</v>
      </c>
      <c r="J381" s="23">
        <f t="shared" ca="1" si="34"/>
        <v>0.74047407403978682</v>
      </c>
      <c r="K381" s="23">
        <f t="shared" ca="1" si="34"/>
        <v>0.70490890118388783</v>
      </c>
      <c r="L381" s="23">
        <f t="shared" ca="1" si="34"/>
        <v>0.67038466052630186</v>
      </c>
      <c r="M381" s="24">
        <f ca="1">C381*'Balance y flujos'!D$12</f>
        <v>7413.6345644416815</v>
      </c>
      <c r="N381" s="24">
        <f ca="1">D381*'Balance y flujos'!E$12</f>
        <v>7208.7636370450309</v>
      </c>
      <c r="O381" s="24">
        <f ca="1">E381*'Balance y flujos'!F$12</f>
        <v>6970.8410817633921</v>
      </c>
      <c r="P381" s="24">
        <f ca="1">F381*'Balance y flujos'!G$12</f>
        <v>6711.1917605279341</v>
      </c>
      <c r="Q381" s="24">
        <f ca="1">G381*'Balance y flujos'!H$12</f>
        <v>-843923.69979106414</v>
      </c>
      <c r="R381" s="24">
        <f ca="1">H381*'Balance y flujos'!I$12</f>
        <v>20620.526280959417</v>
      </c>
      <c r="S381" s="24">
        <f ca="1">I381*'Balance y flujos'!J$12</f>
        <v>19687.916702563896</v>
      </c>
      <c r="T381" s="24">
        <f ca="1">J381*'Balance y flujos'!K$12</f>
        <v>18766.41380144134</v>
      </c>
      <c r="U381" s="24">
        <f ca="1">K381*'Balance y flujos'!L$12</f>
        <v>17865.057799748665</v>
      </c>
      <c r="V381" s="24">
        <f ca="1">L381*'Balance y flujos'!M$12</f>
        <v>687374.7434834796</v>
      </c>
      <c r="W381" s="18">
        <f t="shared" ca="1" si="32"/>
        <v>-51304.610679093283</v>
      </c>
      <c r="X381" s="18">
        <f ca="1">'Metrics and Escenarios'!$N$13-W381</f>
        <v>54212.657434900058</v>
      </c>
    </row>
    <row r="382" spans="1:24" x14ac:dyDescent="0.3">
      <c r="A382">
        <v>377</v>
      </c>
      <c r="B382" s="18">
        <f t="shared" ca="1" si="31"/>
        <v>-21.662057192743262</v>
      </c>
      <c r="C382" s="23">
        <f t="shared" ca="1" si="33"/>
        <v>0.99570456646697103</v>
      </c>
      <c r="D382" s="23">
        <f t="shared" ca="1" si="34"/>
        <v>0.98460448465258232</v>
      </c>
      <c r="E382" s="23">
        <f t="shared" ca="1" si="34"/>
        <v>0.9682508904695033</v>
      </c>
      <c r="F382" s="23">
        <f t="shared" ca="1" si="34"/>
        <v>0.94799068678326537</v>
      </c>
      <c r="G382" s="23">
        <f t="shared" ca="1" si="34"/>
        <v>0.92493797218585461</v>
      </c>
      <c r="H382" s="23">
        <f t="shared" ca="1" si="34"/>
        <v>0.89999171451998805</v>
      </c>
      <c r="I382" s="23">
        <f t="shared" ca="1" si="34"/>
        <v>0.87385671689458533</v>
      </c>
      <c r="J382" s="23">
        <f t="shared" ca="1" si="34"/>
        <v>0.84707809914830201</v>
      </c>
      <c r="K382" s="23">
        <f t="shared" ca="1" si="34"/>
        <v>0.82006502528450964</v>
      </c>
      <c r="L382" s="23">
        <f t="shared" ca="1" si="34"/>
        <v>0.79312394812534259</v>
      </c>
      <c r="M382" s="24">
        <f ca="1">C382*'Balance y flujos'!D$12</f>
        <v>7539.3321062326122</v>
      </c>
      <c r="N382" s="24">
        <f ca="1">D382*'Balance y flujos'!E$12</f>
        <v>7455.2838794558947</v>
      </c>
      <c r="O382" s="24">
        <f ca="1">E382*'Balance y flujos'!F$12</f>
        <v>7331.4568108362619</v>
      </c>
      <c r="P382" s="24">
        <f ca="1">F382*'Balance y flujos'!G$12</f>
        <v>7178.0494556079357</v>
      </c>
      <c r="Q382" s="24">
        <f ca="1">G382*'Balance y flujos'!H$12</f>
        <v>-917934.47457740433</v>
      </c>
      <c r="R382" s="24">
        <f ca="1">H382*'Balance y flujos'!I$12</f>
        <v>22809.194169900475</v>
      </c>
      <c r="S382" s="24">
        <f ca="1">I382*'Balance y flujos'!J$12</f>
        <v>22146.834477194152</v>
      </c>
      <c r="T382" s="24">
        <f ca="1">J382*'Balance y flujos'!K$12</f>
        <v>21468.163016199323</v>
      </c>
      <c r="U382" s="24">
        <f ca="1">K382*'Balance y flujos'!L$12</f>
        <v>20783.549550381224</v>
      </c>
      <c r="V382" s="24">
        <f ca="1">L382*'Balance y flujos'!M$12</f>
        <v>813224.70887872088</v>
      </c>
      <c r="W382" s="18">
        <f t="shared" ca="1" si="32"/>
        <v>12002.097767124535</v>
      </c>
      <c r="X382" s="18">
        <f ca="1">'Metrics and Escenarios'!$N$13-W382</f>
        <v>-9094.0510113177588</v>
      </c>
    </row>
    <row r="383" spans="1:24" x14ac:dyDescent="0.3">
      <c r="A383">
        <v>378</v>
      </c>
      <c r="B383" s="18">
        <f t="shared" ca="1" si="31"/>
        <v>-57.761484039316692</v>
      </c>
      <c r="C383" s="23">
        <f t="shared" ca="1" si="33"/>
        <v>0.99930549855146933</v>
      </c>
      <c r="D383" s="23">
        <f t="shared" ca="1" si="34"/>
        <v>0.99173894015001762</v>
      </c>
      <c r="E383" s="23">
        <f t="shared" ref="D383:M411" ca="1" si="35">EXP(-(E$4+($B383/10000))*E$3)</f>
        <v>0.97879386739566332</v>
      </c>
      <c r="F383" s="23">
        <f t="shared" ca="1" si="35"/>
        <v>0.96177876372271442</v>
      </c>
      <c r="G383" s="23">
        <f t="shared" ca="1" si="35"/>
        <v>0.94178441690029691</v>
      </c>
      <c r="H383" s="23">
        <f t="shared" ca="1" si="35"/>
        <v>0.9196978694183886</v>
      </c>
      <c r="I383" s="23">
        <f t="shared" ca="1" si="35"/>
        <v>0.89622009229135646</v>
      </c>
      <c r="J383" s="23">
        <f t="shared" ca="1" si="35"/>
        <v>0.87189799483408126</v>
      </c>
      <c r="K383" s="23">
        <f t="shared" ca="1" si="35"/>
        <v>0.8471460572032562</v>
      </c>
      <c r="L383" s="23">
        <f t="shared" ca="1" si="35"/>
        <v>0.82227833029322439</v>
      </c>
      <c r="M383" s="24">
        <f ca="1">C383*'Balance y flujos'!D$12</f>
        <v>7566.5978472880661</v>
      </c>
      <c r="N383" s="24">
        <f ca="1">D383*'Balance y flujos'!E$12</f>
        <v>7509.304952778034</v>
      </c>
      <c r="O383" s="24">
        <f ca="1">E383*'Balance y flujos'!F$12</f>
        <v>7411.286719336842</v>
      </c>
      <c r="P383" s="24">
        <f ca="1">F383*'Balance y flujos'!G$12</f>
        <v>7282.4507957781898</v>
      </c>
      <c r="Q383" s="24">
        <f ca="1">G383*'Balance y flujos'!H$12</f>
        <v>-934653.36042972142</v>
      </c>
      <c r="R383" s="24">
        <f ca="1">H383*'Balance y flujos'!I$12</f>
        <v>23308.622671483387</v>
      </c>
      <c r="S383" s="24">
        <f ca="1">I383*'Balance y flujos'!J$12</f>
        <v>22713.60699686272</v>
      </c>
      <c r="T383" s="24">
        <f ca="1">J383*'Balance y flujos'!K$12</f>
        <v>22097.193051520877</v>
      </c>
      <c r="U383" s="24">
        <f ca="1">K383*'Balance y flujos'!L$12</f>
        <v>21469.885330356057</v>
      </c>
      <c r="V383" s="24">
        <f ca="1">L383*'Balance y flujos'!M$12</f>
        <v>843117.97336411977</v>
      </c>
      <c r="W383" s="18">
        <f t="shared" ca="1" si="32"/>
        <v>27823.561299802503</v>
      </c>
      <c r="X383" s="18">
        <f ca="1">'Metrics and Escenarios'!$N$13-W383</f>
        <v>-24915.514543995727</v>
      </c>
    </row>
    <row r="384" spans="1:24" x14ac:dyDescent="0.3">
      <c r="A384">
        <v>379</v>
      </c>
      <c r="B384" s="18">
        <f t="shared" ca="1" si="31"/>
        <v>-26.597468042620886</v>
      </c>
      <c r="C384" s="23">
        <f t="shared" ca="1" si="33"/>
        <v>0.99619610886723953</v>
      </c>
      <c r="D384" s="23">
        <f t="shared" ca="1" si="35"/>
        <v>0.98557685000716244</v>
      </c>
      <c r="E384" s="23">
        <f t="shared" ca="1" si="35"/>
        <v>0.96968556710026588</v>
      </c>
      <c r="F384" s="23">
        <f t="shared" ca="1" si="35"/>
        <v>0.94986402472177878</v>
      </c>
      <c r="G384" s="23">
        <f t="shared" ca="1" si="35"/>
        <v>0.92722326519282072</v>
      </c>
      <c r="H384" s="23">
        <f t="shared" ca="1" si="35"/>
        <v>0.90266076174656373</v>
      </c>
      <c r="I384" s="23">
        <f t="shared" ca="1" si="35"/>
        <v>0.87688092723405875</v>
      </c>
      <c r="J384" s="23">
        <f t="shared" ca="1" si="35"/>
        <v>0.85042925327675334</v>
      </c>
      <c r="K384" s="23">
        <f t="shared" ca="1" si="35"/>
        <v>0.82371574934351355</v>
      </c>
      <c r="L384" s="23">
        <f t="shared" ca="1" si="35"/>
        <v>0.79704801614286036</v>
      </c>
      <c r="M384" s="24">
        <f ca="1">C384*'Balance y flujos'!D$12</f>
        <v>7543.0539947573061</v>
      </c>
      <c r="N384" s="24">
        <f ca="1">D384*'Balance y flujos'!E$12</f>
        <v>7462.6464903986025</v>
      </c>
      <c r="O384" s="24">
        <f ca="1">E384*'Balance y flujos'!F$12</f>
        <v>7342.3199764263827</v>
      </c>
      <c r="P384" s="24">
        <f ca="1">F384*'Balance y flujos'!G$12</f>
        <v>7192.2341016779765</v>
      </c>
      <c r="Q384" s="24">
        <f ca="1">G384*'Balance y flujos'!H$12</f>
        <v>-920202.46367363248</v>
      </c>
      <c r="R384" s="24">
        <f ca="1">H384*'Balance y flujos'!I$12</f>
        <v>22876.837922012204</v>
      </c>
      <c r="S384" s="24">
        <f ca="1">I384*'Balance y flujos'!J$12</f>
        <v>22223.479405953811</v>
      </c>
      <c r="T384" s="24">
        <f ca="1">J384*'Balance y flujos'!K$12</f>
        <v>21553.093937202168</v>
      </c>
      <c r="U384" s="24">
        <f ca="1">K384*'Balance y flujos'!L$12</f>
        <v>20876.07270651601</v>
      </c>
      <c r="V384" s="24">
        <f ca="1">L384*'Balance y flujos'!M$12</f>
        <v>817248.22762217687</v>
      </c>
      <c r="W384" s="18">
        <f t="shared" ca="1" si="32"/>
        <v>14115.502483488759</v>
      </c>
      <c r="X384" s="18">
        <f ca="1">'Metrics and Escenarios'!$N$13-W384</f>
        <v>-11207.455727681983</v>
      </c>
    </row>
    <row r="385" spans="1:24" x14ac:dyDescent="0.3">
      <c r="A385">
        <v>380</v>
      </c>
      <c r="B385" s="18">
        <f t="shared" ca="1" si="31"/>
        <v>-331.41967618139881</v>
      </c>
      <c r="C385" s="23">
        <f t="shared" ca="1" si="33"/>
        <v>1.0270299329072283</v>
      </c>
      <c r="D385" s="23">
        <f t="shared" ca="1" si="35"/>
        <v>1.0475313145499727</v>
      </c>
      <c r="E385" s="23">
        <f t="shared" ca="1" si="35"/>
        <v>1.0625410376890418</v>
      </c>
      <c r="F385" s="23">
        <f t="shared" ca="1" si="35"/>
        <v>1.0730364644893651</v>
      </c>
      <c r="G385" s="23">
        <f t="shared" ca="1" si="35"/>
        <v>1.0798803075802064</v>
      </c>
      <c r="H385" s="23">
        <f t="shared" ca="1" si="35"/>
        <v>1.0838124263305113</v>
      </c>
      <c r="I385" s="23">
        <f t="shared" ca="1" si="35"/>
        <v>1.085446558579072</v>
      </c>
      <c r="J385" s="23">
        <f t="shared" ca="1" si="35"/>
        <v>1.0852861808837297</v>
      </c>
      <c r="K385" s="23">
        <f t="shared" ca="1" si="35"/>
        <v>1.0837315387326005</v>
      </c>
      <c r="L385" s="23">
        <f t="shared" ca="1" si="35"/>
        <v>1.0811030388866394</v>
      </c>
      <c r="M385" s="24">
        <f ca="1">C385*'Balance y flujos'!D$12</f>
        <v>7776.5232861229852</v>
      </c>
      <c r="N385" s="24">
        <f ca="1">D385*'Balance y flujos'!E$12</f>
        <v>7931.7568062319824</v>
      </c>
      <c r="O385" s="24">
        <f ca="1">E385*'Balance y flujos'!F$12</f>
        <v>8045.4082761349282</v>
      </c>
      <c r="P385" s="24">
        <f ca="1">F385*'Balance y flujos'!G$12</f>
        <v>8124.8781419055158</v>
      </c>
      <c r="Q385" s="24">
        <f ca="1">G385*'Balance y flujos'!H$12</f>
        <v>-1071703.6088404222</v>
      </c>
      <c r="R385" s="24">
        <f ca="1">H385*'Balance y flujos'!I$12</f>
        <v>27467.906289680137</v>
      </c>
      <c r="S385" s="24">
        <f ca="1">I385*'Balance y flujos'!J$12</f>
        <v>27509.321381791953</v>
      </c>
      <c r="T385" s="24">
        <f ca="1">J385*'Balance y flujos'!K$12</f>
        <v>27505.25680438022</v>
      </c>
      <c r="U385" s="24">
        <f ca="1">K385*'Balance y flujos'!L$12</f>
        <v>27465.856292000248</v>
      </c>
      <c r="V385" s="24">
        <f ca="1">L385*'Balance y flujos'!M$12</f>
        <v>1108502.2790505188</v>
      </c>
      <c r="W385" s="18">
        <f t="shared" ca="1" si="32"/>
        <v>178625.57748834451</v>
      </c>
      <c r="X385" s="18">
        <f ca="1">'Metrics and Escenarios'!$N$13-W385</f>
        <v>-175717.53073253774</v>
      </c>
    </row>
    <row r="386" spans="1:24" x14ac:dyDescent="0.3">
      <c r="A386">
        <v>381</v>
      </c>
      <c r="B386" s="18">
        <f t="shared" ca="1" si="31"/>
        <v>24.974327656539185</v>
      </c>
      <c r="C386" s="23">
        <f t="shared" ca="1" si="33"/>
        <v>0.99107177156822202</v>
      </c>
      <c r="D386" s="23">
        <f t="shared" ca="1" si="35"/>
        <v>0.97546350242554336</v>
      </c>
      <c r="E386" s="23">
        <f t="shared" ca="1" si="35"/>
        <v>0.95479849919304471</v>
      </c>
      <c r="F386" s="23">
        <f t="shared" ca="1" si="35"/>
        <v>0.93047026924734666</v>
      </c>
      <c r="G386" s="23">
        <f t="shared" ca="1" si="35"/>
        <v>0.90361960937113028</v>
      </c>
      <c r="H386" s="23">
        <f t="shared" ca="1" si="35"/>
        <v>0.87515737408576511</v>
      </c>
      <c r="I386" s="23">
        <f t="shared" ca="1" si="35"/>
        <v>0.84578987439947784</v>
      </c>
      <c r="J386" s="23">
        <f t="shared" ca="1" si="35"/>
        <v>0.81605666039209468</v>
      </c>
      <c r="K386" s="23">
        <f t="shared" ca="1" si="35"/>
        <v>0.78635700164490219</v>
      </c>
      <c r="L386" s="23">
        <f t="shared" ca="1" si="35"/>
        <v>0.75698476472614984</v>
      </c>
      <c r="M386" s="24">
        <f ca="1">C386*'Balance y flujos'!D$12</f>
        <v>7504.2532480069603</v>
      </c>
      <c r="N386" s="24">
        <f ca="1">D386*'Balance y flujos'!E$12</f>
        <v>7386.0696736484906</v>
      </c>
      <c r="O386" s="24">
        <f ca="1">E386*'Balance y flujos'!F$12</f>
        <v>7229.5972343395106</v>
      </c>
      <c r="P386" s="24">
        <f ca="1">F386*'Balance y flujos'!G$12</f>
        <v>7045.3873679850458</v>
      </c>
      <c r="Q386" s="24">
        <f ca="1">G386*'Balance y flujos'!H$12</f>
        <v>-896777.53134699678</v>
      </c>
      <c r="R386" s="24">
        <f ca="1">H386*'Balance y flujos'!I$12</f>
        <v>22179.798050017616</v>
      </c>
      <c r="S386" s="24">
        <f ca="1">I386*'Balance y flujos'!J$12</f>
        <v>21435.514528489552</v>
      </c>
      <c r="T386" s="24">
        <f ca="1">J386*'Balance y flujos'!K$12</f>
        <v>20681.96242278898</v>
      </c>
      <c r="U386" s="24">
        <f ca="1">K386*'Balance y flujos'!L$12</f>
        <v>19929.260734300879</v>
      </c>
      <c r="V386" s="24">
        <f ca="1">L386*'Balance y flujos'!M$12</f>
        <v>776169.62187953386</v>
      </c>
      <c r="W386" s="18">
        <f t="shared" ca="1" si="32"/>
        <v>-7216.066207885975</v>
      </c>
      <c r="X386" s="18">
        <f ca="1">'Metrics and Escenarios'!$N$13-W386</f>
        <v>10124.112963692751</v>
      </c>
    </row>
    <row r="387" spans="1:24" x14ac:dyDescent="0.3">
      <c r="A387">
        <v>382</v>
      </c>
      <c r="B387" s="18">
        <f t="shared" ca="1" si="31"/>
        <v>90.098551409721068</v>
      </c>
      <c r="C387" s="23">
        <f t="shared" ca="1" si="33"/>
        <v>0.98463846453110804</v>
      </c>
      <c r="D387" s="23">
        <f t="shared" ca="1" si="35"/>
        <v>0.96284062570316475</v>
      </c>
      <c r="E387" s="23">
        <f t="shared" ca="1" si="35"/>
        <v>0.936325390494951</v>
      </c>
      <c r="F387" s="23">
        <f t="shared" ca="1" si="35"/>
        <v>0.90654478628790935</v>
      </c>
      <c r="G387" s="23">
        <f t="shared" ca="1" si="35"/>
        <v>0.87466973891294553</v>
      </c>
      <c r="H387" s="23">
        <f t="shared" ca="1" si="35"/>
        <v>0.84162049324999266</v>
      </c>
      <c r="I387" s="23">
        <f t="shared" ca="1" si="35"/>
        <v>0.80809853206746751</v>
      </c>
      <c r="J387" s="23">
        <f t="shared" ca="1" si="35"/>
        <v>0.77462915899113927</v>
      </c>
      <c r="K387" s="23">
        <f t="shared" ca="1" si="35"/>
        <v>0.74159189750648835</v>
      </c>
      <c r="L387" s="23">
        <f t="shared" ca="1" si="35"/>
        <v>0.70925768117344934</v>
      </c>
      <c r="M387" s="24">
        <f ca="1">C387*'Balance y flujos'!D$12</f>
        <v>7455.5411702204065</v>
      </c>
      <c r="N387" s="24">
        <f ca="1">D387*'Balance y flujos'!E$12</f>
        <v>7290.4910623303495</v>
      </c>
      <c r="O387" s="24">
        <f ca="1">E387*'Balance y flujos'!F$12</f>
        <v>7089.721505935805</v>
      </c>
      <c r="P387" s="24">
        <f ca="1">F387*'Balance y flujos'!G$12</f>
        <v>6864.2270440214306</v>
      </c>
      <c r="Q387" s="24">
        <f ca="1">G387*'Balance y flujos'!H$12</f>
        <v>-868046.86515397986</v>
      </c>
      <c r="R387" s="24">
        <f ca="1">H387*'Balance y flujos'!I$12</f>
        <v>21329.846639916097</v>
      </c>
      <c r="S387" s="24">
        <f ca="1">I387*'Balance y flujos'!J$12</f>
        <v>20480.273350259886</v>
      </c>
      <c r="T387" s="24">
        <f ca="1">J387*'Balance y flujos'!K$12</f>
        <v>19632.032842123677</v>
      </c>
      <c r="U387" s="24">
        <f ca="1">K387*'Balance y flujos'!L$12</f>
        <v>18794.743676137205</v>
      </c>
      <c r="V387" s="24">
        <f ca="1">L387*'Balance y flujos'!M$12</f>
        <v>727232.9535069362</v>
      </c>
      <c r="W387" s="18">
        <f t="shared" ca="1" si="32"/>
        <v>-31877.034356098855</v>
      </c>
      <c r="X387" s="18">
        <f ca="1">'Metrics and Escenarios'!$N$13-W387</f>
        <v>34785.081111905631</v>
      </c>
    </row>
    <row r="388" spans="1:24" x14ac:dyDescent="0.3">
      <c r="A388">
        <v>383</v>
      </c>
      <c r="B388" s="18">
        <f t="shared" ca="1" si="31"/>
        <v>-215.37398391758535</v>
      </c>
      <c r="C388" s="23">
        <f t="shared" ca="1" si="33"/>
        <v>1.0151805792507873</v>
      </c>
      <c r="D388" s="23">
        <f t="shared" ca="1" si="35"/>
        <v>1.0234989789096225</v>
      </c>
      <c r="E388" s="23">
        <f t="shared" ca="1" si="35"/>
        <v>1.0261865338537883</v>
      </c>
      <c r="F388" s="23">
        <f t="shared" ca="1" si="35"/>
        <v>1.0243662921635104</v>
      </c>
      <c r="G388" s="23">
        <f t="shared" ca="1" si="35"/>
        <v>1.0190057148811849</v>
      </c>
      <c r="H388" s="23">
        <f t="shared" ca="1" si="35"/>
        <v>1.0109165900846961</v>
      </c>
      <c r="I388" s="23">
        <f t="shared" ca="1" si="35"/>
        <v>1.0007597809487925</v>
      </c>
      <c r="J388" s="23">
        <f t="shared" ca="1" si="35"/>
        <v>0.98906736006251472</v>
      </c>
      <c r="K388" s="23">
        <f t="shared" ca="1" si="35"/>
        <v>0.9762555345138102</v>
      </c>
      <c r="L388" s="23">
        <f t="shared" ca="1" si="35"/>
        <v>0.9626514832297054</v>
      </c>
      <c r="M388" s="24">
        <f ca="1">C388*'Balance y flujos'!D$12</f>
        <v>7686.8016804693125</v>
      </c>
      <c r="N388" s="24">
        <f ca="1">D388*'Balance y flujos'!E$12</f>
        <v>7749.7874091005078</v>
      </c>
      <c r="O388" s="24">
        <f ca="1">E388*'Balance y flujos'!F$12</f>
        <v>7770.1371895074717</v>
      </c>
      <c r="P388" s="24">
        <f ca="1">F388*'Balance y flujos'!G$12</f>
        <v>7756.3545806104266</v>
      </c>
      <c r="Q388" s="24">
        <f ca="1">G388*'Balance y flujos'!H$12</f>
        <v>-1011289.949822581</v>
      </c>
      <c r="R388" s="24">
        <f ca="1">H388*'Balance y flujos'!I$12</f>
        <v>25620.450078380603</v>
      </c>
      <c r="S388" s="24">
        <f ca="1">I388*'Balance y flujos'!J$12</f>
        <v>25363.038117814936</v>
      </c>
      <c r="T388" s="24">
        <f ca="1">J388*'Balance y flujos'!K$12</f>
        <v>25066.707947204919</v>
      </c>
      <c r="U388" s="24">
        <f ca="1">K388*'Balance y flujos'!L$12</f>
        <v>24742.007828418657</v>
      </c>
      <c r="V388" s="24">
        <f ca="1">L388*'Balance y flujos'!M$12</f>
        <v>987048.71294269222</v>
      </c>
      <c r="W388" s="18">
        <f t="shared" ca="1" si="32"/>
        <v>107514.04795161809</v>
      </c>
      <c r="X388" s="18">
        <f ca="1">'Metrics and Escenarios'!$N$13-W388</f>
        <v>-104606.00119581132</v>
      </c>
    </row>
    <row r="389" spans="1:24" x14ac:dyDescent="0.3">
      <c r="A389">
        <v>384</v>
      </c>
      <c r="B389" s="18">
        <f t="shared" ca="1" si="31"/>
        <v>-41.703002629294602</v>
      </c>
      <c r="C389" s="23">
        <f t="shared" ca="1" si="33"/>
        <v>0.99770205346355734</v>
      </c>
      <c r="D389" s="23">
        <f t="shared" ca="1" si="35"/>
        <v>0.98855888530190472</v>
      </c>
      <c r="E389" s="23">
        <f t="shared" ca="1" si="35"/>
        <v>0.97408982452417203</v>
      </c>
      <c r="F389" s="23">
        <f t="shared" ca="1" si="35"/>
        <v>0.95562068023096591</v>
      </c>
      <c r="G389" s="23">
        <f t="shared" ca="1" si="35"/>
        <v>0.93425287984903505</v>
      </c>
      <c r="H389" s="23">
        <f t="shared" ca="1" si="35"/>
        <v>0.91087905200412933</v>
      </c>
      <c r="I389" s="23">
        <f t="shared" ca="1" si="35"/>
        <v>0.88620214972557099</v>
      </c>
      <c r="J389" s="23">
        <f t="shared" ca="1" si="35"/>
        <v>0.86076855049732559</v>
      </c>
      <c r="K389" s="23">
        <f t="shared" ca="1" si="35"/>
        <v>0.83499061655968121</v>
      </c>
      <c r="L389" s="23">
        <f t="shared" ca="1" si="35"/>
        <v>0.80917924620397297</v>
      </c>
      <c r="M389" s="24">
        <f ca="1">C389*'Balance y flujos'!D$12</f>
        <v>7554.4567911565564</v>
      </c>
      <c r="N389" s="24">
        <f ca="1">D389*'Balance y flujos'!E$12</f>
        <v>7485.2260337659118</v>
      </c>
      <c r="O389" s="24">
        <f ca="1">E389*'Balance y flujos'!F$12</f>
        <v>7375.6683816847717</v>
      </c>
      <c r="P389" s="24">
        <f ca="1">F389*'Balance y flujos'!G$12</f>
        <v>7235.8226711860334</v>
      </c>
      <c r="Q389" s="24">
        <f ca="1">G389*'Balance y flujos'!H$12</f>
        <v>-927178.85109633103</v>
      </c>
      <c r="R389" s="24">
        <f ca="1">H389*'Balance y flujos'!I$12</f>
        <v>23085.120481957096</v>
      </c>
      <c r="S389" s="24">
        <f ca="1">I389*'Balance y flujos'!J$12</f>
        <v>22459.714440432035</v>
      </c>
      <c r="T389" s="24">
        <f ca="1">J389*'Balance y flujos'!K$12</f>
        <v>21815.130836075314</v>
      </c>
      <c r="U389" s="24">
        <f ca="1">K389*'Balance y flujos'!L$12</f>
        <v>21161.820487772613</v>
      </c>
      <c r="V389" s="24">
        <f ca="1">L389*'Balance y flujos'!M$12</f>
        <v>829686.90893813944</v>
      </c>
      <c r="W389" s="18">
        <f t="shared" ca="1" si="32"/>
        <v>20681.017965838662</v>
      </c>
      <c r="X389" s="18">
        <f ca="1">'Metrics and Escenarios'!$N$13-W389</f>
        <v>-17772.971210031887</v>
      </c>
    </row>
    <row r="390" spans="1:24" x14ac:dyDescent="0.3">
      <c r="A390">
        <v>385</v>
      </c>
      <c r="B390" s="18">
        <f t="shared" ca="1" si="31"/>
        <v>-47.221565202838114</v>
      </c>
      <c r="C390" s="23">
        <f t="shared" ca="1" si="33"/>
        <v>0.99825279353543683</v>
      </c>
      <c r="D390" s="23">
        <f t="shared" ca="1" si="35"/>
        <v>0.9896505724587048</v>
      </c>
      <c r="E390" s="23">
        <f t="shared" ca="1" si="35"/>
        <v>0.97570383290111795</v>
      </c>
      <c r="F390" s="23">
        <f t="shared" ca="1" si="35"/>
        <v>0.95773247119173377</v>
      </c>
      <c r="G390" s="23">
        <f t="shared" ca="1" si="35"/>
        <v>0.93683430614030849</v>
      </c>
      <c r="H390" s="23">
        <f t="shared" ca="1" si="35"/>
        <v>0.91390009661836602</v>
      </c>
      <c r="I390" s="23">
        <f t="shared" ca="1" si="35"/>
        <v>0.88963216393320332</v>
      </c>
      <c r="J390" s="23">
        <f t="shared" ca="1" si="35"/>
        <v>0.8645771155188583</v>
      </c>
      <c r="K390" s="23">
        <f t="shared" ca="1" si="35"/>
        <v>0.83914808564646659</v>
      </c>
      <c r="L390" s="23">
        <f t="shared" ca="1" si="35"/>
        <v>0.81365709679246456</v>
      </c>
      <c r="M390" s="24">
        <f ca="1">C390*'Balance y flujos'!D$12</f>
        <v>7558.6269159565691</v>
      </c>
      <c r="N390" s="24">
        <f ca="1">D390*'Balance y flujos'!E$12</f>
        <v>7493.4921322738555</v>
      </c>
      <c r="O390" s="24">
        <f ca="1">E390*'Balance y flujos'!F$12</f>
        <v>7387.8894215251476</v>
      </c>
      <c r="P390" s="24">
        <f ca="1">F390*'Balance y flujos'!G$12</f>
        <v>7251.8128493255826</v>
      </c>
      <c r="Q390" s="24">
        <f ca="1">G390*'Balance y flujos'!H$12</f>
        <v>-929740.73119812913</v>
      </c>
      <c r="R390" s="24">
        <f ca="1">H390*'Balance y flujos'!I$12</f>
        <v>23161.685179265234</v>
      </c>
      <c r="S390" s="24">
        <f ca="1">I390*'Balance y flujos'!J$12</f>
        <v>22546.643974121278</v>
      </c>
      <c r="T390" s="24">
        <f ca="1">J390*'Balance y flujos'!K$12</f>
        <v>21911.654279217415</v>
      </c>
      <c r="U390" s="24">
        <f ca="1">K390*'Balance y flujos'!L$12</f>
        <v>21267.18647962113</v>
      </c>
      <c r="V390" s="24">
        <f ca="1">L390*'Balance y flujos'!M$12</f>
        <v>834278.24519754201</v>
      </c>
      <c r="W390" s="18">
        <f t="shared" ca="1" si="32"/>
        <v>23116.505230718991</v>
      </c>
      <c r="X390" s="18">
        <f ca="1">'Metrics and Escenarios'!$N$13-W390</f>
        <v>-20208.458474912215</v>
      </c>
    </row>
    <row r="391" spans="1:24" x14ac:dyDescent="0.3">
      <c r="A391">
        <v>386</v>
      </c>
      <c r="B391" s="18">
        <f t="shared" ref="B391:B454" ca="1" si="36">_xlfn.NORM.INV(RAND(),0,1.6)*100</f>
        <v>-163.1361461868344</v>
      </c>
      <c r="C391" s="23">
        <f t="shared" ca="1" si="33"/>
        <v>1.0098913224089152</v>
      </c>
      <c r="D391" s="23">
        <f t="shared" ca="1" si="35"/>
        <v>1.012861568483435</v>
      </c>
      <c r="E391" s="23">
        <f t="shared" ca="1" si="35"/>
        <v>1.0102301596961327</v>
      </c>
      <c r="F391" s="23">
        <f t="shared" ca="1" si="35"/>
        <v>1.003184093243914</v>
      </c>
      <c r="G391" s="23">
        <f t="shared" ca="1" si="35"/>
        <v>0.99273496258546112</v>
      </c>
      <c r="H391" s="23">
        <f t="shared" ca="1" si="35"/>
        <v>0.97972312926466043</v>
      </c>
      <c r="I391" s="23">
        <f t="shared" ca="1" si="35"/>
        <v>0.96482649286390754</v>
      </c>
      <c r="J391" s="23">
        <f t="shared" ca="1" si="35"/>
        <v>0.94858572836318</v>
      </c>
      <c r="K391" s="23">
        <f t="shared" ca="1" si="35"/>
        <v>0.93142001207806524</v>
      </c>
      <c r="L391" s="23">
        <f t="shared" ca="1" si="35"/>
        <v>0.91365551414158475</v>
      </c>
      <c r="M391" s="24">
        <f ca="1">C391*'Balance y flujos'!D$12</f>
        <v>7646.752186604348</v>
      </c>
      <c r="N391" s="24">
        <f ca="1">D391*'Balance y flujos'!E$12</f>
        <v>7669.2424636877377</v>
      </c>
      <c r="O391" s="24">
        <f ca="1">E391*'Balance y flujos'!F$12</f>
        <v>7649.3178139242791</v>
      </c>
      <c r="P391" s="24">
        <f ca="1">F391*'Balance y flujos'!G$12</f>
        <v>7595.9660097698052</v>
      </c>
      <c r="Q391" s="24">
        <f ca="1">G391*'Balance y flujos'!H$12</f>
        <v>-985218.11589371867</v>
      </c>
      <c r="R391" s="24">
        <f ca="1">H391*'Balance y flujos'!I$12</f>
        <v>24829.889795217488</v>
      </c>
      <c r="S391" s="24">
        <f ca="1">I391*'Balance y flujos'!J$12</f>
        <v>24452.352683862635</v>
      </c>
      <c r="T391" s="24">
        <f ca="1">J391*'Balance y flujos'!K$12</f>
        <v>24040.750282431312</v>
      </c>
      <c r="U391" s="24">
        <f ca="1">K391*'Balance y flujos'!L$12</f>
        <v>23605.706104250814</v>
      </c>
      <c r="V391" s="24">
        <f ca="1">L391*'Balance y flujos'!M$12</f>
        <v>936811.00067578082</v>
      </c>
      <c r="W391" s="18">
        <f t="shared" ref="W391:W454" ca="1" si="37">SUM(M391:V391)</f>
        <v>79082.862121810555</v>
      </c>
      <c r="X391" s="18">
        <f ca="1">'Metrics and Escenarios'!$N$13-W391</f>
        <v>-76174.815366003779</v>
      </c>
    </row>
    <row r="392" spans="1:24" x14ac:dyDescent="0.3">
      <c r="A392">
        <v>387</v>
      </c>
      <c r="B392" s="18">
        <f t="shared" ca="1" si="36"/>
        <v>-58.311260051017065</v>
      </c>
      <c r="C392" s="23">
        <f t="shared" ref="C392:C455" ca="1" si="38">EXP(-(C$4+($B392/10000))*C$3)</f>
        <v>0.99936043948086206</v>
      </c>
      <c r="D392" s="23">
        <f t="shared" ca="1" si="35"/>
        <v>0.99184799300120463</v>
      </c>
      <c r="E392" s="23">
        <f t="shared" ca="1" si="35"/>
        <v>0.97895531592598473</v>
      </c>
      <c r="F392" s="23">
        <f t="shared" ca="1" si="35"/>
        <v>0.96199029213765463</v>
      </c>
      <c r="G392" s="23">
        <f t="shared" ca="1" si="35"/>
        <v>0.94204333772608373</v>
      </c>
      <c r="H392" s="23">
        <f t="shared" ca="1" si="35"/>
        <v>0.92000129615663073</v>
      </c>
      <c r="I392" s="23">
        <f t="shared" ca="1" si="35"/>
        <v>0.8965650628824553</v>
      </c>
      <c r="J392" s="23">
        <f t="shared" ca="1" si="35"/>
        <v>0.87228155805920982</v>
      </c>
      <c r="K392" s="23">
        <f t="shared" ca="1" si="35"/>
        <v>0.84756532744441793</v>
      </c>
      <c r="L392" s="23">
        <f t="shared" ca="1" si="35"/>
        <v>0.82273052348525577</v>
      </c>
      <c r="M392" s="24">
        <f ca="1">C392*'Balance y flujos'!D$12</f>
        <v>7567.013852122097</v>
      </c>
      <c r="N392" s="24">
        <f ca="1">D392*'Balance y flujos'!E$12</f>
        <v>7510.1306853195128</v>
      </c>
      <c r="O392" s="24">
        <f ca="1">E392*'Balance y flujos'!F$12</f>
        <v>7412.509184442607</v>
      </c>
      <c r="P392" s="24">
        <f ca="1">F392*'Balance y flujos'!G$12</f>
        <v>7284.0524585844551</v>
      </c>
      <c r="Q392" s="24">
        <f ca="1">G392*'Balance y flujos'!H$12</f>
        <v>-934910.3207441672</v>
      </c>
      <c r="R392" s="24">
        <f ca="1">H392*'Balance y flujos'!I$12</f>
        <v>23316.312652710156</v>
      </c>
      <c r="S392" s="24">
        <f ca="1">I392*'Balance y flujos'!J$12</f>
        <v>22722.349856456127</v>
      </c>
      <c r="T392" s="24">
        <f ca="1">J392*'Balance y flujos'!K$12</f>
        <v>22106.913994433176</v>
      </c>
      <c r="U392" s="24">
        <f ca="1">K392*'Balance y flujos'!L$12</f>
        <v>21480.511224112666</v>
      </c>
      <c r="V392" s="24">
        <f ca="1">L392*'Balance y flujos'!M$12</f>
        <v>843581.62684201042</v>
      </c>
      <c r="W392" s="18">
        <f t="shared" ca="1" si="37"/>
        <v>28071.100006024004</v>
      </c>
      <c r="X392" s="18">
        <f ca="1">'Metrics and Escenarios'!$N$13-W392</f>
        <v>-25163.053250217228</v>
      </c>
    </row>
    <row r="393" spans="1:24" x14ac:dyDescent="0.3">
      <c r="A393">
        <v>388</v>
      </c>
      <c r="B393" s="18">
        <f t="shared" ca="1" si="36"/>
        <v>-217.37451221207186</v>
      </c>
      <c r="C393" s="23">
        <f t="shared" ca="1" si="38"/>
        <v>1.0153836893137618</v>
      </c>
      <c r="D393" s="23">
        <f t="shared" ca="1" si="35"/>
        <v>1.0239085685770677</v>
      </c>
      <c r="E393" s="23">
        <f t="shared" ca="1" si="35"/>
        <v>1.0268025932608567</v>
      </c>
      <c r="F393" s="23">
        <f t="shared" ca="1" si="35"/>
        <v>1.0251863297219761</v>
      </c>
      <c r="G393" s="23">
        <f t="shared" ca="1" si="35"/>
        <v>1.0200254997056883</v>
      </c>
      <c r="H393" s="23">
        <f t="shared" ca="1" si="35"/>
        <v>1.0121307389657765</v>
      </c>
      <c r="I393" s="23">
        <f t="shared" ca="1" si="35"/>
        <v>1.0021621964502125</v>
      </c>
      <c r="J393" s="23">
        <f t="shared" ca="1" si="35"/>
        <v>0.99065155320482345</v>
      </c>
      <c r="K393" s="23">
        <f t="shared" ca="1" si="35"/>
        <v>0.97801484197100186</v>
      </c>
      <c r="L393" s="23">
        <f t="shared" ca="1" si="35"/>
        <v>0.96457922236505889</v>
      </c>
      <c r="M393" s="24">
        <f ca="1">C393*'Balance y flujos'!D$12</f>
        <v>7688.3396007224219</v>
      </c>
      <c r="N393" s="24">
        <f ca="1">D393*'Balance y flujos'!E$12</f>
        <v>7752.8887632914484</v>
      </c>
      <c r="O393" s="24">
        <f ca="1">E393*'Balance y flujos'!F$12</f>
        <v>7774.8019029410334</v>
      </c>
      <c r="P393" s="24">
        <f ca="1">F393*'Balance y flujos'!G$12</f>
        <v>7762.5637873380756</v>
      </c>
      <c r="Q393" s="24">
        <f ca="1">G393*'Balance y flujos'!H$12</f>
        <v>-1012302.0129827196</v>
      </c>
      <c r="R393" s="24">
        <f ca="1">H393*'Balance y flujos'!I$12</f>
        <v>25651.221203417572</v>
      </c>
      <c r="S393" s="24">
        <f ca="1">I393*'Balance y flujos'!J$12</f>
        <v>25398.580631109995</v>
      </c>
      <c r="T393" s="24">
        <f ca="1">J393*'Balance y flujos'!K$12</f>
        <v>25106.857393474897</v>
      </c>
      <c r="U393" s="24">
        <f ca="1">K393*'Balance y flujos'!L$12</f>
        <v>24786.595333779238</v>
      </c>
      <c r="V393" s="24">
        <f ca="1">L393*'Balance y flujos'!M$12</f>
        <v>989025.30827920604</v>
      </c>
      <c r="W393" s="18">
        <f t="shared" ca="1" si="37"/>
        <v>108645.14391256112</v>
      </c>
      <c r="X393" s="18">
        <f ca="1">'Metrics and Escenarios'!$N$13-W393</f>
        <v>-105737.09715675435</v>
      </c>
    </row>
    <row r="394" spans="1:24" x14ac:dyDescent="0.3">
      <c r="A394">
        <v>389</v>
      </c>
      <c r="B394" s="18">
        <f t="shared" ca="1" si="36"/>
        <v>116.59005795657799</v>
      </c>
      <c r="C394" s="23">
        <f t="shared" ca="1" si="38"/>
        <v>0.98203346094513688</v>
      </c>
      <c r="D394" s="23">
        <f t="shared" ca="1" si="35"/>
        <v>0.95775269654849216</v>
      </c>
      <c r="E394" s="23">
        <f t="shared" ca="1" si="35"/>
        <v>0.92891348133979001</v>
      </c>
      <c r="F394" s="23">
        <f t="shared" ca="1" si="35"/>
        <v>0.89698920917280667</v>
      </c>
      <c r="G394" s="23">
        <f t="shared" ca="1" si="35"/>
        <v>0.86316047208451485</v>
      </c>
      <c r="H394" s="23">
        <f t="shared" ca="1" si="35"/>
        <v>0.82834877215335512</v>
      </c>
      <c r="I394" s="23">
        <f t="shared" ca="1" si="35"/>
        <v>0.79325119913177</v>
      </c>
      <c r="J394" s="23">
        <f t="shared" ca="1" si="35"/>
        <v>0.75838502487826787</v>
      </c>
      <c r="K394" s="23">
        <f t="shared" ca="1" si="35"/>
        <v>0.72411971621714355</v>
      </c>
      <c r="L394" s="23">
        <f t="shared" ca="1" si="35"/>
        <v>0.69071507191727621</v>
      </c>
      <c r="M394" s="24">
        <f ca="1">C394*'Balance y flujos'!D$12</f>
        <v>7435.8164568526136</v>
      </c>
      <c r="N394" s="24">
        <f ca="1">D394*'Balance y flujos'!E$12</f>
        <v>7251.965992824873</v>
      </c>
      <c r="O394" s="24">
        <f ca="1">E394*'Balance y flujos'!F$12</f>
        <v>7033.5995933284694</v>
      </c>
      <c r="P394" s="24">
        <f ca="1">F394*'Balance y flujos'!G$12</f>
        <v>6791.8735852107493</v>
      </c>
      <c r="Q394" s="24">
        <f ca="1">G394*'Balance y flujos'!H$12</f>
        <v>-856624.74484253931</v>
      </c>
      <c r="R394" s="24">
        <f ca="1">H394*'Balance y flujos'!I$12</f>
        <v>20993.491028438693</v>
      </c>
      <c r="S394" s="24">
        <f ca="1">I394*'Balance y flujos'!J$12</f>
        <v>20103.985775194702</v>
      </c>
      <c r="T394" s="24">
        <f ca="1">J394*'Balance y flujos'!K$12</f>
        <v>19220.345041975426</v>
      </c>
      <c r="U394" s="24">
        <f ca="1">K394*'Balance y flujos'!L$12</f>
        <v>18351.932515577886</v>
      </c>
      <c r="V394" s="24">
        <f ca="1">L394*'Balance y flujos'!M$12</f>
        <v>708220.40439674316</v>
      </c>
      <c r="W394" s="18">
        <f t="shared" ca="1" si="37"/>
        <v>-41221.33045639284</v>
      </c>
      <c r="X394" s="18">
        <f ca="1">'Metrics and Escenarios'!$N$13-W394</f>
        <v>44129.377212199615</v>
      </c>
    </row>
    <row r="395" spans="1:24" x14ac:dyDescent="0.3">
      <c r="A395">
        <v>390</v>
      </c>
      <c r="B395" s="18">
        <f t="shared" ca="1" si="36"/>
        <v>186.17063041465155</v>
      </c>
      <c r="C395" s="23">
        <f t="shared" ca="1" si="38"/>
        <v>0.97522413322515156</v>
      </c>
      <c r="D395" s="23">
        <f t="shared" ca="1" si="35"/>
        <v>0.9445168100273047</v>
      </c>
      <c r="E395" s="23">
        <f t="shared" ca="1" si="35"/>
        <v>0.90972415918111982</v>
      </c>
      <c r="F395" s="23">
        <f t="shared" ca="1" si="35"/>
        <v>0.87236821797217767</v>
      </c>
      <c r="G395" s="23">
        <f t="shared" ca="1" si="35"/>
        <v>0.83364723591917789</v>
      </c>
      <c r="H395" s="23">
        <f t="shared" ca="1" si="35"/>
        <v>0.79447851593935503</v>
      </c>
      <c r="I395" s="23">
        <f t="shared" ca="1" si="35"/>
        <v>0.75554061654370153</v>
      </c>
      <c r="J395" s="23">
        <f t="shared" ca="1" si="35"/>
        <v>0.71732337286220138</v>
      </c>
      <c r="K395" s="23">
        <f t="shared" ca="1" si="35"/>
        <v>0.68016418489085106</v>
      </c>
      <c r="L395" s="23">
        <f t="shared" ca="1" si="35"/>
        <v>0.6442886401086394</v>
      </c>
      <c r="M395" s="24">
        <f ca="1">C395*'Balance y flujos'!D$12</f>
        <v>7384.2572044095868</v>
      </c>
      <c r="N395" s="24">
        <f ca="1">D395*'Balance y flujos'!E$12</f>
        <v>7151.7457592693299</v>
      </c>
      <c r="O395" s="24">
        <f ca="1">E395*'Balance y flujos'!F$12</f>
        <v>6888.3007993688834</v>
      </c>
      <c r="P395" s="24">
        <f ca="1">F395*'Balance y flujos'!G$12</f>
        <v>6605.4469726414982</v>
      </c>
      <c r="Q395" s="24">
        <f ca="1">G395*'Balance y flujos'!H$12</f>
        <v>-827334.97866666887</v>
      </c>
      <c r="R395" s="24">
        <f ca="1">H395*'Balance y flujos'!I$12</f>
        <v>20135.090625295594</v>
      </c>
      <c r="S395" s="24">
        <f ca="1">I395*'Balance y flujos'!J$12</f>
        <v>19148.256976102275</v>
      </c>
      <c r="T395" s="24">
        <f ca="1">J395*'Balance y flujos'!K$12</f>
        <v>18179.687468510016</v>
      </c>
      <c r="U395" s="24">
        <f ca="1">K395*'Balance y flujos'!L$12</f>
        <v>17237.933094597345</v>
      </c>
      <c r="V395" s="24">
        <f ca="1">L395*'Balance y flujos'!M$12</f>
        <v>660617.35120298213</v>
      </c>
      <c r="W395" s="18">
        <f t="shared" ca="1" si="37"/>
        <v>-63986.908563492238</v>
      </c>
      <c r="X395" s="18">
        <f ca="1">'Metrics and Escenarios'!$N$13-W395</f>
        <v>66894.955319299013</v>
      </c>
    </row>
    <row r="396" spans="1:24" x14ac:dyDescent="0.3">
      <c r="A396">
        <v>391</v>
      </c>
      <c r="B396" s="18">
        <f t="shared" ca="1" si="36"/>
        <v>290.82405445567844</v>
      </c>
      <c r="C396" s="23">
        <f t="shared" ca="1" si="38"/>
        <v>0.96507129786366574</v>
      </c>
      <c r="D396" s="23">
        <f t="shared" ca="1" si="35"/>
        <v>0.9249528837979667</v>
      </c>
      <c r="E396" s="23">
        <f t="shared" ca="1" si="35"/>
        <v>0.88160614139708859</v>
      </c>
      <c r="F396" s="23">
        <f t="shared" ca="1" si="35"/>
        <v>0.83660349236973897</v>
      </c>
      <c r="G396" s="23">
        <f t="shared" ca="1" si="35"/>
        <v>0.79114686640221366</v>
      </c>
      <c r="H396" s="23">
        <f t="shared" ca="1" si="35"/>
        <v>0.74612555490468402</v>
      </c>
      <c r="I396" s="23">
        <f t="shared" ca="1" si="35"/>
        <v>0.7021704245542344</v>
      </c>
      <c r="J396" s="23">
        <f t="shared" ca="1" si="35"/>
        <v>0.65971241675300263</v>
      </c>
      <c r="K396" s="23">
        <f t="shared" ca="1" si="35"/>
        <v>0.61902529475934365</v>
      </c>
      <c r="L396" s="23">
        <f t="shared" ca="1" si="35"/>
        <v>0.58026993507727209</v>
      </c>
      <c r="M396" s="24">
        <f ca="1">C396*'Balance y flujos'!D$12</f>
        <v>7307.3813918563237</v>
      </c>
      <c r="N396" s="24">
        <f ca="1">D396*'Balance y flujos'!E$12</f>
        <v>7003.6105170376104</v>
      </c>
      <c r="O396" s="24">
        <f ca="1">E396*'Balance y flujos'!F$12</f>
        <v>6675.3952032893476</v>
      </c>
      <c r="P396" s="24">
        <f ca="1">F396*'Balance y flujos'!G$12</f>
        <v>6334.6416021671721</v>
      </c>
      <c r="Q396" s="24">
        <f ca="1">G396*'Balance y flujos'!H$12</f>
        <v>-785156.41584941978</v>
      </c>
      <c r="R396" s="24">
        <f ca="1">H396*'Balance y flujos'!I$12</f>
        <v>18909.643702689566</v>
      </c>
      <c r="S396" s="24">
        <f ca="1">I396*'Balance y flujos'!J$12</f>
        <v>17795.654443953532</v>
      </c>
      <c r="T396" s="24">
        <f ca="1">J396*'Balance y flujos'!K$12</f>
        <v>16719.607933323201</v>
      </c>
      <c r="U396" s="24">
        <f ca="1">K396*'Balance y flujos'!L$12</f>
        <v>15688.442367245998</v>
      </c>
      <c r="V396" s="24">
        <f ca="1">L396*'Balance y flujos'!M$12</f>
        <v>594976.1700421042</v>
      </c>
      <c r="W396" s="18">
        <f t="shared" ca="1" si="37"/>
        <v>-93745.86864575278</v>
      </c>
      <c r="X396" s="18">
        <f ca="1">'Metrics and Escenarios'!$N$13-W396</f>
        <v>96653.915401559556</v>
      </c>
    </row>
    <row r="397" spans="1:24" x14ac:dyDescent="0.3">
      <c r="A397">
        <v>392</v>
      </c>
      <c r="B397" s="18">
        <f t="shared" ca="1" si="36"/>
        <v>100.57317366667273</v>
      </c>
      <c r="C397" s="23">
        <f t="shared" ca="1" si="38"/>
        <v>0.98360763290638953</v>
      </c>
      <c r="D397" s="23">
        <f t="shared" ca="1" si="35"/>
        <v>0.96082565867236314</v>
      </c>
      <c r="E397" s="23">
        <f t="shared" ca="1" si="35"/>
        <v>0.93338771214046889</v>
      </c>
      <c r="F397" s="23">
        <f t="shared" ca="1" si="35"/>
        <v>0.90275444662988502</v>
      </c>
      <c r="G397" s="23">
        <f t="shared" ca="1" si="35"/>
        <v>0.87010079628624648</v>
      </c>
      <c r="H397" s="23">
        <f t="shared" ca="1" si="35"/>
        <v>0.83634768575531271</v>
      </c>
      <c r="I397" s="23">
        <f t="shared" ca="1" si="35"/>
        <v>0.8021950326313898</v>
      </c>
      <c r="J397" s="23">
        <f t="shared" ca="1" si="35"/>
        <v>0.76816512189115649</v>
      </c>
      <c r="K397" s="23">
        <f t="shared" ca="1" si="35"/>
        <v>0.7346336418380599</v>
      </c>
      <c r="L397" s="23">
        <f t="shared" ca="1" si="35"/>
        <v>0.70186724844753257</v>
      </c>
      <c r="M397" s="24">
        <f ca="1">C397*'Balance y flujos'!D$12</f>
        <v>7447.7358610693836</v>
      </c>
      <c r="N397" s="24">
        <f ca="1">D397*'Balance y flujos'!E$12</f>
        <v>7275.2340210954917</v>
      </c>
      <c r="O397" s="24">
        <f ca="1">E397*'Balance y flujos'!F$12</f>
        <v>7067.4778269554836</v>
      </c>
      <c r="P397" s="24">
        <f ca="1">F397*'Balance y flujos'!G$12</f>
        <v>6835.5271359968374</v>
      </c>
      <c r="Q397" s="24">
        <f ca="1">G397*'Balance y flujos'!H$12</f>
        <v>-863512.51790526451</v>
      </c>
      <c r="R397" s="24">
        <f ca="1">H397*'Balance y flujos'!I$12</f>
        <v>21196.213754161359</v>
      </c>
      <c r="S397" s="24">
        <f ca="1">I397*'Balance y flujos'!J$12</f>
        <v>20330.656345184219</v>
      </c>
      <c r="T397" s="24">
        <f ca="1">J397*'Balance y flujos'!K$12</f>
        <v>19468.209692469922</v>
      </c>
      <c r="U397" s="24">
        <f ca="1">K397*'Balance y flujos'!L$12</f>
        <v>18618.395158629301</v>
      </c>
      <c r="V397" s="24">
        <f ca="1">L397*'Balance y flujos'!M$12</f>
        <v>719655.21926221054</v>
      </c>
      <c r="W397" s="18">
        <f t="shared" ca="1" si="37"/>
        <v>-35617.848847492016</v>
      </c>
      <c r="X397" s="18">
        <f ca="1">'Metrics and Escenarios'!$N$13-W397</f>
        <v>38525.895603298792</v>
      </c>
    </row>
    <row r="398" spans="1:24" x14ac:dyDescent="0.3">
      <c r="A398">
        <v>393</v>
      </c>
      <c r="B398" s="18">
        <f t="shared" ca="1" si="36"/>
        <v>-32.986795543227451</v>
      </c>
      <c r="C398" s="23">
        <f t="shared" ca="1" si="38"/>
        <v>0.99683281457108053</v>
      </c>
      <c r="D398" s="23">
        <f t="shared" ca="1" si="35"/>
        <v>0.9868370896984251</v>
      </c>
      <c r="E398" s="23">
        <f t="shared" ca="1" si="35"/>
        <v>0.97154604120563215</v>
      </c>
      <c r="F398" s="23">
        <f t="shared" ca="1" si="35"/>
        <v>0.95229472644258217</v>
      </c>
      <c r="G398" s="23">
        <f t="shared" ca="1" si="35"/>
        <v>0.93019016835223689</v>
      </c>
      <c r="H398" s="23">
        <f t="shared" ca="1" si="35"/>
        <v>0.9061278403278209</v>
      </c>
      <c r="I398" s="23">
        <f t="shared" ca="1" si="35"/>
        <v>0.88081158627176381</v>
      </c>
      <c r="J398" s="23">
        <f t="shared" ca="1" si="35"/>
        <v>0.85478731864312685</v>
      </c>
      <c r="K398" s="23">
        <f t="shared" ca="1" si="35"/>
        <v>0.82846608512750364</v>
      </c>
      <c r="L398" s="23">
        <f t="shared" ca="1" si="35"/>
        <v>0.80215692080395895</v>
      </c>
      <c r="M398" s="24">
        <f ca="1">C398*'Balance y flujos'!D$12</f>
        <v>7547.8750389875468</v>
      </c>
      <c r="N398" s="24">
        <f ca="1">D398*'Balance y flujos'!E$12</f>
        <v>7472.1888445123313</v>
      </c>
      <c r="O398" s="24">
        <f ca="1">E398*'Balance y flujos'!F$12</f>
        <v>7356.4072193976317</v>
      </c>
      <c r="P398" s="24">
        <f ca="1">F398*'Balance y flujos'!G$12</f>
        <v>7210.6390263328394</v>
      </c>
      <c r="Q398" s="24">
        <f ca="1">G398*'Balance y flujos'!H$12</f>
        <v>-923146.90186803869</v>
      </c>
      <c r="R398" s="24">
        <f ca="1">H398*'Balance y flujos'!I$12</f>
        <v>22964.706807121191</v>
      </c>
      <c r="S398" s="24">
        <f ca="1">I398*'Balance y flujos'!J$12</f>
        <v>22323.097173273487</v>
      </c>
      <c r="T398" s="24">
        <f ca="1">J398*'Balance y flujos'!K$12</f>
        <v>21663.54379750977</v>
      </c>
      <c r="U398" s="24">
        <f ca="1">K398*'Balance y flujos'!L$12</f>
        <v>20996.464182927597</v>
      </c>
      <c r="V398" s="24">
        <f ca="1">L398*'Balance y flujos'!M$12</f>
        <v>822486.61125128204</v>
      </c>
      <c r="W398" s="18">
        <f t="shared" ca="1" si="37"/>
        <v>16874.631473305635</v>
      </c>
      <c r="X398" s="18">
        <f ca="1">'Metrics and Escenarios'!$N$13-W398</f>
        <v>-13966.584717498859</v>
      </c>
    </row>
    <row r="399" spans="1:24" x14ac:dyDescent="0.3">
      <c r="A399">
        <v>394</v>
      </c>
      <c r="B399" s="18">
        <f t="shared" ca="1" si="36"/>
        <v>-24.337570830173597</v>
      </c>
      <c r="C399" s="23">
        <f t="shared" ca="1" si="38"/>
        <v>0.99597100422291751</v>
      </c>
      <c r="D399" s="23">
        <f t="shared" ca="1" si="35"/>
        <v>0.98513149018628909</v>
      </c>
      <c r="E399" s="23">
        <f t="shared" ca="1" si="35"/>
        <v>0.9690283729910969</v>
      </c>
      <c r="F399" s="23">
        <f t="shared" ca="1" si="35"/>
        <v>0.9490057746669337</v>
      </c>
      <c r="G399" s="23">
        <f t="shared" ca="1" si="35"/>
        <v>0.92617614226561651</v>
      </c>
      <c r="H399" s="23">
        <f t="shared" ca="1" si="35"/>
        <v>0.90143763885001671</v>
      </c>
      <c r="I399" s="23">
        <f t="shared" ca="1" si="35"/>
        <v>0.87549486131721332</v>
      </c>
      <c r="J399" s="23">
        <f t="shared" ca="1" si="35"/>
        <v>0.84889313612282047</v>
      </c>
      <c r="K399" s="23">
        <f t="shared" ca="1" si="35"/>
        <v>0.82204209032107711</v>
      </c>
      <c r="L399" s="23">
        <f t="shared" ca="1" si="35"/>
        <v>0.79524880333673031</v>
      </c>
      <c r="M399" s="24">
        <f ca="1">C399*'Balance y flujos'!D$12</f>
        <v>7541.3495346901791</v>
      </c>
      <c r="N399" s="24">
        <f ca="1">D399*'Balance y flujos'!E$12</f>
        <v>7459.2742897384705</v>
      </c>
      <c r="O399" s="24">
        <f ca="1">E399*'Balance y flujos'!F$12</f>
        <v>7337.343796930827</v>
      </c>
      <c r="P399" s="24">
        <f ca="1">F399*'Balance y flujos'!G$12</f>
        <v>7185.7355554107553</v>
      </c>
      <c r="Q399" s="24">
        <f ca="1">G399*'Balance y flujos'!H$12</f>
        <v>-919163.26941098412</v>
      </c>
      <c r="R399" s="24">
        <f ca="1">H399*'Balance y flujos'!I$12</f>
        <v>22845.839361480041</v>
      </c>
      <c r="S399" s="24">
        <f ca="1">I399*'Balance y flujos'!J$12</f>
        <v>22188.351252972458</v>
      </c>
      <c r="T399" s="24">
        <f ca="1">J399*'Balance y flujos'!K$12</f>
        <v>21514.162918320002</v>
      </c>
      <c r="U399" s="24">
        <f ca="1">K399*'Balance y flujos'!L$12</f>
        <v>20833.65585644832</v>
      </c>
      <c r="V399" s="24">
        <f ca="1">L399*'Balance y flujos'!M$12</f>
        <v>815403.4159582064</v>
      </c>
      <c r="W399" s="18">
        <f t="shared" ca="1" si="37"/>
        <v>13145.85911321349</v>
      </c>
      <c r="X399" s="18">
        <f ca="1">'Metrics and Escenarios'!$N$13-W399</f>
        <v>-10237.812357406714</v>
      </c>
    </row>
    <row r="400" spans="1:24" x14ac:dyDescent="0.3">
      <c r="A400">
        <v>395</v>
      </c>
      <c r="B400" s="18">
        <f t="shared" ca="1" si="36"/>
        <v>-128.00483190273519</v>
      </c>
      <c r="C400" s="23">
        <f t="shared" ca="1" si="38"/>
        <v>1.0063496662592657</v>
      </c>
      <c r="D400" s="23">
        <f t="shared" ca="1" si="35"/>
        <v>1.0057698800745301</v>
      </c>
      <c r="E400" s="23">
        <f t="shared" ca="1" si="35"/>
        <v>0.99963885672223141</v>
      </c>
      <c r="F400" s="23">
        <f t="shared" ca="1" si="35"/>
        <v>0.98918541175713437</v>
      </c>
      <c r="G400" s="23">
        <f t="shared" ca="1" si="35"/>
        <v>0.97544918309935058</v>
      </c>
      <c r="H400" s="23">
        <f t="shared" ca="1" si="35"/>
        <v>0.95928788430469347</v>
      </c>
      <c r="I400" s="23">
        <f t="shared" ca="1" si="35"/>
        <v>0.94138892549773168</v>
      </c>
      <c r="J400" s="23">
        <f t="shared" ca="1" si="35"/>
        <v>0.9222968334859899</v>
      </c>
      <c r="K400" s="23">
        <f t="shared" ca="1" si="35"/>
        <v>0.90243091019918953</v>
      </c>
      <c r="L400" s="23">
        <f t="shared" ca="1" si="35"/>
        <v>0.88211487116022524</v>
      </c>
      <c r="M400" s="24">
        <f ca="1">C400*'Balance y flujos'!D$12</f>
        <v>7619.9352744222197</v>
      </c>
      <c r="N400" s="24">
        <f ca="1">D400*'Balance y flujos'!E$12</f>
        <v>7615.5452166234109</v>
      </c>
      <c r="O400" s="24">
        <f ca="1">E400*'Balance y flujos'!F$12</f>
        <v>7569.1219875243805</v>
      </c>
      <c r="P400" s="24">
        <f ca="1">F400*'Balance y flujos'!G$12</f>
        <v>7489.9700021862618</v>
      </c>
      <c r="Q400" s="24">
        <f ca="1">G400*'Balance y flujos'!H$12</f>
        <v>-968063.22184958542</v>
      </c>
      <c r="R400" s="24">
        <f ca="1">H400*'Balance y flujos'!I$12</f>
        <v>24311.983393768041</v>
      </c>
      <c r="S400" s="24">
        <f ca="1">I400*'Balance y flujos'!J$12</f>
        <v>23858.356076671251</v>
      </c>
      <c r="T400" s="24">
        <f ca="1">J400*'Balance y flujos'!K$12</f>
        <v>23374.490251264531</v>
      </c>
      <c r="U400" s="24">
        <f ca="1">K400*'Balance y flujos'!L$12</f>
        <v>22871.012614412448</v>
      </c>
      <c r="V400" s="24">
        <f ca="1">L400*'Balance y flujos'!M$12</f>
        <v>904470.99850211025</v>
      </c>
      <c r="W400" s="18">
        <f t="shared" ca="1" si="37"/>
        <v>61118.191469397512</v>
      </c>
      <c r="X400" s="18">
        <f ca="1">'Metrics and Escenarios'!$N$13-W400</f>
        <v>-58210.144713590737</v>
      </c>
    </row>
    <row r="401" spans="1:24" x14ac:dyDescent="0.3">
      <c r="A401">
        <v>396</v>
      </c>
      <c r="B401" s="18">
        <f t="shared" ca="1" si="36"/>
        <v>172.74101806313925</v>
      </c>
      <c r="C401" s="23">
        <f t="shared" ca="1" si="38"/>
        <v>0.97653470125571507</v>
      </c>
      <c r="D401" s="23">
        <f t="shared" ca="1" si="35"/>
        <v>0.94705711896017075</v>
      </c>
      <c r="E401" s="23">
        <f t="shared" ca="1" si="35"/>
        <v>0.91339672522552207</v>
      </c>
      <c r="F401" s="23">
        <f t="shared" ca="1" si="35"/>
        <v>0.87706705418058195</v>
      </c>
      <c r="G401" s="23">
        <f t="shared" ca="1" si="35"/>
        <v>0.8392638516666111</v>
      </c>
      <c r="H401" s="23">
        <f t="shared" ca="1" si="35"/>
        <v>0.80090610024616371</v>
      </c>
      <c r="I401" s="23">
        <f t="shared" ca="1" si="35"/>
        <v>0.76267673868108887</v>
      </c>
      <c r="J401" s="23">
        <f t="shared" ca="1" si="35"/>
        <v>0.72507162058055752</v>
      </c>
      <c r="K401" s="23">
        <f t="shared" ca="1" si="35"/>
        <v>0.6884349744818411</v>
      </c>
      <c r="L401" s="23">
        <f t="shared" ca="1" si="35"/>
        <v>0.65299954792483239</v>
      </c>
      <c r="M401" s="24">
        <f ca="1">C401*'Balance y flujos'!D$12</f>
        <v>7394.1806374870202</v>
      </c>
      <c r="N401" s="24">
        <f ca="1">D401*'Balance y flujos'!E$12</f>
        <v>7170.9806140066785</v>
      </c>
      <c r="O401" s="24">
        <f ca="1">E401*'Balance y flujos'!F$12</f>
        <v>6916.1089424901593</v>
      </c>
      <c r="P401" s="24">
        <f ca="1">F401*'Balance y flujos'!G$12</f>
        <v>6641.0258861877637</v>
      </c>
      <c r="Q401" s="24">
        <f ca="1">G401*'Balance y flujos'!H$12</f>
        <v>-832909.06620557606</v>
      </c>
      <c r="R401" s="24">
        <f ca="1">H401*'Balance y flujos'!I$12</f>
        <v>20297.989923291461</v>
      </c>
      <c r="S401" s="24">
        <f ca="1">I401*'Balance y flujos'!J$12</f>
        <v>19329.113302694801</v>
      </c>
      <c r="T401" s="24">
        <f ca="1">J401*'Balance y flujos'!K$12</f>
        <v>18376.057372624891</v>
      </c>
      <c r="U401" s="24">
        <f ca="1">K401*'Balance y flujos'!L$12</f>
        <v>17447.546186224419</v>
      </c>
      <c r="V401" s="24">
        <f ca="1">L401*'Balance y flujos'!M$12</f>
        <v>669549.02637132967</v>
      </c>
      <c r="W401" s="18">
        <f t="shared" ca="1" si="37"/>
        <v>-59787.036969239241</v>
      </c>
      <c r="X401" s="18">
        <f ca="1">'Metrics and Escenarios'!$N$13-W401</f>
        <v>62695.083725046017</v>
      </c>
    </row>
    <row r="402" spans="1:24" x14ac:dyDescent="0.3">
      <c r="A402">
        <v>397</v>
      </c>
      <c r="B402" s="18">
        <f t="shared" ca="1" si="36"/>
        <v>-114.37033424034524</v>
      </c>
      <c r="C402" s="23">
        <f t="shared" ca="1" si="38"/>
        <v>1.0049784940167035</v>
      </c>
      <c r="D402" s="23">
        <f t="shared" ca="1" si="35"/>
        <v>1.0030309827049515</v>
      </c>
      <c r="E402" s="23">
        <f t="shared" ca="1" si="35"/>
        <v>0.99555833569308283</v>
      </c>
      <c r="F402" s="23">
        <f t="shared" ca="1" si="35"/>
        <v>0.98380527770397774</v>
      </c>
      <c r="G402" s="23">
        <f t="shared" ca="1" si="35"/>
        <v>0.96882191881757296</v>
      </c>
      <c r="H402" s="23">
        <f t="shared" ca="1" si="35"/>
        <v>0.95147225151076875</v>
      </c>
      <c r="I402" s="23">
        <f t="shared" ca="1" si="35"/>
        <v>0.93244690976509426</v>
      </c>
      <c r="J402" s="23">
        <f t="shared" ca="1" si="35"/>
        <v>0.91229145678346468</v>
      </c>
      <c r="K402" s="23">
        <f t="shared" ca="1" si="35"/>
        <v>0.89142480361437293</v>
      </c>
      <c r="L402" s="23">
        <f t="shared" ca="1" si="35"/>
        <v>0.87016929900502205</v>
      </c>
      <c r="M402" s="24">
        <f ca="1">C402*'Balance y flujos'!D$12</f>
        <v>7609.5529549474722</v>
      </c>
      <c r="N402" s="24">
        <f ca="1">D402*'Balance y flujos'!E$12</f>
        <v>7594.8066787382131</v>
      </c>
      <c r="O402" s="24">
        <f ca="1">E402*'Balance y flujos'!F$12</f>
        <v>7538.2248677950038</v>
      </c>
      <c r="P402" s="24">
        <f ca="1">F402*'Balance y flujos'!G$12</f>
        <v>7449.2323991171843</v>
      </c>
      <c r="Q402" s="24">
        <f ca="1">G402*'Balance y flujos'!H$12</f>
        <v>-961486.13826202054</v>
      </c>
      <c r="R402" s="24">
        <f ca="1">H402*'Balance y flujos'!I$12</f>
        <v>24113.905696961298</v>
      </c>
      <c r="S402" s="24">
        <f ca="1">I402*'Balance y flujos'!J$12</f>
        <v>23631.731575772581</v>
      </c>
      <c r="T402" s="24">
        <f ca="1">J402*'Balance y flujos'!K$12</f>
        <v>23120.916161337918</v>
      </c>
      <c r="U402" s="24">
        <f ca="1">K402*'Balance y flujos'!L$12</f>
        <v>22592.07624411309</v>
      </c>
      <c r="V402" s="24">
        <f ca="1">L402*'Balance y flujos'!M$12</f>
        <v>892222.68036562449</v>
      </c>
      <c r="W402" s="18">
        <f t="shared" ca="1" si="37"/>
        <v>54386.988682386698</v>
      </c>
      <c r="X402" s="18">
        <f ca="1">'Metrics and Escenarios'!$N$13-W402</f>
        <v>-51478.941926579922</v>
      </c>
    </row>
    <row r="403" spans="1:24" x14ac:dyDescent="0.3">
      <c r="A403">
        <v>398</v>
      </c>
      <c r="B403" s="18">
        <f t="shared" ca="1" si="36"/>
        <v>62.579205772350022</v>
      </c>
      <c r="C403" s="23">
        <f t="shared" ca="1" si="38"/>
        <v>0.98735185698126138</v>
      </c>
      <c r="D403" s="23">
        <f t="shared" ca="1" si="35"/>
        <v>0.96815458475077176</v>
      </c>
      <c r="E403" s="23">
        <f t="shared" ca="1" si="35"/>
        <v>0.94408750627436133</v>
      </c>
      <c r="F403" s="23">
        <f t="shared" ca="1" si="35"/>
        <v>0.91657891924666246</v>
      </c>
      <c r="G403" s="23">
        <f t="shared" ca="1" si="35"/>
        <v>0.88678808941856846</v>
      </c>
      <c r="H403" s="23">
        <f t="shared" ca="1" si="35"/>
        <v>0.85563236129120279</v>
      </c>
      <c r="I403" s="23">
        <f t="shared" ca="1" si="35"/>
        <v>0.82381627569610183</v>
      </c>
      <c r="J403" s="23">
        <f t="shared" ca="1" si="35"/>
        <v>0.79187209836978745</v>
      </c>
      <c r="K403" s="23">
        <f t="shared" ca="1" si="35"/>
        <v>0.7601885537684625</v>
      </c>
      <c r="L403" s="23">
        <f t="shared" ca="1" si="35"/>
        <v>0.72904703459492437</v>
      </c>
      <c r="M403" s="24">
        <f ca="1">C403*'Balance y flujos'!D$12</f>
        <v>7476.0865885153517</v>
      </c>
      <c r="N403" s="24">
        <f ca="1">D403*'Balance y flujos'!E$12</f>
        <v>7330.7275977526842</v>
      </c>
      <c r="O403" s="24">
        <f ca="1">E403*'Balance y flujos'!F$12</f>
        <v>7148.4951328517209</v>
      </c>
      <c r="P403" s="24">
        <f ca="1">F403*'Balance y flujos'!G$12</f>
        <v>6940.2040590135011</v>
      </c>
      <c r="Q403" s="24">
        <f ca="1">G403*'Balance y flujos'!H$12</f>
        <v>-880073.45724840474</v>
      </c>
      <c r="R403" s="24">
        <f ca="1">H403*'Balance y flujos'!I$12</f>
        <v>21684.960374496914</v>
      </c>
      <c r="S403" s="24">
        <f ca="1">I403*'Balance y flujos'!J$12</f>
        <v>20878.620424520948</v>
      </c>
      <c r="T403" s="24">
        <f ca="1">J403*'Balance y flujos'!K$12</f>
        <v>20069.03414558254</v>
      </c>
      <c r="U403" s="24">
        <f ca="1">K403*'Balance y flujos'!L$12</f>
        <v>19266.053285711219</v>
      </c>
      <c r="V403" s="24">
        <f ca="1">L403*'Balance y flujos'!M$12</f>
        <v>747523.84399525856</v>
      </c>
      <c r="W403" s="18">
        <f t="shared" ca="1" si="37"/>
        <v>-21755.431644701282</v>
      </c>
      <c r="X403" s="18">
        <f ca="1">'Metrics and Escenarios'!$N$13-W403</f>
        <v>24663.478400508058</v>
      </c>
    </row>
    <row r="404" spans="1:24" x14ac:dyDescent="0.3">
      <c r="A404">
        <v>399</v>
      </c>
      <c r="B404" s="18">
        <f t="shared" ca="1" si="36"/>
        <v>-83.539606301274858</v>
      </c>
      <c r="C404" s="23">
        <f t="shared" ca="1" si="38"/>
        <v>1.001884843588589</v>
      </c>
      <c r="D404" s="23">
        <f t="shared" ca="1" si="35"/>
        <v>0.99686517680094999</v>
      </c>
      <c r="E404" s="23">
        <f t="shared" ca="1" si="35"/>
        <v>0.98639265228036055</v>
      </c>
      <c r="F404" s="23">
        <f t="shared" ca="1" si="35"/>
        <v>0.97174720918616742</v>
      </c>
      <c r="G404" s="23">
        <f t="shared" ca="1" si="35"/>
        <v>0.95400169933653112</v>
      </c>
      <c r="H404" s="23">
        <f t="shared" ca="1" si="35"/>
        <v>0.93403329622644982</v>
      </c>
      <c r="I404" s="23">
        <f t="shared" ca="1" si="35"/>
        <v>0.91253889308942349</v>
      </c>
      <c r="J404" s="23">
        <f t="shared" ca="1" si="35"/>
        <v>0.89006539403857121</v>
      </c>
      <c r="K404" s="23">
        <f t="shared" ca="1" si="35"/>
        <v>0.86702987183683999</v>
      </c>
      <c r="L404" s="23">
        <f t="shared" ca="1" si="35"/>
        <v>0.8437506911571353</v>
      </c>
      <c r="M404" s="24">
        <f ca="1">C404*'Balance y flujos'!D$12</f>
        <v>7586.1282778056338</v>
      </c>
      <c r="N404" s="24">
        <f ca="1">D404*'Balance y flujos'!E$12</f>
        <v>7548.1200811485469</v>
      </c>
      <c r="O404" s="24">
        <f ca="1">E404*'Balance y flujos'!F$12</f>
        <v>7468.8236281539148</v>
      </c>
      <c r="P404" s="24">
        <f ca="1">F404*'Balance y flujos'!G$12</f>
        <v>7357.9304344811753</v>
      </c>
      <c r="Q404" s="24">
        <f ca="1">G404*'Balance y flujos'!H$12</f>
        <v>-946778.13535637443</v>
      </c>
      <c r="R404" s="24">
        <f ca="1">H404*'Balance y flujos'!I$12</f>
        <v>23671.936609043201</v>
      </c>
      <c r="S404" s="24">
        <f ca="1">I404*'Balance y flujos'!J$12</f>
        <v>23127.187133232706</v>
      </c>
      <c r="T404" s="24">
        <f ca="1">J404*'Balance y flujos'!K$12</f>
        <v>22557.623663638591</v>
      </c>
      <c r="U404" s="24">
        <f ca="1">K404*'Balance y flujos'!L$12</f>
        <v>21973.816401607768</v>
      </c>
      <c r="V404" s="24">
        <f ca="1">L404*'Balance y flujos'!M$12</f>
        <v>865134.52506926784</v>
      </c>
      <c r="W404" s="18">
        <f t="shared" ca="1" si="37"/>
        <v>39647.955942004919</v>
      </c>
      <c r="X404" s="18">
        <f ca="1">'Metrics and Escenarios'!$N$13-W404</f>
        <v>-36739.909186198143</v>
      </c>
    </row>
    <row r="405" spans="1:24" x14ac:dyDescent="0.3">
      <c r="A405">
        <v>400</v>
      </c>
      <c r="B405" s="18">
        <f t="shared" ca="1" si="36"/>
        <v>156.6281277939265</v>
      </c>
      <c r="C405" s="23">
        <f t="shared" ca="1" si="38"/>
        <v>0.97810944925063481</v>
      </c>
      <c r="D405" s="23">
        <f t="shared" ca="1" si="35"/>
        <v>0.95011400733267426</v>
      </c>
      <c r="E405" s="23">
        <f t="shared" ca="1" si="35"/>
        <v>0.91782265214036096</v>
      </c>
      <c r="F405" s="23">
        <f t="shared" ca="1" si="35"/>
        <v>0.88273814416036633</v>
      </c>
      <c r="G405" s="23">
        <f t="shared" ca="1" si="35"/>
        <v>0.84605264489150911</v>
      </c>
      <c r="H405" s="23">
        <f t="shared" ca="1" si="35"/>
        <v>0.80868659679753863</v>
      </c>
      <c r="I405" s="23">
        <f t="shared" ca="1" si="35"/>
        <v>0.77132768268939012</v>
      </c>
      <c r="J405" s="23">
        <f t="shared" ca="1" si="35"/>
        <v>0.7344785188220605</v>
      </c>
      <c r="K405" s="23">
        <f t="shared" ca="1" si="35"/>
        <v>0.69849112285952897</v>
      </c>
      <c r="L405" s="23">
        <f t="shared" ca="1" si="35"/>
        <v>0.66360648268970435</v>
      </c>
      <c r="M405" s="24">
        <f ca="1">C405*'Balance y flujos'!D$12</f>
        <v>7406.1044033480639</v>
      </c>
      <c r="N405" s="24">
        <f ca="1">D405*'Balance y flujos'!E$12</f>
        <v>7194.1269341383231</v>
      </c>
      <c r="O405" s="24">
        <f ca="1">E405*'Balance y flujos'!F$12</f>
        <v>6949.6214260245924</v>
      </c>
      <c r="P405" s="24">
        <f ca="1">F405*'Balance y flujos'!G$12</f>
        <v>6683.9665657847581</v>
      </c>
      <c r="Q405" s="24">
        <f ca="1">G405*'Balance y flujos'!H$12</f>
        <v>-839646.45566228149</v>
      </c>
      <c r="R405" s="24">
        <f ca="1">H405*'Balance y flujos'!I$12</f>
        <v>20495.177134812853</v>
      </c>
      <c r="S405" s="24">
        <f ca="1">I405*'Balance y flujos'!J$12</f>
        <v>19548.36094515062</v>
      </c>
      <c r="T405" s="24">
        <f ca="1">J405*'Balance y flujos'!K$12</f>
        <v>18614.463754667391</v>
      </c>
      <c r="U405" s="24">
        <f ca="1">K405*'Balance y flujos'!L$12</f>
        <v>17702.407022438168</v>
      </c>
      <c r="V405" s="24">
        <f ca="1">L405*'Balance y flujos'!M$12</f>
        <v>680424.78098275827</v>
      </c>
      <c r="W405" s="18">
        <f t="shared" ca="1" si="37"/>
        <v>-54627.446493158466</v>
      </c>
      <c r="X405" s="18">
        <f ca="1">'Metrics and Escenarios'!$N$13-W405</f>
        <v>57535.493248965242</v>
      </c>
    </row>
    <row r="406" spans="1:24" x14ac:dyDescent="0.3">
      <c r="A406">
        <v>401</v>
      </c>
      <c r="B406" s="18">
        <f t="shared" ca="1" si="36"/>
        <v>205.54308826722635</v>
      </c>
      <c r="C406" s="23">
        <f t="shared" ca="1" si="38"/>
        <v>0.97333671317192949</v>
      </c>
      <c r="D406" s="23">
        <f t="shared" ca="1" si="35"/>
        <v>0.94086436785595473</v>
      </c>
      <c r="E406" s="23">
        <f t="shared" ca="1" si="35"/>
        <v>0.90445241513597863</v>
      </c>
      <c r="F406" s="23">
        <f t="shared" ca="1" si="35"/>
        <v>0.86563437527053366</v>
      </c>
      <c r="G406" s="23">
        <f t="shared" ca="1" si="35"/>
        <v>0.82561131964005752</v>
      </c>
      <c r="H406" s="23">
        <f t="shared" ca="1" si="35"/>
        <v>0.78529737673817623</v>
      </c>
      <c r="I406" s="23">
        <f t="shared" ca="1" si="35"/>
        <v>0.74536409783057422</v>
      </c>
      <c r="J406" s="23">
        <f t="shared" ca="1" si="35"/>
        <v>0.70629202196636565</v>
      </c>
      <c r="K406" s="23">
        <f t="shared" ca="1" si="35"/>
        <v>0.66840816028241645</v>
      </c>
      <c r="L406" s="23">
        <f t="shared" ca="1" si="35"/>
        <v>0.63192730687692333</v>
      </c>
      <c r="M406" s="24">
        <f ca="1">C406*'Balance y flujos'!D$12</f>
        <v>7369.9659305875784</v>
      </c>
      <c r="N406" s="24">
        <f ca="1">D406*'Balance y flujos'!E$12</f>
        <v>7124.0899912272844</v>
      </c>
      <c r="O406" s="24">
        <f ca="1">E406*'Balance y flujos'!F$12</f>
        <v>6848.3839098878989</v>
      </c>
      <c r="P406" s="24">
        <f ca="1">F406*'Balance y flujos'!G$12</f>
        <v>6554.4592819262025</v>
      </c>
      <c r="Q406" s="24">
        <f ca="1">G406*'Balance y flujos'!H$12</f>
        <v>-819359.90919256129</v>
      </c>
      <c r="R406" s="24">
        <f ca="1">H406*'Balance y flujos'!I$12</f>
        <v>19902.405831244723</v>
      </c>
      <c r="S406" s="24">
        <f ca="1">I406*'Balance y flujos'!J$12</f>
        <v>18890.345500300358</v>
      </c>
      <c r="T406" s="24">
        <f ca="1">J406*'Balance y flujos'!K$12</f>
        <v>17900.111311885481</v>
      </c>
      <c r="U406" s="24">
        <f ca="1">K406*'Balance y flujos'!L$12</f>
        <v>16939.99096509349</v>
      </c>
      <c r="V406" s="24">
        <f ca="1">L406*'Balance y flujos'!M$12</f>
        <v>647942.73503173213</v>
      </c>
      <c r="W406" s="18">
        <f t="shared" ca="1" si="37"/>
        <v>-69887.421438675956</v>
      </c>
      <c r="X406" s="18">
        <f ca="1">'Metrics and Escenarios'!$N$13-W406</f>
        <v>72795.468194482732</v>
      </c>
    </row>
    <row r="407" spans="1:24" x14ac:dyDescent="0.3">
      <c r="A407">
        <v>402</v>
      </c>
      <c r="B407" s="18">
        <f t="shared" ca="1" si="36"/>
        <v>38.036004855758762</v>
      </c>
      <c r="C407" s="23">
        <f t="shared" ca="1" si="38"/>
        <v>0.98977811066505328</v>
      </c>
      <c r="D407" s="23">
        <f t="shared" ca="1" si="35"/>
        <v>0.97291859007751136</v>
      </c>
      <c r="E407" s="23">
        <f t="shared" ca="1" si="35"/>
        <v>0.9510644389982893</v>
      </c>
      <c r="F407" s="23">
        <f t="shared" ca="1" si="35"/>
        <v>0.92562154584887013</v>
      </c>
      <c r="G407" s="23">
        <f t="shared" ca="1" si="35"/>
        <v>0.89773744418968193</v>
      </c>
      <c r="H407" s="23">
        <f t="shared" ca="1" si="35"/>
        <v>0.86832556564411445</v>
      </c>
      <c r="I407" s="23">
        <f t="shared" ca="1" si="35"/>
        <v>0.83809191589174492</v>
      </c>
      <c r="J407" s="23">
        <f t="shared" ca="1" si="35"/>
        <v>0.80757380277770374</v>
      </c>
      <c r="K407" s="23">
        <f t="shared" ca="1" si="35"/>
        <v>0.77716709629836966</v>
      </c>
      <c r="L407" s="23">
        <f t="shared" ca="1" si="35"/>
        <v>0.747161567459243</v>
      </c>
      <c r="M407" s="24">
        <f ca="1">C407*'Balance y flujos'!D$12</f>
        <v>7494.4578332722003</v>
      </c>
      <c r="N407" s="24">
        <f ca="1">D407*'Balance y flujos'!E$12</f>
        <v>7366.7999625120383</v>
      </c>
      <c r="O407" s="24">
        <f ca="1">E407*'Balance y flujos'!F$12</f>
        <v>7201.323466335396</v>
      </c>
      <c r="P407" s="24">
        <f ca="1">F407*'Balance y flujos'!G$12</f>
        <v>7008.6735301424751</v>
      </c>
      <c r="Q407" s="24">
        <f ca="1">G407*'Balance y flujos'!H$12</f>
        <v>-890939.90507628582</v>
      </c>
      <c r="R407" s="24">
        <f ca="1">H407*'Balance y flujos'!I$12</f>
        <v>22006.654183509596</v>
      </c>
      <c r="S407" s="24">
        <f ca="1">I407*'Balance y flujos'!J$12</f>
        <v>21240.419143185518</v>
      </c>
      <c r="T407" s="24">
        <f ca="1">J407*'Balance y flujos'!K$12</f>
        <v>20466.974725323944</v>
      </c>
      <c r="U407" s="24">
        <f ca="1">K407*'Balance y flujos'!L$12</f>
        <v>19696.35377296972</v>
      </c>
      <c r="V407" s="24">
        <f ca="1">L407*'Balance y flujos'!M$12</f>
        <v>766097.46763867349</v>
      </c>
      <c r="W407" s="18">
        <f t="shared" ca="1" si="37"/>
        <v>-12360.780820361455</v>
      </c>
      <c r="X407" s="18">
        <f ca="1">'Metrics and Escenarios'!$N$13-W407</f>
        <v>15268.827576168231</v>
      </c>
    </row>
    <row r="408" spans="1:24" x14ac:dyDescent="0.3">
      <c r="A408">
        <v>403</v>
      </c>
      <c r="B408" s="18">
        <f t="shared" ca="1" si="36"/>
        <v>202.31109404538134</v>
      </c>
      <c r="C408" s="23">
        <f t="shared" ca="1" si="38"/>
        <v>0.97365134587703306</v>
      </c>
      <c r="D408" s="23">
        <f t="shared" ca="1" si="35"/>
        <v>0.94147273809977305</v>
      </c>
      <c r="E408" s="23">
        <f t="shared" ca="1" si="35"/>
        <v>0.90532979591457863</v>
      </c>
      <c r="F408" s="23">
        <f t="shared" ca="1" si="35"/>
        <v>0.86675418908056379</v>
      </c>
      <c r="G408" s="23">
        <f t="shared" ca="1" si="35"/>
        <v>0.82694658374823049</v>
      </c>
      <c r="H408" s="23">
        <f t="shared" ca="1" si="35"/>
        <v>0.78682170019230102</v>
      </c>
      <c r="I408" s="23">
        <f t="shared" ca="1" si="35"/>
        <v>0.74705231553909734</v>
      </c>
      <c r="J408" s="23">
        <f t="shared" ca="1" si="35"/>
        <v>0.70812057027784092</v>
      </c>
      <c r="K408" s="23">
        <f t="shared" ca="1" si="35"/>
        <v>0.67035525293671372</v>
      </c>
      <c r="L408" s="23">
        <f t="shared" ca="1" si="35"/>
        <v>0.63397299632888393</v>
      </c>
      <c r="M408" s="24">
        <f ca="1">C408*'Balance y flujos'!D$12</f>
        <v>7372.3482842847943</v>
      </c>
      <c r="N408" s="24">
        <f ca="1">D408*'Balance y flujos'!E$12</f>
        <v>7128.6964834200144</v>
      </c>
      <c r="O408" s="24">
        <f ca="1">E408*'Balance y flujos'!F$12</f>
        <v>6855.0273112503755</v>
      </c>
      <c r="P408" s="24">
        <f ca="1">F408*'Balance y flujos'!G$12</f>
        <v>6562.9383514165838</v>
      </c>
      <c r="Q408" s="24">
        <f ca="1">G408*'Balance y flujos'!H$12</f>
        <v>-820685.06287250074</v>
      </c>
      <c r="R408" s="24">
        <f ca="1">H408*'Balance y flujos'!I$12</f>
        <v>19941.037953165323</v>
      </c>
      <c r="S408" s="24">
        <f ca="1">I408*'Balance y flujos'!J$12</f>
        <v>18933.131322540186</v>
      </c>
      <c r="T408" s="24">
        <f ca="1">J408*'Balance y flujos'!K$12</f>
        <v>17946.453642389853</v>
      </c>
      <c r="U408" s="24">
        <f ca="1">K408*'Balance y flujos'!L$12</f>
        <v>16989.337657626475</v>
      </c>
      <c r="V408" s="24">
        <f ca="1">L408*'Balance y flujos'!M$12</f>
        <v>650040.26999201044</v>
      </c>
      <c r="W408" s="18">
        <f t="shared" ca="1" si="37"/>
        <v>-68915.821874396643</v>
      </c>
      <c r="X408" s="18">
        <f ca="1">'Metrics and Escenarios'!$N$13-W408</f>
        <v>71823.868630203418</v>
      </c>
    </row>
    <row r="409" spans="1:24" x14ac:dyDescent="0.3">
      <c r="A409">
        <v>404</v>
      </c>
      <c r="B409" s="18">
        <f t="shared" ca="1" si="36"/>
        <v>319.38110145308923</v>
      </c>
      <c r="C409" s="23">
        <f t="shared" ca="1" si="38"/>
        <v>0.9623192705816358</v>
      </c>
      <c r="D409" s="23">
        <f t="shared" ca="1" si="35"/>
        <v>0.9196851565962092</v>
      </c>
      <c r="E409" s="23">
        <f t="shared" ca="1" si="35"/>
        <v>0.87408558173735629</v>
      </c>
      <c r="F409" s="23">
        <f t="shared" ca="1" si="35"/>
        <v>0.82710149538350064</v>
      </c>
      <c r="G409" s="23">
        <f t="shared" ca="1" si="35"/>
        <v>0.77993072282230902</v>
      </c>
      <c r="H409" s="23">
        <f t="shared" ca="1" si="35"/>
        <v>0.733450170946503</v>
      </c>
      <c r="I409" s="23">
        <f t="shared" ca="1" si="35"/>
        <v>0.68827344746729535</v>
      </c>
      <c r="J409" s="23">
        <f t="shared" ca="1" si="35"/>
        <v>0.64481172197658732</v>
      </c>
      <c r="K409" s="23">
        <f t="shared" ca="1" si="35"/>
        <v>0.60331822476997587</v>
      </c>
      <c r="L409" s="23">
        <f t="shared" ca="1" si="35"/>
        <v>0.5639335094945358</v>
      </c>
      <c r="M409" s="24">
        <f ca="1">C409*'Balance y flujos'!D$12</f>
        <v>7286.543436158021</v>
      </c>
      <c r="N409" s="24">
        <f ca="1">D409*'Balance y flujos'!E$12</f>
        <v>6963.7240425183609</v>
      </c>
      <c r="O409" s="24">
        <f ca="1">E409*'Balance y flujos'!F$12</f>
        <v>6618.4506046513761</v>
      </c>
      <c r="P409" s="24">
        <f ca="1">F409*'Balance y flujos'!G$12</f>
        <v>6262.6938444041789</v>
      </c>
      <c r="Q409" s="24">
        <f ca="1">G409*'Balance y flujos'!H$12</f>
        <v>-774025.19929932698</v>
      </c>
      <c r="R409" s="24">
        <f ca="1">H409*'Balance y flujos'!I$12</f>
        <v>18588.401529883125</v>
      </c>
      <c r="S409" s="24">
        <f ca="1">I409*'Balance y flujos'!J$12</f>
        <v>17443.452480716893</v>
      </c>
      <c r="T409" s="24">
        <f ca="1">J409*'Balance y flujos'!K$12</f>
        <v>16341.96796737868</v>
      </c>
      <c r="U409" s="24">
        <f ca="1">K409*'Balance y flujos'!L$12</f>
        <v>15290.365803375864</v>
      </c>
      <c r="V409" s="24">
        <f ca="1">L409*'Balance y flujos'!M$12</f>
        <v>578225.71764429053</v>
      </c>
      <c r="W409" s="18">
        <f t="shared" ca="1" si="37"/>
        <v>-101003.88194594998</v>
      </c>
      <c r="X409" s="18">
        <f ca="1">'Metrics and Escenarios'!$N$13-W409</f>
        <v>103911.92870175675</v>
      </c>
    </row>
    <row r="410" spans="1:24" x14ac:dyDescent="0.3">
      <c r="A410">
        <v>405</v>
      </c>
      <c r="B410" s="18">
        <f t="shared" ca="1" si="36"/>
        <v>-104.05538332911932</v>
      </c>
      <c r="C410" s="23">
        <f t="shared" ca="1" si="38"/>
        <v>1.0039423980892388</v>
      </c>
      <c r="D410" s="23">
        <f t="shared" ca="1" si="35"/>
        <v>1.0009638725822105</v>
      </c>
      <c r="E410" s="23">
        <f t="shared" ca="1" si="35"/>
        <v>0.99248235682474617</v>
      </c>
      <c r="F410" s="23">
        <f t="shared" ca="1" si="35"/>
        <v>0.97975447895038303</v>
      </c>
      <c r="G410" s="23">
        <f t="shared" ca="1" si="35"/>
        <v>0.96383810654241386</v>
      </c>
      <c r="H410" s="23">
        <f t="shared" ca="1" si="35"/>
        <v>0.94560180252620962</v>
      </c>
      <c r="I410" s="23">
        <f t="shared" ca="1" si="35"/>
        <v>0.92573845711540415</v>
      </c>
      <c r="J410" s="23">
        <f t="shared" ca="1" si="35"/>
        <v>0.90479423942376369</v>
      </c>
      <c r="K410" s="23">
        <f t="shared" ca="1" si="35"/>
        <v>0.88318759487334297</v>
      </c>
      <c r="L410" s="23">
        <f t="shared" ca="1" si="35"/>
        <v>0.86123967887248543</v>
      </c>
      <c r="M410" s="24">
        <f ca="1">C410*'Balance y flujos'!D$12</f>
        <v>7601.7077852514167</v>
      </c>
      <c r="N410" s="24">
        <f ca="1">D410*'Balance y flujos'!E$12</f>
        <v>7579.1548174930676</v>
      </c>
      <c r="O410" s="24">
        <f ca="1">E410*'Balance y flujos'!F$12</f>
        <v>7514.9339971681557</v>
      </c>
      <c r="P410" s="24">
        <f ca="1">F410*'Balance y flujos'!G$12</f>
        <v>7418.5603321935296</v>
      </c>
      <c r="Q410" s="24">
        <f ca="1">G410*'Balance y flujos'!H$12</f>
        <v>-956540.06269829476</v>
      </c>
      <c r="R410" s="24">
        <f ca="1">H410*'Balance y flujos'!I$12</f>
        <v>23965.126315336969</v>
      </c>
      <c r="S410" s="24">
        <f ca="1">I410*'Balance y flujos'!J$12</f>
        <v>23461.714011613141</v>
      </c>
      <c r="T410" s="24">
        <f ca="1">J410*'Balance y flujos'!K$12</f>
        <v>22930.908316007284</v>
      </c>
      <c r="U410" s="24">
        <f ca="1">K410*'Balance y flujos'!L$12</f>
        <v>22383.314218240037</v>
      </c>
      <c r="V410" s="24">
        <f ca="1">L410*'Balance y flujos'!M$12</f>
        <v>883066.74988358072</v>
      </c>
      <c r="W410" s="18">
        <f t="shared" ca="1" si="37"/>
        <v>49382.106978589669</v>
      </c>
      <c r="X410" s="18">
        <f ca="1">'Metrics and Escenarios'!$N$13-W410</f>
        <v>-46474.060222782893</v>
      </c>
    </row>
    <row r="411" spans="1:24" x14ac:dyDescent="0.3">
      <c r="A411">
        <v>406</v>
      </c>
      <c r="B411" s="18">
        <f t="shared" ca="1" si="36"/>
        <v>87.205749415849937</v>
      </c>
      <c r="C411" s="23">
        <f t="shared" ca="1" si="38"/>
        <v>0.98492334214519173</v>
      </c>
      <c r="D411" s="23">
        <f t="shared" ca="1" si="35"/>
        <v>0.96339784833745901</v>
      </c>
      <c r="E411" s="23">
        <f t="shared" ca="1" si="35"/>
        <v>0.93713832437940447</v>
      </c>
      <c r="F411" s="23">
        <f t="shared" ca="1" si="35"/>
        <v>0.90759437524752884</v>
      </c>
      <c r="G411" s="23">
        <f t="shared" ca="1" si="35"/>
        <v>0.87593577747429652</v>
      </c>
      <c r="H411" s="23">
        <f t="shared" ref="D411:P439" ca="1" si="39">EXP(-(H$4+($B411/10000))*H$3)</f>
        <v>0.84308254657675297</v>
      </c>
      <c r="I411" s="23">
        <f t="shared" ca="1" si="39"/>
        <v>0.8097365583090631</v>
      </c>
      <c r="J411" s="23">
        <f t="shared" ca="1" si="39"/>
        <v>0.77642391395893506</v>
      </c>
      <c r="K411" s="23">
        <f t="shared" ca="1" si="39"/>
        <v>0.74352516373261079</v>
      </c>
      <c r="L411" s="23">
        <f t="shared" ca="1" si="39"/>
        <v>0.71131239371311084</v>
      </c>
      <c r="M411" s="24">
        <f ca="1">C411*'Balance y flujos'!D$12</f>
        <v>7457.6982226379014</v>
      </c>
      <c r="N411" s="24">
        <f ca="1">D411*'Balance y flujos'!E$12</f>
        <v>7294.7102721628007</v>
      </c>
      <c r="O411" s="24">
        <f ca="1">E411*'Balance y flujos'!F$12</f>
        <v>7095.8769246631209</v>
      </c>
      <c r="P411" s="24">
        <f ca="1">F411*'Balance y flujos'!G$12</f>
        <v>6872.1743810208827</v>
      </c>
      <c r="Q411" s="24">
        <f ca="1">G411*'Balance y flujos'!H$12</f>
        <v>-869303.31745300489</v>
      </c>
      <c r="R411" s="24">
        <f ca="1">H411*'Balance y flujos'!I$12</f>
        <v>21366.900601279078</v>
      </c>
      <c r="S411" s="24">
        <f ca="1">I411*'Balance y flujos'!J$12</f>
        <v>20521.787130883826</v>
      </c>
      <c r="T411" s="24">
        <f ca="1">J411*'Balance y flujos'!K$12</f>
        <v>19677.518721479446</v>
      </c>
      <c r="U411" s="24">
        <f ca="1">K411*'Balance y flujos'!L$12</f>
        <v>18843.739954683231</v>
      </c>
      <c r="V411" s="24">
        <f ca="1">L411*'Balance y flujos'!M$12</f>
        <v>729339.74023408676</v>
      </c>
      <c r="W411" s="18">
        <f t="shared" ca="1" si="37"/>
        <v>-30833.17101010785</v>
      </c>
      <c r="X411" s="18">
        <f ca="1">'Metrics and Escenarios'!$N$13-W411</f>
        <v>33741.217765914625</v>
      </c>
    </row>
    <row r="412" spans="1:24" x14ac:dyDescent="0.3">
      <c r="A412">
        <v>407</v>
      </c>
      <c r="B412" s="18">
        <f t="shared" ca="1" si="36"/>
        <v>-47.412840162156321</v>
      </c>
      <c r="C412" s="23">
        <f t="shared" ca="1" si="38"/>
        <v>0.99827188779429621</v>
      </c>
      <c r="D412" s="23">
        <f t="shared" ca="1" si="39"/>
        <v>0.9896884322574605</v>
      </c>
      <c r="E412" s="23">
        <f t="shared" ca="1" si="39"/>
        <v>0.97575982282080642</v>
      </c>
      <c r="F412" s="23">
        <f t="shared" ca="1" si="39"/>
        <v>0.95780575009076763</v>
      </c>
      <c r="G412" s="23">
        <f t="shared" ca="1" si="39"/>
        <v>0.93692390689673288</v>
      </c>
      <c r="H412" s="23">
        <f t="shared" ca="1" si="39"/>
        <v>0.91400498635936611</v>
      </c>
      <c r="I412" s="23">
        <f t="shared" ca="1" si="39"/>
        <v>0.88975128695703853</v>
      </c>
      <c r="J412" s="23">
        <f t="shared" ca="1" si="39"/>
        <v>0.86470942320353761</v>
      </c>
      <c r="K412" s="23">
        <f t="shared" ca="1" si="39"/>
        <v>0.83929255529550117</v>
      </c>
      <c r="L412" s="23">
        <f t="shared" ca="1" si="39"/>
        <v>0.81381274390577563</v>
      </c>
      <c r="M412" s="24">
        <f ca="1">C412*'Balance y flujos'!D$12</f>
        <v>7558.7714949448664</v>
      </c>
      <c r="N412" s="24">
        <f ca="1">D412*'Balance y flujos'!E$12</f>
        <v>7493.7788012376295</v>
      </c>
      <c r="O412" s="24">
        <f ca="1">E412*'Balance y flujos'!F$12</f>
        <v>7388.3133691631811</v>
      </c>
      <c r="P412" s="24">
        <f ca="1">F412*'Balance y flujos'!G$12</f>
        <v>7252.367706634468</v>
      </c>
      <c r="Q412" s="24">
        <f ca="1">G412*'Balance y flujos'!H$12</f>
        <v>-929829.6535104824</v>
      </c>
      <c r="R412" s="24">
        <f ca="1">H412*'Balance y flujos'!I$12</f>
        <v>23164.343482036587</v>
      </c>
      <c r="S412" s="24">
        <f ca="1">I412*'Balance y flujos'!J$12</f>
        <v>22549.663002115565</v>
      </c>
      <c r="T412" s="24">
        <f ca="1">J412*'Balance y flujos'!K$12</f>
        <v>21915.007456387084</v>
      </c>
      <c r="U412" s="24">
        <f ca="1">K412*'Balance y flujos'!L$12</f>
        <v>21270.847886968913</v>
      </c>
      <c r="V412" s="24">
        <f ca="1">L412*'Balance y flujos'!M$12</f>
        <v>834437.8369974232</v>
      </c>
      <c r="W412" s="18">
        <f t="shared" ca="1" si="37"/>
        <v>23201.276686429046</v>
      </c>
      <c r="X412" s="18">
        <f ca="1">'Metrics and Escenarios'!$N$13-W412</f>
        <v>-20293.22993062227</v>
      </c>
    </row>
    <row r="413" spans="1:24" x14ac:dyDescent="0.3">
      <c r="A413">
        <v>408</v>
      </c>
      <c r="B413" s="18">
        <f t="shared" ca="1" si="36"/>
        <v>41.460615882462101</v>
      </c>
      <c r="C413" s="23">
        <f t="shared" ca="1" si="38"/>
        <v>0.9894392081956449</v>
      </c>
      <c r="D413" s="23">
        <f t="shared" ca="1" si="39"/>
        <v>0.97225244468610561</v>
      </c>
      <c r="E413" s="23">
        <f t="shared" ca="1" si="39"/>
        <v>0.9500878330290573</v>
      </c>
      <c r="F413" s="23">
        <f t="shared" ca="1" si="39"/>
        <v>0.92435445640371838</v>
      </c>
      <c r="G413" s="23">
        <f t="shared" ca="1" si="39"/>
        <v>0.89620155874228014</v>
      </c>
      <c r="H413" s="23">
        <f t="shared" ca="1" si="39"/>
        <v>0.86654319106898614</v>
      </c>
      <c r="I413" s="23">
        <f t="shared" ca="1" si="39"/>
        <v>0.83608522492874449</v>
      </c>
      <c r="J413" s="23">
        <f t="shared" ca="1" si="39"/>
        <v>0.80536432987392192</v>
      </c>
      <c r="K413" s="23">
        <f t="shared" ca="1" si="39"/>
        <v>0.77477543840896912</v>
      </c>
      <c r="L413" s="23">
        <f t="shared" ca="1" si="39"/>
        <v>0.74460720606015351</v>
      </c>
      <c r="M413" s="24">
        <f ca="1">C413*'Balance y flujos'!D$12</f>
        <v>7491.8917124020736</v>
      </c>
      <c r="N413" s="24">
        <f ca="1">D413*'Balance y flujos'!E$12</f>
        <v>7361.7560051917808</v>
      </c>
      <c r="O413" s="24">
        <f ca="1">E413*'Balance y flujos'!F$12</f>
        <v>7193.9287460670184</v>
      </c>
      <c r="P413" s="24">
        <f ca="1">F413*'Balance y flujos'!G$12</f>
        <v>6999.0793106751507</v>
      </c>
      <c r="Q413" s="24">
        <f ca="1">G413*'Balance y flujos'!H$12</f>
        <v>-889415.64913311147</v>
      </c>
      <c r="R413" s="24">
        <f ca="1">H413*'Balance y flujos'!I$12</f>
        <v>21961.482070131555</v>
      </c>
      <c r="S413" s="24">
        <f ca="1">I413*'Balance y flujos'!J$12</f>
        <v>21189.562004085659</v>
      </c>
      <c r="T413" s="24">
        <f ca="1">J413*'Balance y flujos'!K$12</f>
        <v>20410.97832484333</v>
      </c>
      <c r="U413" s="24">
        <f ca="1">K413*'Balance y flujos'!L$12</f>
        <v>19635.740115857992</v>
      </c>
      <c r="V413" s="24">
        <f ca="1">L413*'Balance y flujos'!M$12</f>
        <v>763478.36906012788</v>
      </c>
      <c r="W413" s="18">
        <f t="shared" ca="1" si="37"/>
        <v>-13692.861783728935</v>
      </c>
      <c r="X413" s="18">
        <f ca="1">'Metrics and Escenarios'!$N$13-W413</f>
        <v>16600.908539535711</v>
      </c>
    </row>
    <row r="414" spans="1:24" x14ac:dyDescent="0.3">
      <c r="A414">
        <v>409</v>
      </c>
      <c r="B414" s="18">
        <f t="shared" ca="1" si="36"/>
        <v>43.819232799326649</v>
      </c>
      <c r="C414" s="23">
        <f t="shared" ca="1" si="38"/>
        <v>0.9892058649096318</v>
      </c>
      <c r="D414" s="23">
        <f t="shared" ca="1" si="39"/>
        <v>0.97179391863063946</v>
      </c>
      <c r="E414" s="23">
        <f t="shared" ca="1" si="39"/>
        <v>0.94941580284571347</v>
      </c>
      <c r="F414" s="23">
        <f t="shared" ca="1" si="39"/>
        <v>0.9234827884313177</v>
      </c>
      <c r="G414" s="23">
        <f t="shared" ca="1" si="39"/>
        <v>0.89514528362310597</v>
      </c>
      <c r="H414" s="23">
        <f t="shared" ca="1" si="39"/>
        <v>0.86531775231788355</v>
      </c>
      <c r="I414" s="23">
        <f t="shared" ca="1" si="39"/>
        <v>0.83470596051796664</v>
      </c>
      <c r="J414" s="23">
        <f t="shared" ca="1" si="39"/>
        <v>0.80384612592283389</v>
      </c>
      <c r="K414" s="23">
        <f t="shared" ca="1" si="39"/>
        <v>0.7731325241680681</v>
      </c>
      <c r="L414" s="23">
        <f t="shared" ca="1" si="39"/>
        <v>0.74285303243253376</v>
      </c>
      <c r="M414" s="24">
        <f ca="1">C414*'Balance y flujos'!D$12</f>
        <v>7490.1248705222024</v>
      </c>
      <c r="N414" s="24">
        <f ca="1">D414*'Balance y flujos'!E$12</f>
        <v>7358.284111692501</v>
      </c>
      <c r="O414" s="24">
        <f ca="1">E414*'Balance y flujos'!F$12</f>
        <v>7188.8402299465997</v>
      </c>
      <c r="P414" s="24">
        <f ca="1">F414*'Balance y flujos'!G$12</f>
        <v>6992.4791658615004</v>
      </c>
      <c r="Q414" s="24">
        <f ca="1">G414*'Balance y flujos'!H$12</f>
        <v>-888367.37197757757</v>
      </c>
      <c r="R414" s="24">
        <f ca="1">H414*'Balance y flujos'!I$12</f>
        <v>21930.424817085477</v>
      </c>
      <c r="S414" s="24">
        <f ca="1">I414*'Balance y flujos'!J$12</f>
        <v>21154.606226994041</v>
      </c>
      <c r="T414" s="24">
        <f ca="1">J414*'Balance y flujos'!K$12</f>
        <v>20372.501294276059</v>
      </c>
      <c r="U414" s="24">
        <f ca="1">K414*'Balance y flujos'!L$12</f>
        <v>19594.102454843312</v>
      </c>
      <c r="V414" s="24">
        <f ca="1">L414*'Balance y flujos'!M$12</f>
        <v>761679.73803780705</v>
      </c>
      <c r="W414" s="18">
        <f t="shared" ca="1" si="37"/>
        <v>-14606.270768548711</v>
      </c>
      <c r="X414" s="18">
        <f ca="1">'Metrics and Escenarios'!$N$13-W414</f>
        <v>17514.317524355487</v>
      </c>
    </row>
    <row r="415" spans="1:24" x14ac:dyDescent="0.3">
      <c r="A415">
        <v>410</v>
      </c>
      <c r="B415" s="18">
        <f t="shared" ca="1" si="36"/>
        <v>205.93892400620862</v>
      </c>
      <c r="C415" s="23">
        <f t="shared" ca="1" si="38"/>
        <v>0.97329818578874661</v>
      </c>
      <c r="D415" s="23">
        <f t="shared" ca="1" si="39"/>
        <v>0.94078988525581464</v>
      </c>
      <c r="E415" s="23">
        <f t="shared" ca="1" si="39"/>
        <v>0.9043450171358639</v>
      </c>
      <c r="F415" s="23">
        <f t="shared" ca="1" si="39"/>
        <v>0.86549732651152977</v>
      </c>
      <c r="G415" s="23">
        <f t="shared" ca="1" si="39"/>
        <v>0.82544793257578974</v>
      </c>
      <c r="H415" s="23">
        <f t="shared" ca="1" si="39"/>
        <v>0.78511088962406705</v>
      </c>
      <c r="I415" s="23">
        <f t="shared" ca="1" si="39"/>
        <v>0.74515759721707553</v>
      </c>
      <c r="J415" s="23">
        <f t="shared" ca="1" si="39"/>
        <v>0.7060683968761936</v>
      </c>
      <c r="K415" s="23">
        <f t="shared" ca="1" si="39"/>
        <v>0.66817008083883267</v>
      </c>
      <c r="L415" s="23">
        <f t="shared" ca="1" si="39"/>
        <v>0.63167721696495072</v>
      </c>
      <c r="M415" s="24">
        <f ca="1">C415*'Balance y flujos'!D$12</f>
        <v>7369.6742067703108</v>
      </c>
      <c r="N415" s="24">
        <f ca="1">D415*'Balance y flujos'!E$12</f>
        <v>7123.5260196663376</v>
      </c>
      <c r="O415" s="24">
        <f ca="1">E415*'Balance y flujos'!F$12</f>
        <v>6847.57070764129</v>
      </c>
      <c r="P415" s="24">
        <f ca="1">F415*'Balance y flujos'!G$12</f>
        <v>6553.4215683877947</v>
      </c>
      <c r="Q415" s="24">
        <f ca="1">G415*'Balance y flujos'!H$12</f>
        <v>-819197.75927170017</v>
      </c>
      <c r="R415" s="24">
        <f ca="1">H415*'Balance y flujos'!I$12</f>
        <v>19897.679542405309</v>
      </c>
      <c r="S415" s="24">
        <f ca="1">I415*'Balance y flujos'!J$12</f>
        <v>18885.11199368746</v>
      </c>
      <c r="T415" s="24">
        <f ca="1">J415*'Balance y flujos'!K$12</f>
        <v>17894.443806262148</v>
      </c>
      <c r="U415" s="24">
        <f ca="1">K415*'Balance y flujos'!L$12</f>
        <v>16933.957131482632</v>
      </c>
      <c r="V415" s="24">
        <f ca="1">L415*'Balance y flujos'!M$12</f>
        <v>647686.30689545127</v>
      </c>
      <c r="W415" s="18">
        <f t="shared" ca="1" si="37"/>
        <v>-70006.067399945692</v>
      </c>
      <c r="X415" s="18">
        <f ca="1">'Metrics and Escenarios'!$N$13-W415</f>
        <v>72914.114155752468</v>
      </c>
    </row>
    <row r="416" spans="1:24" x14ac:dyDescent="0.3">
      <c r="A416">
        <v>411</v>
      </c>
      <c r="B416" s="18">
        <f t="shared" ca="1" si="36"/>
        <v>111.2782572603608</v>
      </c>
      <c r="C416" s="23">
        <f t="shared" ca="1" si="38"/>
        <v>0.9825552361133093</v>
      </c>
      <c r="D416" s="23">
        <f t="shared" ca="1" si="39"/>
        <v>0.95877071549218607</v>
      </c>
      <c r="E416" s="23">
        <f t="shared" ca="1" si="39"/>
        <v>0.93039492237729804</v>
      </c>
      <c r="F416" s="23">
        <f t="shared" ca="1" si="39"/>
        <v>0.89889708647016209</v>
      </c>
      <c r="G416" s="23">
        <f t="shared" ca="1" si="39"/>
        <v>0.86545598726323569</v>
      </c>
      <c r="H416" s="23">
        <f t="shared" ca="1" si="39"/>
        <v>0.83099299774571633</v>
      </c>
      <c r="I416" s="23">
        <f t="shared" ca="1" si="39"/>
        <v>0.79620620405654752</v>
      </c>
      <c r="J416" s="23">
        <f t="shared" ca="1" si="39"/>
        <v>0.76161459403196552</v>
      </c>
      <c r="K416" s="23">
        <f t="shared" ca="1" si="39"/>
        <v>0.72758974570712798</v>
      </c>
      <c r="L416" s="23">
        <f t="shared" ca="1" si="39"/>
        <v>0.69439377433459037</v>
      </c>
      <c r="M416" s="24">
        <f ca="1">C416*'Balance y flujos'!D$12</f>
        <v>7439.7672635578556</v>
      </c>
      <c r="N416" s="24">
        <f ca="1">D416*'Balance y flujos'!E$12</f>
        <v>7259.6742861936364</v>
      </c>
      <c r="O416" s="24">
        <f ca="1">E416*'Balance y flujos'!F$12</f>
        <v>7044.8168522963633</v>
      </c>
      <c r="P416" s="24">
        <f ca="1">F416*'Balance y flujos'!G$12</f>
        <v>6806.3197583499796</v>
      </c>
      <c r="Q416" s="24">
        <f ca="1">G416*'Balance y flujos'!H$12</f>
        <v>-858902.87870970438</v>
      </c>
      <c r="R416" s="24">
        <f ca="1">H416*'Balance y flujos'!I$12</f>
        <v>21060.505706454205</v>
      </c>
      <c r="S416" s="24">
        <f ca="1">I416*'Balance y flujos'!J$12</f>
        <v>20178.876776983769</v>
      </c>
      <c r="T416" s="24">
        <f ca="1">J416*'Balance y flujos'!K$12</f>
        <v>19302.194539835637</v>
      </c>
      <c r="U416" s="24">
        <f ca="1">K416*'Balance y flujos'!L$12</f>
        <v>18439.876187875525</v>
      </c>
      <c r="V416" s="24">
        <f ca="1">L416*'Balance y flujos'!M$12</f>
        <v>711992.33904761693</v>
      </c>
      <c r="W416" s="18">
        <f t="shared" ca="1" si="37"/>
        <v>-39378.508290540543</v>
      </c>
      <c r="X416" s="18">
        <f ca="1">'Metrics and Escenarios'!$N$13-W416</f>
        <v>42286.555046347319</v>
      </c>
    </row>
    <row r="417" spans="1:24" x14ac:dyDescent="0.3">
      <c r="A417">
        <v>412</v>
      </c>
      <c r="B417" s="18">
        <f t="shared" ca="1" si="36"/>
        <v>263.87805828142831</v>
      </c>
      <c r="C417" s="23">
        <f t="shared" ca="1" si="38"/>
        <v>0.96767528538997272</v>
      </c>
      <c r="D417" s="23">
        <f t="shared" ca="1" si="39"/>
        <v>0.92995109525316755</v>
      </c>
      <c r="E417" s="23">
        <f t="shared" ca="1" si="39"/>
        <v>0.88876175140013047</v>
      </c>
      <c r="F417" s="23">
        <f t="shared" ca="1" si="39"/>
        <v>0.84566950897202653</v>
      </c>
      <c r="G417" s="23">
        <f t="shared" ca="1" si="39"/>
        <v>0.80187811533905029</v>
      </c>
      <c r="H417" s="23">
        <f t="shared" ca="1" si="39"/>
        <v>0.75828665570691867</v>
      </c>
      <c r="I417" s="23">
        <f t="shared" ca="1" si="39"/>
        <v>0.71554060070233849</v>
      </c>
      <c r="J417" s="23">
        <f t="shared" ca="1" si="39"/>
        <v>0.67408809344260956</v>
      </c>
      <c r="K417" s="23">
        <f t="shared" ca="1" si="39"/>
        <v>0.63422103689654763</v>
      </c>
      <c r="L417" s="23">
        <f t="shared" ca="1" si="39"/>
        <v>0.59611845466361824</v>
      </c>
      <c r="M417" s="24">
        <f ca="1">C417*'Balance y flujos'!D$12</f>
        <v>7327.098411766131</v>
      </c>
      <c r="N417" s="24">
        <f ca="1">D417*'Balance y flujos'!E$12</f>
        <v>7041.4562569960453</v>
      </c>
      <c r="O417" s="24">
        <f ca="1">E417*'Balance y flujos'!F$12</f>
        <v>6729.5764554925354</v>
      </c>
      <c r="P417" s="24">
        <f ca="1">F417*'Balance y flujos'!G$12</f>
        <v>6403.2881790205811</v>
      </c>
      <c r="Q417" s="24">
        <f ca="1">G417*'Balance y flujos'!H$12</f>
        <v>-795806.4093091056</v>
      </c>
      <c r="R417" s="24">
        <f ca="1">H417*'Balance y flujos'!I$12</f>
        <v>19217.851995102395</v>
      </c>
      <c r="S417" s="24">
        <f ca="1">I417*'Balance y flujos'!J$12</f>
        <v>18134.505278830977</v>
      </c>
      <c r="T417" s="24">
        <f ca="1">J417*'Balance y flujos'!K$12</f>
        <v>17083.941955122325</v>
      </c>
      <c r="U417" s="24">
        <f ca="1">K417*'Balance y flujos'!L$12</f>
        <v>16073.5599492985</v>
      </c>
      <c r="V417" s="24">
        <f ca="1">L417*'Balance y flujos'!M$12</f>
        <v>611226.35106012609</v>
      </c>
      <c r="W417" s="18">
        <f t="shared" ca="1" si="37"/>
        <v>-86568.779767350061</v>
      </c>
      <c r="X417" s="18">
        <f ca="1">'Metrics and Escenarios'!$N$13-W417</f>
        <v>89476.826523156837</v>
      </c>
    </row>
    <row r="418" spans="1:24" x14ac:dyDescent="0.3">
      <c r="A418">
        <v>413</v>
      </c>
      <c r="B418" s="18">
        <f t="shared" ca="1" si="36"/>
        <v>-66.1317632736353</v>
      </c>
      <c r="C418" s="23">
        <f t="shared" ca="1" si="38"/>
        <v>1.0001422953200705</v>
      </c>
      <c r="D418" s="23">
        <f t="shared" ca="1" si="39"/>
        <v>0.9934005569529486</v>
      </c>
      <c r="E418" s="23">
        <f t="shared" ca="1" si="39"/>
        <v>0.98125478928793686</v>
      </c>
      <c r="F418" s="23">
        <f t="shared" ca="1" si="39"/>
        <v>0.9650043031683303</v>
      </c>
      <c r="G418" s="23">
        <f t="shared" ca="1" si="39"/>
        <v>0.9457341755548716</v>
      </c>
      <c r="H418" s="23">
        <f t="shared" ca="1" si="39"/>
        <v>0.92432836403261853</v>
      </c>
      <c r="I418" s="23">
        <f t="shared" ca="1" si="39"/>
        <v>0.901486634775025</v>
      </c>
      <c r="J418" s="23">
        <f t="shared" ca="1" si="39"/>
        <v>0.87775600997842673</v>
      </c>
      <c r="K418" s="23">
        <f t="shared" ca="1" si="39"/>
        <v>0.85355191954032383</v>
      </c>
      <c r="L418" s="23">
        <f t="shared" ca="1" si="39"/>
        <v>0.82918991512059059</v>
      </c>
      <c r="M418" s="24">
        <f ca="1">C418*'Balance y flujos'!D$12</f>
        <v>7572.9339523501249</v>
      </c>
      <c r="N418" s="24">
        <f ca="1">D418*'Balance y flujos'!E$12</f>
        <v>7521.8864767887599</v>
      </c>
      <c r="O418" s="24">
        <f ca="1">E418*'Balance y flujos'!F$12</f>
        <v>7429.9204667938639</v>
      </c>
      <c r="P418" s="24">
        <f ca="1">F418*'Balance y flujos'!G$12</f>
        <v>7306.8741176361373</v>
      </c>
      <c r="Q418" s="24">
        <f ca="1">G418*'Balance y flujos'!H$12</f>
        <v>-938573.21207850426</v>
      </c>
      <c r="R418" s="24">
        <f ca="1">H418*'Balance y flujos'!I$12</f>
        <v>23425.976919366636</v>
      </c>
      <c r="S418" s="24">
        <f ca="1">I418*'Balance y flujos'!J$12</f>
        <v>22847.081103541685</v>
      </c>
      <c r="T418" s="24">
        <f ca="1">J418*'Balance y flujos'!K$12</f>
        <v>22245.6573126045</v>
      </c>
      <c r="U418" s="24">
        <f ca="1">K418*'Balance y flujos'!L$12</f>
        <v>21632.234111477621</v>
      </c>
      <c r="V418" s="24">
        <f ca="1">L418*'Balance y flujos'!M$12</f>
        <v>850204.72389335383</v>
      </c>
      <c r="W418" s="18">
        <f t="shared" ca="1" si="37"/>
        <v>31614.07627540885</v>
      </c>
      <c r="X418" s="18">
        <f ca="1">'Metrics and Escenarios'!$N$13-W418</f>
        <v>-28706.029519602074</v>
      </c>
    </row>
    <row r="419" spans="1:24" x14ac:dyDescent="0.3">
      <c r="A419">
        <v>414</v>
      </c>
      <c r="B419" s="18">
        <f t="shared" ca="1" si="36"/>
        <v>-146.89487253945498</v>
      </c>
      <c r="C419" s="23">
        <f t="shared" ca="1" si="38"/>
        <v>1.0082524614964543</v>
      </c>
      <c r="D419" s="23">
        <f t="shared" ca="1" si="39"/>
        <v>1.0095768737540098</v>
      </c>
      <c r="E419" s="23">
        <f t="shared" ca="1" si="39"/>
        <v>1.0053199043891743</v>
      </c>
      <c r="F419" s="23">
        <f t="shared" ca="1" si="39"/>
        <v>0.99668802203412543</v>
      </c>
      <c r="G419" s="23">
        <f t="shared" ca="1" si="39"/>
        <v>0.98470596689361756</v>
      </c>
      <c r="H419" s="23">
        <f t="shared" ca="1" si="39"/>
        <v>0.97022232513121909</v>
      </c>
      <c r="I419" s="23">
        <f t="shared" ca="1" si="39"/>
        <v>0.95391960220504723</v>
      </c>
      <c r="J419" s="23">
        <f t="shared" ca="1" si="39"/>
        <v>0.93634045982076286</v>
      </c>
      <c r="K419" s="23">
        <f t="shared" ca="1" si="39"/>
        <v>0.91790433050521136</v>
      </c>
      <c r="L419" s="23">
        <f t="shared" ca="1" si="39"/>
        <v>0.89893643674604984</v>
      </c>
      <c r="M419" s="24">
        <f ca="1">C419*'Balance y flujos'!D$12</f>
        <v>7634.3429669310781</v>
      </c>
      <c r="N419" s="24">
        <f ca="1">D419*'Balance y flujos'!E$12</f>
        <v>7644.3712265088225</v>
      </c>
      <c r="O419" s="24">
        <f ca="1">E419*'Balance y flujos'!F$12</f>
        <v>7612.1380652997368</v>
      </c>
      <c r="P419" s="24">
        <f ca="1">F419*'Balance y flujos'!G$12</f>
        <v>7546.7786906736274</v>
      </c>
      <c r="Q419" s="24">
        <f ca="1">G419*'Balance y flujos'!H$12</f>
        <v>-977249.914605194</v>
      </c>
      <c r="R419" s="24">
        <f ca="1">H419*'Balance y flujos'!I$12</f>
        <v>24589.103482684117</v>
      </c>
      <c r="S419" s="24">
        <f ca="1">I419*'Balance y flujos'!J$12</f>
        <v>24175.930820400808</v>
      </c>
      <c r="T419" s="24">
        <f ca="1">J419*'Balance y flujos'!K$12</f>
        <v>23730.408861126634</v>
      </c>
      <c r="U419" s="24">
        <f ca="1">K419*'Balance y flujos'!L$12</f>
        <v>23263.167611551253</v>
      </c>
      <c r="V419" s="24">
        <f ca="1">L419*'Balance y flujos'!M$12</f>
        <v>921718.88618568156</v>
      </c>
      <c r="W419" s="18">
        <f t="shared" ca="1" si="37"/>
        <v>70665.213305663667</v>
      </c>
      <c r="X419" s="18">
        <f ca="1">'Metrics and Escenarios'!$N$13-W419</f>
        <v>-67757.166549856891</v>
      </c>
    </row>
    <row r="420" spans="1:24" x14ac:dyDescent="0.3">
      <c r="A420">
        <v>415</v>
      </c>
      <c r="B420" s="18">
        <f t="shared" ca="1" si="36"/>
        <v>-14.328101419765041</v>
      </c>
      <c r="C420" s="23">
        <f t="shared" ca="1" si="38"/>
        <v>0.99497458885552414</v>
      </c>
      <c r="D420" s="23">
        <f t="shared" ca="1" si="39"/>
        <v>0.98316133416264739</v>
      </c>
      <c r="E420" s="23">
        <f t="shared" ca="1" si="39"/>
        <v>0.96612289955427222</v>
      </c>
      <c r="F420" s="23">
        <f t="shared" ca="1" si="39"/>
        <v>0.94521375324828771</v>
      </c>
      <c r="G420" s="23">
        <f t="shared" ca="1" si="39"/>
        <v>0.9215524561952857</v>
      </c>
      <c r="H420" s="23">
        <f t="shared" ca="1" si="39"/>
        <v>0.89604011549385987</v>
      </c>
      <c r="I420" s="23">
        <f t="shared" ca="1" si="39"/>
        <v>0.86938203415663784</v>
      </c>
      <c r="J420" s="23">
        <f t="shared" ca="1" si="39"/>
        <v>0.84212270377139786</v>
      </c>
      <c r="K420" s="23">
        <f t="shared" ca="1" si="39"/>
        <v>0.81466996152967552</v>
      </c>
      <c r="L420" s="23">
        <f t="shared" ca="1" si="39"/>
        <v>0.78732848996085703</v>
      </c>
      <c r="M420" s="24">
        <f ca="1">C420*'Balance y flujos'!D$12</f>
        <v>7533.8048205013229</v>
      </c>
      <c r="N420" s="24">
        <f ca="1">D420*'Balance y flujos'!E$12</f>
        <v>7444.3565510200124</v>
      </c>
      <c r="O420" s="24">
        <f ca="1">E420*'Balance y flujos'!F$12</f>
        <v>7315.3439689660072</v>
      </c>
      <c r="P420" s="24">
        <f ca="1">F420*'Balance y flujos'!G$12</f>
        <v>7157.0229133360463</v>
      </c>
      <c r="Q420" s="24">
        <f ca="1">G420*'Balance y flujos'!H$12</f>
        <v>-914574.59322813712</v>
      </c>
      <c r="R420" s="24">
        <f ca="1">H420*'Balance y flujos'!I$12</f>
        <v>22709.045704070853</v>
      </c>
      <c r="S420" s="24">
        <f ca="1">I420*'Balance y flujos'!J$12</f>
        <v>22033.429091597925</v>
      </c>
      <c r="T420" s="24">
        <f ca="1">J420*'Balance y flujos'!K$12</f>
        <v>21342.574554086961</v>
      </c>
      <c r="U420" s="24">
        <f ca="1">K420*'Balance y flujos'!L$12</f>
        <v>20646.818228572738</v>
      </c>
      <c r="V420" s="24">
        <f ca="1">L420*'Balance y flujos'!M$12</f>
        <v>807282.37188363646</v>
      </c>
      <c r="W420" s="18">
        <f t="shared" ca="1" si="37"/>
        <v>8890.1744876512093</v>
      </c>
      <c r="X420" s="18">
        <f ca="1">'Metrics and Escenarios'!$N$13-W420</f>
        <v>-5982.1277318444336</v>
      </c>
    </row>
    <row r="421" spans="1:24" x14ac:dyDescent="0.3">
      <c r="A421">
        <v>416</v>
      </c>
      <c r="B421" s="18">
        <f t="shared" ca="1" si="36"/>
        <v>-220.91556320450815</v>
      </c>
      <c r="C421" s="23">
        <f t="shared" ca="1" si="38"/>
        <v>1.0157433055230456</v>
      </c>
      <c r="D421" s="23">
        <f t="shared" ca="1" si="39"/>
        <v>1.0246339679049341</v>
      </c>
      <c r="E421" s="23">
        <f t="shared" ca="1" si="39"/>
        <v>1.0278939609490874</v>
      </c>
      <c r="F421" s="23">
        <f t="shared" ca="1" si="39"/>
        <v>1.0266394534241756</v>
      </c>
      <c r="G421" s="23">
        <f t="shared" ca="1" si="39"/>
        <v>1.0218330805715203</v>
      </c>
      <c r="H421" s="23">
        <f t="shared" ca="1" si="39"/>
        <v>1.0142834289260867</v>
      </c>
      <c r="I421" s="23">
        <f t="shared" ca="1" si="39"/>
        <v>1.0046493729115136</v>
      </c>
      <c r="J421" s="23">
        <f t="shared" ca="1" si="39"/>
        <v>0.99346189007638885</v>
      </c>
      <c r="K421" s="23">
        <f t="shared" ca="1" si="39"/>
        <v>0.9811366943000428</v>
      </c>
      <c r="L421" s="23">
        <f t="shared" ca="1" si="39"/>
        <v>0.96800090117188498</v>
      </c>
      <c r="M421" s="24">
        <f ca="1">C421*'Balance y flujos'!D$12</f>
        <v>7691.0625630587256</v>
      </c>
      <c r="N421" s="24">
        <f ca="1">D421*'Balance y flujos'!E$12</f>
        <v>7758.3813829163928</v>
      </c>
      <c r="O421" s="24">
        <f ca="1">E421*'Balance y flujos'!F$12</f>
        <v>7783.0655824788082</v>
      </c>
      <c r="P421" s="24">
        <f ca="1">F421*'Balance y flujos'!G$12</f>
        <v>7773.5666315061944</v>
      </c>
      <c r="Q421" s="24">
        <f ca="1">G421*'Balance y flujos'!H$12</f>
        <v>-1014095.9071056006</v>
      </c>
      <c r="R421" s="24">
        <f ca="1">H421*'Balance y flujos'!I$12</f>
        <v>25705.778509335101</v>
      </c>
      <c r="S421" s="24">
        <f ca="1">I421*'Balance y flujos'!J$12</f>
        <v>25461.615090122628</v>
      </c>
      <c r="T421" s="24">
        <f ca="1">J421*'Balance y flujos'!K$12</f>
        <v>25178.081959603878</v>
      </c>
      <c r="U421" s="24">
        <f ca="1">K421*'Balance y flujos'!L$12</f>
        <v>24865.71487987509</v>
      </c>
      <c r="V421" s="24">
        <f ca="1">L421*'Balance y flujos'!M$12</f>
        <v>992533.70536913711</v>
      </c>
      <c r="W421" s="18">
        <f t="shared" ca="1" si="37"/>
        <v>110655.06486243347</v>
      </c>
      <c r="X421" s="18">
        <f ca="1">'Metrics and Escenarios'!$N$13-W421</f>
        <v>-107747.0181066267</v>
      </c>
    </row>
    <row r="422" spans="1:24" x14ac:dyDescent="0.3">
      <c r="A422">
        <v>417</v>
      </c>
      <c r="B422" s="18">
        <f t="shared" ca="1" si="36"/>
        <v>102.69338932135209</v>
      </c>
      <c r="C422" s="23">
        <f t="shared" ca="1" si="38"/>
        <v>0.98339910898282001</v>
      </c>
      <c r="D422" s="23">
        <f t="shared" ca="1" si="39"/>
        <v>0.96041831352383611</v>
      </c>
      <c r="E422" s="23">
        <f t="shared" ca="1" si="39"/>
        <v>0.93279420594289886</v>
      </c>
      <c r="F422" s="23">
        <f t="shared" ca="1" si="39"/>
        <v>0.9019891575473028</v>
      </c>
      <c r="G422" s="23">
        <f t="shared" ca="1" si="39"/>
        <v>0.86917888437088697</v>
      </c>
      <c r="H422" s="23">
        <f t="shared" ca="1" si="39"/>
        <v>0.83528441973102918</v>
      </c>
      <c r="I422" s="23">
        <f t="shared" ca="1" si="39"/>
        <v>0.80100533716719657</v>
      </c>
      <c r="J422" s="23">
        <f t="shared" ca="1" si="39"/>
        <v>0.76686328569921147</v>
      </c>
      <c r="K422" s="23">
        <f t="shared" ca="1" si="39"/>
        <v>0.73323315489038132</v>
      </c>
      <c r="L422" s="23">
        <f t="shared" ca="1" si="39"/>
        <v>0.70038071496252008</v>
      </c>
      <c r="M422" s="24">
        <f ca="1">C422*'Balance y flujos'!D$12</f>
        <v>7446.15694784067</v>
      </c>
      <c r="N422" s="24">
        <f ca="1">D422*'Balance y flujos'!E$12</f>
        <v>7272.1496620797388</v>
      </c>
      <c r="O422" s="24">
        <f ca="1">E422*'Balance y flujos'!F$12</f>
        <v>7062.9838831881425</v>
      </c>
      <c r="P422" s="24">
        <f ca="1">F422*'Balance y flujos'!G$12</f>
        <v>6829.7324768728622</v>
      </c>
      <c r="Q422" s="24">
        <f ca="1">G422*'Balance y flujos'!H$12</f>
        <v>-862597.58657464536</v>
      </c>
      <c r="R422" s="24">
        <f ca="1">H422*'Balance y flujos'!I$12</f>
        <v>21169.266571414155</v>
      </c>
      <c r="S422" s="24">
        <f ca="1">I422*'Balance y flujos'!J$12</f>
        <v>20300.504962223647</v>
      </c>
      <c r="T422" s="24">
        <f ca="1">J422*'Balance y flujos'!K$12</f>
        <v>19435.216239307618</v>
      </c>
      <c r="U422" s="24">
        <f ca="1">K422*'Balance y flujos'!L$12</f>
        <v>18582.901522180604</v>
      </c>
      <c r="V422" s="24">
        <f ca="1">L422*'Balance y flujos'!M$12</f>
        <v>718131.01139603136</v>
      </c>
      <c r="W422" s="18">
        <f t="shared" ca="1" si="37"/>
        <v>-36367.662913506385</v>
      </c>
      <c r="X422" s="18">
        <f ca="1">'Metrics and Escenarios'!$N$13-W422</f>
        <v>39275.709669313161</v>
      </c>
    </row>
    <row r="423" spans="1:24" x14ac:dyDescent="0.3">
      <c r="A423">
        <v>418</v>
      </c>
      <c r="B423" s="18">
        <f t="shared" ca="1" si="36"/>
        <v>-85.768560568270985</v>
      </c>
      <c r="C423" s="23">
        <f t="shared" ca="1" si="38"/>
        <v>1.0021081840281612</v>
      </c>
      <c r="D423" s="23">
        <f t="shared" ca="1" si="39"/>
        <v>0.9973096692468123</v>
      </c>
      <c r="E423" s="23">
        <f t="shared" ca="1" si="39"/>
        <v>0.9870524600913605</v>
      </c>
      <c r="F423" s="23">
        <f t="shared" ca="1" si="39"/>
        <v>0.97261398756596573</v>
      </c>
      <c r="G423" s="23">
        <f t="shared" ca="1" si="39"/>
        <v>0.95506550509924937</v>
      </c>
      <c r="H423" s="23">
        <f t="shared" ca="1" si="39"/>
        <v>0.93528328238942471</v>
      </c>
      <c r="I423" s="23">
        <f t="shared" ca="1" si="39"/>
        <v>0.91396380964788226</v>
      </c>
      <c r="J423" s="23">
        <f t="shared" ca="1" si="39"/>
        <v>0.89165394198429659</v>
      </c>
      <c r="K423" s="23">
        <f t="shared" ca="1" si="39"/>
        <v>0.86877093052525167</v>
      </c>
      <c r="L423" s="23">
        <f t="shared" ca="1" si="39"/>
        <v>0.84563347039537162</v>
      </c>
      <c r="M423" s="24">
        <f ca="1">C423*'Balance y flujos'!D$12</f>
        <v>7587.8193795675361</v>
      </c>
      <c r="N423" s="24">
        <f ca="1">D423*'Balance y flujos'!E$12</f>
        <v>7551.485714169552</v>
      </c>
      <c r="O423" s="24">
        <f ca="1">E423*'Balance y flujos'!F$12</f>
        <v>7473.8195982247016</v>
      </c>
      <c r="P423" s="24">
        <f ca="1">F423*'Balance y flujos'!G$12</f>
        <v>7364.4935560012354</v>
      </c>
      <c r="Q423" s="24">
        <f ca="1">G423*'Balance y flujos'!H$12</f>
        <v>-947833.88613450015</v>
      </c>
      <c r="R423" s="24">
        <f ca="1">H423*'Balance y flujos'!I$12</f>
        <v>23703.615986354125</v>
      </c>
      <c r="S423" s="24">
        <f ca="1">I423*'Balance y flujos'!J$12</f>
        <v>23163.299908421006</v>
      </c>
      <c r="T423" s="24">
        <f ca="1">J423*'Balance y flujos'!K$12</f>
        <v>22597.883477098731</v>
      </c>
      <c r="U423" s="24">
        <f ca="1">K423*'Balance y flujos'!L$12</f>
        <v>22017.941414143414</v>
      </c>
      <c r="V423" s="24">
        <f ca="1">L423*'Balance y flujos'!M$12</f>
        <v>867065.02105481538</v>
      </c>
      <c r="W423" s="18">
        <f t="shared" ca="1" si="37"/>
        <v>40691.493954295642</v>
      </c>
      <c r="X423" s="18">
        <f ca="1">'Metrics and Escenarios'!$N$13-W423</f>
        <v>-37783.447198488866</v>
      </c>
    </row>
    <row r="424" spans="1:24" x14ac:dyDescent="0.3">
      <c r="A424">
        <v>419</v>
      </c>
      <c r="B424" s="18">
        <f t="shared" ca="1" si="36"/>
        <v>110.49273358731888</v>
      </c>
      <c r="C424" s="23">
        <f t="shared" ca="1" si="38"/>
        <v>0.98263242118460847</v>
      </c>
      <c r="D424" s="23">
        <f t="shared" ca="1" si="39"/>
        <v>0.95892135474375373</v>
      </c>
      <c r="E424" s="23">
        <f t="shared" ca="1" si="39"/>
        <v>0.93061420238477044</v>
      </c>
      <c r="F424" s="23">
        <f t="shared" ca="1" si="39"/>
        <v>0.89917957282420202</v>
      </c>
      <c r="G424" s="23">
        <f t="shared" ca="1" si="39"/>
        <v>0.86579597210838677</v>
      </c>
      <c r="H424" s="23">
        <f t="shared" ca="1" si="39"/>
        <v>0.83138474886051372</v>
      </c>
      <c r="I424" s="23">
        <f t="shared" ca="1" si="39"/>
        <v>0.79664413162171421</v>
      </c>
      <c r="J424" s="23">
        <f t="shared" ca="1" si="39"/>
        <v>0.76209335748289664</v>
      </c>
      <c r="K424" s="23">
        <f t="shared" ca="1" si="39"/>
        <v>0.72810431265029163</v>
      </c>
      <c r="L424" s="23">
        <f t="shared" ca="1" si="39"/>
        <v>0.69493945137580093</v>
      </c>
      <c r="M424" s="24">
        <f ca="1">C424*'Balance y flujos'!D$12</f>
        <v>7440.3516978426478</v>
      </c>
      <c r="N424" s="24">
        <f ca="1">D424*'Balance y flujos'!E$12</f>
        <v>7260.8149049916728</v>
      </c>
      <c r="O424" s="24">
        <f ca="1">E424*'Balance y flujos'!F$12</f>
        <v>7046.4772090490269</v>
      </c>
      <c r="P424" s="24">
        <f ca="1">F424*'Balance y flujos'!G$12</f>
        <v>6808.4587044895388</v>
      </c>
      <c r="Q424" s="24">
        <f ca="1">G424*'Balance y flujos'!H$12</f>
        <v>-859240.28923839156</v>
      </c>
      <c r="R424" s="24">
        <f ca="1">H424*'Balance y flujos'!I$12</f>
        <v>21070.434161460544</v>
      </c>
      <c r="S424" s="24">
        <f ca="1">I424*'Balance y flujos'!J$12</f>
        <v>20189.975517900031</v>
      </c>
      <c r="T424" s="24">
        <f ca="1">J424*'Balance y flujos'!K$12</f>
        <v>19314.328216554608</v>
      </c>
      <c r="U424" s="24">
        <f ca="1">K424*'Balance y flujos'!L$12</f>
        <v>18452.917260510611</v>
      </c>
      <c r="V424" s="24">
        <f ca="1">L424*'Balance y flujos'!M$12</f>
        <v>712551.84560901776</v>
      </c>
      <c r="W424" s="18">
        <f t="shared" ca="1" si="37"/>
        <v>-39104.685956575093</v>
      </c>
      <c r="X424" s="18">
        <f ca="1">'Metrics and Escenarios'!$N$13-W424</f>
        <v>42012.732712381869</v>
      </c>
    </row>
    <row r="425" spans="1:24" x14ac:dyDescent="0.3">
      <c r="A425">
        <v>420</v>
      </c>
      <c r="B425" s="18">
        <f t="shared" ca="1" si="36"/>
        <v>-71.669950292334377</v>
      </c>
      <c r="C425" s="23">
        <f t="shared" ca="1" si="38"/>
        <v>1.0006963462354679</v>
      </c>
      <c r="D425" s="23">
        <f t="shared" ca="1" si="39"/>
        <v>0.99450149417379019</v>
      </c>
      <c r="E425" s="23">
        <f t="shared" ca="1" si="39"/>
        <v>0.98288645614484627</v>
      </c>
      <c r="F425" s="23">
        <f t="shared" ca="1" si="39"/>
        <v>0.96714442249124977</v>
      </c>
      <c r="G425" s="23">
        <f t="shared" ca="1" si="39"/>
        <v>0.94835663115864366</v>
      </c>
      <c r="H425" s="23">
        <f t="shared" ca="1" si="39"/>
        <v>0.92740493479702779</v>
      </c>
      <c r="I425" s="23">
        <f t="shared" ca="1" si="39"/>
        <v>0.90498823888276059</v>
      </c>
      <c r="J425" s="23">
        <f t="shared" ca="1" si="39"/>
        <v>0.88165357934198918</v>
      </c>
      <c r="K425" s="23">
        <f t="shared" ca="1" si="39"/>
        <v>0.85781695711390515</v>
      </c>
      <c r="L425" s="23">
        <f t="shared" ca="1" si="39"/>
        <v>0.83379486370773448</v>
      </c>
      <c r="M425" s="24">
        <f ca="1">C425*'Balance y flujos'!D$12</f>
        <v>7577.1291463821908</v>
      </c>
      <c r="N425" s="24">
        <f ca="1">D425*'Balance y flujos'!E$12</f>
        <v>7530.2226154543569</v>
      </c>
      <c r="O425" s="24">
        <f ca="1">E425*'Balance y flujos'!F$12</f>
        <v>7442.275214110753</v>
      </c>
      <c r="P425" s="24">
        <f ca="1">F425*'Balance y flujos'!G$12</f>
        <v>7323.0787940691353</v>
      </c>
      <c r="Q425" s="24">
        <f ca="1">G425*'Balance y flujos'!H$12</f>
        <v>-941175.81082473381</v>
      </c>
      <c r="R425" s="24">
        <f ca="1">H425*'Balance y flujos'!I$12</f>
        <v>23503.94885934197</v>
      </c>
      <c r="S425" s="24">
        <f ca="1">I425*'Balance y flujos'!J$12</f>
        <v>22935.824996080806</v>
      </c>
      <c r="T425" s="24">
        <f ca="1">J425*'Balance y flujos'!K$12</f>
        <v>22344.436462423193</v>
      </c>
      <c r="U425" s="24">
        <f ca="1">K425*'Balance y flujos'!L$12</f>
        <v>21740.326295648032</v>
      </c>
      <c r="V425" s="24">
        <f ca="1">L425*'Balance y flujos'!M$12</f>
        <v>854926.37929542945</v>
      </c>
      <c r="W425" s="18">
        <f t="shared" ca="1" si="37"/>
        <v>34147.810854206095</v>
      </c>
      <c r="X425" s="18">
        <f ca="1">'Metrics and Escenarios'!$N$13-W425</f>
        <v>-31239.764098399319</v>
      </c>
    </row>
    <row r="426" spans="1:24" x14ac:dyDescent="0.3">
      <c r="A426">
        <v>421</v>
      </c>
      <c r="B426" s="18">
        <f t="shared" ca="1" si="36"/>
        <v>-140.98731896348872</v>
      </c>
      <c r="C426" s="23">
        <f t="shared" ca="1" si="38"/>
        <v>1.0076570068543429</v>
      </c>
      <c r="D426" s="23">
        <f t="shared" ca="1" si="39"/>
        <v>1.0083847522507035</v>
      </c>
      <c r="E426" s="23">
        <f t="shared" ca="1" si="39"/>
        <v>1.0035397879162749</v>
      </c>
      <c r="F426" s="23">
        <f t="shared" ca="1" si="39"/>
        <v>0.99433560737640536</v>
      </c>
      <c r="G426" s="23">
        <f t="shared" ca="1" si="39"/>
        <v>0.98180165671923392</v>
      </c>
      <c r="H426" s="23">
        <f t="shared" ca="1" si="39"/>
        <v>0.96678942851180083</v>
      </c>
      <c r="I426" s="23">
        <f t="shared" ca="1" si="39"/>
        <v>0.94998301546382402</v>
      </c>
      <c r="J426" s="23">
        <f t="shared" ca="1" si="39"/>
        <v>0.9319257150290442</v>
      </c>
      <c r="K426" s="23">
        <f t="shared" ca="1" si="39"/>
        <v>0.91303696925098421</v>
      </c>
      <c r="L426" s="23">
        <f t="shared" ca="1" si="39"/>
        <v>0.893641576817787</v>
      </c>
      <c r="M426" s="24">
        <f ca="1">C426*'Balance y flujos'!D$12</f>
        <v>7629.8342698212464</v>
      </c>
      <c r="N426" s="24">
        <f ca="1">D426*'Balance y flujos'!E$12</f>
        <v>7635.3446535401972</v>
      </c>
      <c r="O426" s="24">
        <f ca="1">E426*'Balance y flujos'!F$12</f>
        <v>7598.6592787912186</v>
      </c>
      <c r="P426" s="24">
        <f ca="1">F426*'Balance y flujos'!G$12</f>
        <v>7528.9665444272241</v>
      </c>
      <c r="Q426" s="24">
        <f ca="1">G426*'Balance y flujos'!H$12</f>
        <v>-974367.59545071889</v>
      </c>
      <c r="R426" s="24">
        <f ca="1">H426*'Balance y flujos'!I$12</f>
        <v>24502.1008977778</v>
      </c>
      <c r="S426" s="24">
        <f ca="1">I426*'Balance y flujos'!J$12</f>
        <v>24076.162822653067</v>
      </c>
      <c r="T426" s="24">
        <f ca="1">J426*'Balance y flujos'!K$12</f>
        <v>23618.522529796821</v>
      </c>
      <c r="U426" s="24">
        <f ca="1">K426*'Balance y flujos'!L$12</f>
        <v>23139.81026708733</v>
      </c>
      <c r="V426" s="24">
        <f ca="1">L426*'Balance y flujos'!M$12</f>
        <v>916289.83447958599</v>
      </c>
      <c r="W426" s="18">
        <f t="shared" ca="1" si="37"/>
        <v>67651.640292761964</v>
      </c>
      <c r="X426" s="18">
        <f ca="1">'Metrics and Escenarios'!$N$13-W426</f>
        <v>-64743.593536955188</v>
      </c>
    </row>
    <row r="427" spans="1:24" x14ac:dyDescent="0.3">
      <c r="A427">
        <v>422</v>
      </c>
      <c r="B427" s="18">
        <f t="shared" ca="1" si="36"/>
        <v>103.07538857506768</v>
      </c>
      <c r="C427" s="23">
        <f t="shared" ca="1" si="38"/>
        <v>0.98336154392774222</v>
      </c>
      <c r="D427" s="23">
        <f t="shared" ca="1" si="39"/>
        <v>0.96034494051091124</v>
      </c>
      <c r="E427" s="23">
        <f t="shared" ca="1" si="39"/>
        <v>0.93268731406074656</v>
      </c>
      <c r="F427" s="23">
        <f t="shared" ca="1" si="39"/>
        <v>0.90185134440245751</v>
      </c>
      <c r="G427" s="23">
        <f t="shared" ca="1" si="39"/>
        <v>0.86901288738148563</v>
      </c>
      <c r="H427" s="23">
        <f t="shared" ca="1" si="39"/>
        <v>0.83509299485412869</v>
      </c>
      <c r="I427" s="23">
        <f t="shared" ca="1" si="39"/>
        <v>0.80079117739286443</v>
      </c>
      <c r="J427" s="23">
        <f t="shared" ca="1" si="39"/>
        <v>0.76662896854235552</v>
      </c>
      <c r="K427" s="23">
        <f t="shared" ca="1" si="39"/>
        <v>0.73298111315258307</v>
      </c>
      <c r="L427" s="23">
        <f t="shared" ca="1" si="39"/>
        <v>0.70011322114655938</v>
      </c>
      <c r="M427" s="24">
        <f ca="1">C427*'Balance y flujos'!D$12</f>
        <v>7445.8725106337333</v>
      </c>
      <c r="N427" s="24">
        <f ca="1">D427*'Balance y flujos'!E$12</f>
        <v>7271.594092153975</v>
      </c>
      <c r="O427" s="24">
        <f ca="1">E427*'Balance y flujos'!F$12</f>
        <v>7062.1745131941225</v>
      </c>
      <c r="P427" s="24">
        <f ca="1">F427*'Balance y flujos'!G$12</f>
        <v>6828.688975514543</v>
      </c>
      <c r="Q427" s="24">
        <f ca="1">G427*'Balance y flujos'!H$12</f>
        <v>-862432.84649062925</v>
      </c>
      <c r="R427" s="24">
        <f ca="1">H427*'Balance y flujos'!I$12</f>
        <v>21164.41514098904</v>
      </c>
      <c r="S427" s="24">
        <f ca="1">I427*'Balance y flujos'!J$12</f>
        <v>20295.077343505258</v>
      </c>
      <c r="T427" s="24">
        <f ca="1">J427*'Balance y flujos'!K$12</f>
        <v>19429.277756272895</v>
      </c>
      <c r="U427" s="24">
        <f ca="1">K427*'Balance y flujos'!L$12</f>
        <v>18576.513831223445</v>
      </c>
      <c r="V427" s="24">
        <f ca="1">L427*'Balance y flujos'!M$12</f>
        <v>717856.738275007</v>
      </c>
      <c r="W427" s="18">
        <f t="shared" ca="1" si="37"/>
        <v>-36502.494052135269</v>
      </c>
      <c r="X427" s="18">
        <f ca="1">'Metrics and Escenarios'!$N$13-W427</f>
        <v>39410.540807942045</v>
      </c>
    </row>
    <row r="428" spans="1:24" x14ac:dyDescent="0.3">
      <c r="A428">
        <v>423</v>
      </c>
      <c r="B428" s="18">
        <f t="shared" ca="1" si="36"/>
        <v>-284.91168641968824</v>
      </c>
      <c r="C428" s="23">
        <f t="shared" ca="1" si="38"/>
        <v>1.0222645132408574</v>
      </c>
      <c r="D428" s="23">
        <f t="shared" ca="1" si="39"/>
        <v>1.0378327753020893</v>
      </c>
      <c r="E428" s="23">
        <f t="shared" ca="1" si="39"/>
        <v>1.0478189861585929</v>
      </c>
      <c r="F428" s="23">
        <f t="shared" ca="1" si="39"/>
        <v>1.0532590885020034</v>
      </c>
      <c r="G428" s="23">
        <f t="shared" ca="1" si="39"/>
        <v>1.0550584980705835</v>
      </c>
      <c r="H428" s="23">
        <f t="shared" ca="1" si="39"/>
        <v>1.0539869364127554</v>
      </c>
      <c r="I428" s="23">
        <f t="shared" ca="1" si="39"/>
        <v>1.0506782249937436</v>
      </c>
      <c r="J428" s="23">
        <f t="shared" ca="1" si="39"/>
        <v>1.0456485569715488</v>
      </c>
      <c r="K428" s="23">
        <f t="shared" ca="1" si="39"/>
        <v>1.0393058345962904</v>
      </c>
      <c r="L428" s="23">
        <f t="shared" ca="1" si="39"/>
        <v>1.0319744019831825</v>
      </c>
      <c r="M428" s="24">
        <f ca="1">C428*'Balance y flujos'!D$12</f>
        <v>7740.4402121868834</v>
      </c>
      <c r="N428" s="24">
        <f ca="1">D428*'Balance y flujos'!E$12</f>
        <v>7858.320858665149</v>
      </c>
      <c r="O428" s="24">
        <f ca="1">E428*'Balance y flujos'!F$12</f>
        <v>7933.9350143752044</v>
      </c>
      <c r="P428" s="24">
        <f ca="1">F428*'Balance y flujos'!G$12</f>
        <v>7975.1266887333904</v>
      </c>
      <c r="Q428" s="24">
        <f ca="1">G428*'Balance y flujos'!H$12</f>
        <v>-1047069.7465107895</v>
      </c>
      <c r="R428" s="24">
        <f ca="1">H428*'Balance y flujos'!I$12</f>
        <v>26712.015563386794</v>
      </c>
      <c r="S428" s="24">
        <f ca="1">I428*'Balance y flujos'!J$12</f>
        <v>26628.160301176231</v>
      </c>
      <c r="T428" s="24">
        <f ca="1">J428*'Balance y flujos'!K$12</f>
        <v>26500.689489303735</v>
      </c>
      <c r="U428" s="24">
        <f ca="1">K428*'Balance y flujos'!L$12</f>
        <v>26339.94091363468</v>
      </c>
      <c r="V428" s="24">
        <f ca="1">L428*'Balance y flujos'!M$12</f>
        <v>1058128.5366640284</v>
      </c>
      <c r="W428" s="18">
        <f t="shared" ca="1" si="37"/>
        <v>148747.41919470113</v>
      </c>
      <c r="X428" s="18">
        <f ca="1">'Metrics and Escenarios'!$N$13-W428</f>
        <v>-145839.37243889435</v>
      </c>
    </row>
    <row r="429" spans="1:24" x14ac:dyDescent="0.3">
      <c r="A429">
        <v>424</v>
      </c>
      <c r="B429" s="18">
        <f t="shared" ca="1" si="36"/>
        <v>-168.73119539889734</v>
      </c>
      <c r="C429" s="23">
        <f t="shared" ca="1" si="38"/>
        <v>1.0104565196742679</v>
      </c>
      <c r="D429" s="23">
        <f t="shared" ca="1" si="39"/>
        <v>1.013995604928206</v>
      </c>
      <c r="E429" s="23">
        <f t="shared" ca="1" si="39"/>
        <v>1.0119272698476034</v>
      </c>
      <c r="F429" s="23">
        <f t="shared" ca="1" si="39"/>
        <v>1.0054317532075587</v>
      </c>
      <c r="G429" s="23">
        <f t="shared" ca="1" si="39"/>
        <v>0.99551605133890486</v>
      </c>
      <c r="H429" s="23">
        <f t="shared" ca="1" si="39"/>
        <v>0.98301761548790967</v>
      </c>
      <c r="I429" s="23">
        <f t="shared" ca="1" si="39"/>
        <v>0.96861267858361311</v>
      </c>
      <c r="J429" s="23">
        <f t="shared" ca="1" si="39"/>
        <v>0.95284115204603492</v>
      </c>
      <c r="K429" s="23">
        <f t="shared" ca="1" si="39"/>
        <v>0.9361220475204648</v>
      </c>
      <c r="L429" s="23">
        <f t="shared" ca="1" si="39"/>
        <v>0.91878178921374931</v>
      </c>
      <c r="M429" s="24">
        <f ca="1">C429*'Balance y flujos'!D$12</f>
        <v>7651.0317791989146</v>
      </c>
      <c r="N429" s="24">
        <f ca="1">D429*'Balance y flujos'!E$12</f>
        <v>7677.8292249276064</v>
      </c>
      <c r="O429" s="24">
        <f ca="1">E429*'Balance y flujos'!F$12</f>
        <v>7662.1680884772986</v>
      </c>
      <c r="P429" s="24">
        <f ca="1">F429*'Balance y flujos'!G$12</f>
        <v>7612.9849685036479</v>
      </c>
      <c r="Q429" s="24">
        <f ca="1">G429*'Balance y flujos'!H$12</f>
        <v>-987978.14664217248</v>
      </c>
      <c r="R429" s="24">
        <f ca="1">H429*'Balance y flujos'!I$12</f>
        <v>24913.384537162121</v>
      </c>
      <c r="S429" s="24">
        <f ca="1">I429*'Balance y flujos'!J$12</f>
        <v>24548.308950849078</v>
      </c>
      <c r="T429" s="24">
        <f ca="1">J429*'Balance y flujos'!K$12</f>
        <v>24148.598814247183</v>
      </c>
      <c r="U429" s="24">
        <f ca="1">K429*'Balance y flujos'!L$12</f>
        <v>23724.873467315534</v>
      </c>
      <c r="V429" s="24">
        <f ca="1">L429*'Balance y flujos'!M$12</f>
        <v>942067.1949478701</v>
      </c>
      <c r="W429" s="18">
        <f t="shared" ca="1" si="37"/>
        <v>82028.228136379039</v>
      </c>
      <c r="X429" s="18">
        <f ca="1">'Metrics and Escenarios'!$N$13-W429</f>
        <v>-79120.181380572263</v>
      </c>
    </row>
    <row r="430" spans="1:24" x14ac:dyDescent="0.3">
      <c r="A430">
        <v>425</v>
      </c>
      <c r="B430" s="18">
        <f t="shared" ca="1" si="36"/>
        <v>25.432983598662702</v>
      </c>
      <c r="C430" s="23">
        <f t="shared" ca="1" si="38"/>
        <v>0.99102631651493145</v>
      </c>
      <c r="D430" s="23">
        <f t="shared" ca="1" si="39"/>
        <v>0.97537402610314838</v>
      </c>
      <c r="E430" s="23">
        <f t="shared" ca="1" si="39"/>
        <v>0.95466713102961465</v>
      </c>
      <c r="F430" s="23">
        <f t="shared" ca="1" si="39"/>
        <v>0.93029957861829582</v>
      </c>
      <c r="G430" s="23">
        <f t="shared" ca="1" si="39"/>
        <v>0.9034124078789586</v>
      </c>
      <c r="H430" s="23">
        <f t="shared" ca="1" si="39"/>
        <v>0.87491656954326447</v>
      </c>
      <c r="I430" s="23">
        <f t="shared" ca="1" si="39"/>
        <v>0.84551836940021652</v>
      </c>
      <c r="J430" s="23">
        <f t="shared" ca="1" si="39"/>
        <v>0.81575728393065217</v>
      </c>
      <c r="K430" s="23">
        <f t="shared" ca="1" si="39"/>
        <v>0.7860324680513866</v>
      </c>
      <c r="L430" s="23">
        <f t="shared" ca="1" si="39"/>
        <v>0.75663764877519313</v>
      </c>
      <c r="M430" s="24">
        <f ca="1">C430*'Balance y flujos'!D$12</f>
        <v>7503.9090688656715</v>
      </c>
      <c r="N430" s="24">
        <f ca="1">D430*'Balance y flujos'!E$12</f>
        <v>7385.3921717740404</v>
      </c>
      <c r="O430" s="24">
        <f ca="1">E430*'Balance y flujos'!F$12</f>
        <v>7228.6025334556934</v>
      </c>
      <c r="P430" s="24">
        <f ca="1">F430*'Balance y flujos'!G$12</f>
        <v>7044.0949230338265</v>
      </c>
      <c r="Q430" s="24">
        <f ca="1">G430*'Balance y flujos'!H$12</f>
        <v>-896571.89875479299</v>
      </c>
      <c r="R430" s="24">
        <f ca="1">H430*'Balance y flujos'!I$12</f>
        <v>22173.695152092805</v>
      </c>
      <c r="S430" s="24">
        <f ca="1">I430*'Balance y flujos'!J$12</f>
        <v>21428.633564869178</v>
      </c>
      <c r="T430" s="24">
        <f ca="1">J430*'Balance y flujos'!K$12</f>
        <v>20674.375090896061</v>
      </c>
      <c r="U430" s="24">
        <f ca="1">K430*'Balance y flujos'!L$12</f>
        <v>19921.035825527022</v>
      </c>
      <c r="V430" s="24">
        <f ca="1">L430*'Balance y flujos'!M$12</f>
        <v>775813.70869745035</v>
      </c>
      <c r="W430" s="18">
        <f t="shared" ca="1" si="37"/>
        <v>-7398.4517268283525</v>
      </c>
      <c r="X430" s="18">
        <f ca="1">'Metrics and Escenarios'!$N$13-W430</f>
        <v>10306.498482635128</v>
      </c>
    </row>
    <row r="431" spans="1:24" x14ac:dyDescent="0.3">
      <c r="A431">
        <v>426</v>
      </c>
      <c r="B431" s="18">
        <f t="shared" ca="1" si="36"/>
        <v>-187.64005145617026</v>
      </c>
      <c r="C431" s="23">
        <f t="shared" ca="1" si="38"/>
        <v>1.0123689849192079</v>
      </c>
      <c r="D431" s="23">
        <f t="shared" ca="1" si="39"/>
        <v>1.0178375644425002</v>
      </c>
      <c r="E431" s="23">
        <f t="shared" ca="1" si="39"/>
        <v>1.017683898225114</v>
      </c>
      <c r="F431" s="23">
        <f t="shared" ca="1" si="39"/>
        <v>1.0130652105247346</v>
      </c>
      <c r="G431" s="23">
        <f t="shared" ca="1" si="39"/>
        <v>1.0049727194504618</v>
      </c>
      <c r="H431" s="23">
        <f t="shared" ca="1" si="39"/>
        <v>0.99423376369529703</v>
      </c>
      <c r="I431" s="23">
        <f t="shared" ca="1" si="39"/>
        <v>0.98151865358867496</v>
      </c>
      <c r="J431" s="23">
        <f t="shared" ca="1" si="39"/>
        <v>0.96736443149364248</v>
      </c>
      <c r="K431" s="23">
        <f t="shared" ca="1" si="39"/>
        <v>0.95218927287841038</v>
      </c>
      <c r="L431" s="23">
        <f t="shared" ca="1" si="39"/>
        <v>0.93632019484708129</v>
      </c>
      <c r="M431" s="24">
        <f ca="1">C431*'Balance y flujos'!D$12</f>
        <v>7665.5126916189429</v>
      </c>
      <c r="N431" s="24">
        <f ca="1">D431*'Balance y flujos'!E$12</f>
        <v>7706.9199910970765</v>
      </c>
      <c r="O431" s="24">
        <f ca="1">E431*'Balance y flujos'!F$12</f>
        <v>7705.7564525481939</v>
      </c>
      <c r="P431" s="24">
        <f ca="1">F431*'Balance y flujos'!G$12</f>
        <v>7670.7844120043919</v>
      </c>
      <c r="Q431" s="24">
        <f ca="1">G431*'Balance y flujos'!H$12</f>
        <v>-997363.21021970152</v>
      </c>
      <c r="R431" s="24">
        <f ca="1">H431*'Balance y flujos'!I$12</f>
        <v>25197.644156637762</v>
      </c>
      <c r="S431" s="24">
        <f ca="1">I431*'Balance y flujos'!J$12</f>
        <v>24875.395172969849</v>
      </c>
      <c r="T431" s="24">
        <f ca="1">J431*'Balance y flujos'!K$12</f>
        <v>24516.673648225944</v>
      </c>
      <c r="U431" s="24">
        <f ca="1">K431*'Balance y flujos'!L$12</f>
        <v>24132.077730475216</v>
      </c>
      <c r="V431" s="24">
        <f ca="1">L431*'Balance y flujos'!M$12</f>
        <v>960050.09011712472</v>
      </c>
      <c r="W431" s="18">
        <f t="shared" ca="1" si="37"/>
        <v>92157.64415300067</v>
      </c>
      <c r="X431" s="18">
        <f ca="1">'Metrics and Escenarios'!$N$13-W431</f>
        <v>-89249.597397193895</v>
      </c>
    </row>
    <row r="432" spans="1:24" x14ac:dyDescent="0.3">
      <c r="A432">
        <v>427</v>
      </c>
      <c r="B432" s="18">
        <f t="shared" ca="1" si="36"/>
        <v>237.27989702344331</v>
      </c>
      <c r="C432" s="23">
        <f t="shared" ca="1" si="38"/>
        <v>0.97025254972377672</v>
      </c>
      <c r="D432" s="23">
        <f t="shared" ca="1" si="39"/>
        <v>0.93491127455966516</v>
      </c>
      <c r="E432" s="23">
        <f t="shared" ca="1" si="39"/>
        <v>0.89588194976337665</v>
      </c>
      <c r="F432" s="23">
        <f t="shared" ca="1" si="39"/>
        <v>0.85471484308842838</v>
      </c>
      <c r="G432" s="23">
        <f t="shared" ca="1" si="39"/>
        <v>0.81261358475884937</v>
      </c>
      <c r="H432" s="23">
        <f t="shared" ca="1" si="39"/>
        <v>0.77048515253343353</v>
      </c>
      <c r="I432" s="23">
        <f t="shared" ca="1" si="39"/>
        <v>0.72898784240517056</v>
      </c>
      <c r="J432" s="23">
        <f t="shared" ca="1" si="39"/>
        <v>0.68858539006720121</v>
      </c>
      <c r="K432" s="23">
        <f t="shared" ca="1" si="39"/>
        <v>0.64958641609639733</v>
      </c>
      <c r="L432" s="23">
        <f t="shared" ca="1" si="39"/>
        <v>0.61218685712511689</v>
      </c>
      <c r="M432" s="24">
        <f ca="1">C432*'Balance y flujos'!D$12</f>
        <v>7346.6130874967466</v>
      </c>
      <c r="N432" s="24">
        <f ca="1">D432*'Balance y flujos'!E$12</f>
        <v>7079.0140229816343</v>
      </c>
      <c r="O432" s="24">
        <f ca="1">E432*'Balance y flujos'!F$12</f>
        <v>6783.4895758403145</v>
      </c>
      <c r="P432" s="24">
        <f ca="1">F432*'Balance y flujos'!G$12</f>
        <v>6471.7781510585382</v>
      </c>
      <c r="Q432" s="24">
        <f ca="1">G432*'Balance y flujos'!H$12</f>
        <v>-806460.59129486256</v>
      </c>
      <c r="R432" s="24">
        <f ca="1">H432*'Balance y flujos'!I$12</f>
        <v>19527.008044217015</v>
      </c>
      <c r="S432" s="24">
        <f ca="1">I432*'Balance y flujos'!J$12</f>
        <v>18475.309246357578</v>
      </c>
      <c r="T432" s="24">
        <f ca="1">J432*'Balance y flujos'!K$12</f>
        <v>17451.358286088569</v>
      </c>
      <c r="U432" s="24">
        <f ca="1">K432*'Balance y flujos'!L$12</f>
        <v>16462.976776152784</v>
      </c>
      <c r="V432" s="24">
        <f ca="1">L432*'Balance y flujos'!M$12</f>
        <v>627701.98761704075</v>
      </c>
      <c r="W432" s="18">
        <f t="shared" ca="1" si="37"/>
        <v>-79161.056487628724</v>
      </c>
      <c r="X432" s="18">
        <f ca="1">'Metrics and Escenarios'!$N$13-W432</f>
        <v>82069.1032434355</v>
      </c>
    </row>
    <row r="433" spans="1:24" x14ac:dyDescent="0.3">
      <c r="A433">
        <v>428</v>
      </c>
      <c r="B433" s="18">
        <f t="shared" ca="1" si="36"/>
        <v>-239.7330421451156</v>
      </c>
      <c r="C433" s="23">
        <f t="shared" ca="1" si="38"/>
        <v>1.0176564778385664</v>
      </c>
      <c r="D433" s="23">
        <f t="shared" ca="1" si="39"/>
        <v>1.0284974390460433</v>
      </c>
      <c r="E433" s="23">
        <f t="shared" ca="1" si="39"/>
        <v>1.0337130825638388</v>
      </c>
      <c r="F433" s="23">
        <f t="shared" ca="1" si="39"/>
        <v>1.0343961154854402</v>
      </c>
      <c r="G433" s="23">
        <f t="shared" ca="1" si="39"/>
        <v>1.0314926125601316</v>
      </c>
      <c r="H433" s="23">
        <f t="shared" ca="1" si="39"/>
        <v>1.02580007509809</v>
      </c>
      <c r="I433" s="23">
        <f t="shared" ca="1" si="39"/>
        <v>1.0179703919945398</v>
      </c>
      <c r="J433" s="23">
        <f t="shared" ca="1" si="39"/>
        <v>1.0085305860052849</v>
      </c>
      <c r="K433" s="23">
        <f t="shared" ca="1" si="39"/>
        <v>0.99789446347516897</v>
      </c>
      <c r="L433" s="23">
        <f t="shared" ca="1" si="39"/>
        <v>0.9863887011775414</v>
      </c>
      <c r="M433" s="24">
        <f ca="1">C433*'Balance y flujos'!D$12</f>
        <v>7705.548829315735</v>
      </c>
      <c r="N433" s="24">
        <f ca="1">D433*'Balance y flujos'!E$12</f>
        <v>7787.6350320374577</v>
      </c>
      <c r="O433" s="24">
        <f ca="1">E433*'Balance y flujos'!F$12</f>
        <v>7827.1271363750993</v>
      </c>
      <c r="P433" s="24">
        <f ca="1">F433*'Balance y flujos'!G$12</f>
        <v>7832.2989636508501</v>
      </c>
      <c r="Q433" s="24">
        <f ca="1">G433*'Balance y flujos'!H$12</f>
        <v>-1023682.2985040152</v>
      </c>
      <c r="R433" s="24">
        <f ca="1">H433*'Balance y flujos'!I$12</f>
        <v>25997.653883836043</v>
      </c>
      <c r="S433" s="24">
        <f ca="1">I433*'Balance y flujos'!J$12</f>
        <v>25799.220099039569</v>
      </c>
      <c r="T433" s="24">
        <f ca="1">J433*'Balance y flujos'!K$12</f>
        <v>25559.979710198942</v>
      </c>
      <c r="U433" s="24">
        <f ca="1">K433*'Balance y flujos'!L$12</f>
        <v>25290.420135271459</v>
      </c>
      <c r="V433" s="24">
        <f ca="1">L433*'Balance y flujos'!M$12</f>
        <v>1011387.5217768557</v>
      </c>
      <c r="W433" s="18">
        <f t="shared" ca="1" si="37"/>
        <v>121505.10706256563</v>
      </c>
      <c r="X433" s="18">
        <f ca="1">'Metrics and Escenarios'!$N$13-W433</f>
        <v>-118597.06030675885</v>
      </c>
    </row>
    <row r="434" spans="1:24" x14ac:dyDescent="0.3">
      <c r="A434">
        <v>429</v>
      </c>
      <c r="B434" s="18">
        <f t="shared" ca="1" si="36"/>
        <v>-157.21621058593277</v>
      </c>
      <c r="C434" s="23">
        <f t="shared" ca="1" si="38"/>
        <v>1.0092936501761693</v>
      </c>
      <c r="D434" s="23">
        <f t="shared" ca="1" si="39"/>
        <v>1.0116630630793138</v>
      </c>
      <c r="E434" s="23">
        <f t="shared" ca="1" si="39"/>
        <v>1.0084376026943473</v>
      </c>
      <c r="F434" s="23">
        <f t="shared" ca="1" si="39"/>
        <v>1.0008113895121369</v>
      </c>
      <c r="G434" s="23">
        <f t="shared" ca="1" si="39"/>
        <v>0.98980084365285914</v>
      </c>
      <c r="H434" s="23">
        <f t="shared" ca="1" si="39"/>
        <v>0.97624936355847525</v>
      </c>
      <c r="I434" s="23">
        <f t="shared" ca="1" si="39"/>
        <v>0.96083656811509788</v>
      </c>
      <c r="J434" s="23">
        <f t="shared" ca="1" si="39"/>
        <v>0.94410389646358428</v>
      </c>
      <c r="K434" s="23">
        <f t="shared" ca="1" si="39"/>
        <v>0.92647065688495833</v>
      </c>
      <c r="L434" s="23">
        <f t="shared" ca="1" si="39"/>
        <v>0.9082627106107739</v>
      </c>
      <c r="M434" s="24">
        <f ca="1">C434*'Balance y flujos'!D$12</f>
        <v>7642.2266982164283</v>
      </c>
      <c r="N434" s="24">
        <f ca="1">D434*'Balance y flujos'!E$12</f>
        <v>7660.1675527381503</v>
      </c>
      <c r="O434" s="24">
        <f ca="1">E434*'Balance y flujos'!F$12</f>
        <v>7635.7448295160957</v>
      </c>
      <c r="P434" s="24">
        <f ca="1">F434*'Balance y flujos'!G$12</f>
        <v>7578.0002375658678</v>
      </c>
      <c r="Q434" s="24">
        <f ca="1">G434*'Balance y flujos'!H$12</f>
        <v>-982306.2136886653</v>
      </c>
      <c r="R434" s="24">
        <f ca="1">H434*'Balance y flujos'!I$12</f>
        <v>24741.851433069478</v>
      </c>
      <c r="S434" s="24">
        <f ca="1">I434*'Balance y flujos'!J$12</f>
        <v>24351.232899257251</v>
      </c>
      <c r="T434" s="24">
        <f ca="1">J434*'Balance y flujos'!K$12</f>
        <v>23927.163710037967</v>
      </c>
      <c r="U434" s="24">
        <f ca="1">K434*'Balance y flujos'!L$12</f>
        <v>23480.270723242233</v>
      </c>
      <c r="V434" s="24">
        <f ca="1">L434*'Balance y flujos'!M$12</f>
        <v>931281.52310578735</v>
      </c>
      <c r="W434" s="18">
        <f t="shared" ca="1" si="37"/>
        <v>75991.967500765342</v>
      </c>
      <c r="X434" s="18">
        <f ca="1">'Metrics and Escenarios'!$N$13-W434</f>
        <v>-73083.920744958567</v>
      </c>
    </row>
    <row r="435" spans="1:24" x14ac:dyDescent="0.3">
      <c r="A435">
        <v>430</v>
      </c>
      <c r="B435" s="18">
        <f t="shared" ca="1" si="36"/>
        <v>104.64825789262038</v>
      </c>
      <c r="C435" s="23">
        <f t="shared" ca="1" si="38"/>
        <v>0.98320688617083252</v>
      </c>
      <c r="D435" s="23">
        <f t="shared" ca="1" si="39"/>
        <v>0.96004288860398046</v>
      </c>
      <c r="E435" s="23">
        <f t="shared" ca="1" si="39"/>
        <v>0.93224731929930238</v>
      </c>
      <c r="F435" s="23">
        <f t="shared" ca="1" si="39"/>
        <v>0.90128412513008382</v>
      </c>
      <c r="G435" s="23">
        <f t="shared" ca="1" si="39"/>
        <v>0.8683297341908085</v>
      </c>
      <c r="H435" s="23">
        <f t="shared" ca="1" si="39"/>
        <v>0.83430527131909971</v>
      </c>
      <c r="I435" s="23">
        <f t="shared" ca="1" si="39"/>
        <v>0.79990998467134744</v>
      </c>
      <c r="J435" s="23">
        <f t="shared" ca="1" si="39"/>
        <v>0.7656649294465051</v>
      </c>
      <c r="K435" s="23">
        <f t="shared" ca="1" si="39"/>
        <v>0.73194425205398095</v>
      </c>
      <c r="L435" s="23">
        <f t="shared" ca="1" si="39"/>
        <v>0.699012900099654</v>
      </c>
      <c r="M435" s="24">
        <f ca="1">C435*'Balance y flujos'!D$12</f>
        <v>7444.7014642898512</v>
      </c>
      <c r="N435" s="24">
        <f ca="1">D435*'Balance y flujos'!E$12</f>
        <v>7269.3069984553367</v>
      </c>
      <c r="O435" s="24">
        <f ca="1">E435*'Balance y flujos'!F$12</f>
        <v>7058.8429359941701</v>
      </c>
      <c r="P435" s="24">
        <f ca="1">F435*'Balance y flujos'!G$12</f>
        <v>6824.3940725729462</v>
      </c>
      <c r="Q435" s="24">
        <f ca="1">G435*'Balance y flujos'!H$12</f>
        <v>-861754.8660378881</v>
      </c>
      <c r="R435" s="24">
        <f ca="1">H435*'Balance y flujos'!I$12</f>
        <v>21144.451247130019</v>
      </c>
      <c r="S435" s="24">
        <f ca="1">I435*'Balance y flujos'!J$12</f>
        <v>20272.744586923265</v>
      </c>
      <c r="T435" s="24">
        <f ca="1">J435*'Balance y flujos'!K$12</f>
        <v>19404.845359207604</v>
      </c>
      <c r="U435" s="24">
        <f ca="1">K435*'Balance y flujos'!L$12</f>
        <v>18550.235849166856</v>
      </c>
      <c r="V435" s="24">
        <f ca="1">L435*'Balance y flujos'!M$12</f>
        <v>716728.53093092446</v>
      </c>
      <c r="W435" s="18">
        <f t="shared" ca="1" si="37"/>
        <v>-37056.812593223527</v>
      </c>
      <c r="X435" s="18">
        <f ca="1">'Metrics and Escenarios'!$N$13-W435</f>
        <v>39964.859349030303</v>
      </c>
    </row>
    <row r="436" spans="1:24" x14ac:dyDescent="0.3">
      <c r="A436">
        <v>431</v>
      </c>
      <c r="B436" s="18">
        <f t="shared" ca="1" si="36"/>
        <v>153.79603702383025</v>
      </c>
      <c r="C436" s="23">
        <f t="shared" ca="1" si="38"/>
        <v>0.97838649795447363</v>
      </c>
      <c r="D436" s="23">
        <f t="shared" ca="1" si="39"/>
        <v>0.95065232159590884</v>
      </c>
      <c r="E436" s="23">
        <f t="shared" ca="1" si="39"/>
        <v>0.91860279062539529</v>
      </c>
      <c r="F436" s="23">
        <f t="shared" ca="1" si="39"/>
        <v>0.88373870861142756</v>
      </c>
      <c r="G436" s="23">
        <f t="shared" ca="1" si="39"/>
        <v>0.84725154248118084</v>
      </c>
      <c r="H436" s="23">
        <f t="shared" ca="1" si="39"/>
        <v>0.81006192929455889</v>
      </c>
      <c r="I436" s="23">
        <f t="shared" ca="1" si="39"/>
        <v>0.77285832842036462</v>
      </c>
      <c r="J436" s="23">
        <f t="shared" ca="1" si="39"/>
        <v>0.73614449325291764</v>
      </c>
      <c r="K436" s="23">
        <f t="shared" ca="1" si="39"/>
        <v>0.7002737650022085</v>
      </c>
      <c r="L436" s="23">
        <f t="shared" ca="1" si="39"/>
        <v>0.66548854030534932</v>
      </c>
      <c r="M436" s="24">
        <f ca="1">C436*'Balance y flujos'!D$12</f>
        <v>7408.2021763805342</v>
      </c>
      <c r="N436" s="24">
        <f ca="1">D436*'Balance y flujos'!E$12</f>
        <v>7198.202972498224</v>
      </c>
      <c r="O436" s="24">
        <f ca="1">E436*'Balance y flujos'!F$12</f>
        <v>6955.5285226932328</v>
      </c>
      <c r="P436" s="24">
        <f ca="1">F436*'Balance y flujos'!G$12</f>
        <v>6691.542696239806</v>
      </c>
      <c r="Q436" s="24">
        <f ca="1">G436*'Balance y flujos'!H$12</f>
        <v>-840836.27537143091</v>
      </c>
      <c r="R436" s="24">
        <f ca="1">H436*'Balance y flujos'!I$12</f>
        <v>20530.033262337805</v>
      </c>
      <c r="S436" s="24">
        <f ca="1">I436*'Balance y flujos'!J$12</f>
        <v>19587.153297479941</v>
      </c>
      <c r="T436" s="24">
        <f ca="1">J436*'Balance y flujos'!K$12</f>
        <v>18656.685848118304</v>
      </c>
      <c r="U436" s="24">
        <f ca="1">K436*'Balance y flujos'!L$12</f>
        <v>17747.585916990007</v>
      </c>
      <c r="V436" s="24">
        <f ca="1">L436*'Balance y flujos'!M$12</f>
        <v>682354.53705706855</v>
      </c>
      <c r="W436" s="18">
        <f t="shared" ca="1" si="37"/>
        <v>-53706.80362162448</v>
      </c>
      <c r="X436" s="18">
        <f ca="1">'Metrics and Escenarios'!$N$13-W436</f>
        <v>56614.850377431256</v>
      </c>
    </row>
    <row r="437" spans="1:24" x14ac:dyDescent="0.3">
      <c r="A437">
        <v>432</v>
      </c>
      <c r="B437" s="18">
        <f t="shared" ca="1" si="36"/>
        <v>44.898357455038187</v>
      </c>
      <c r="C437" s="23">
        <f t="shared" ca="1" si="38"/>
        <v>0.98909912302528546</v>
      </c>
      <c r="D437" s="23">
        <f t="shared" ca="1" si="39"/>
        <v>0.97158420390671352</v>
      </c>
      <c r="E437" s="23">
        <f t="shared" ca="1" si="39"/>
        <v>0.94910849119212293</v>
      </c>
      <c r="F437" s="23">
        <f t="shared" ca="1" si="39"/>
        <v>0.92308425323288879</v>
      </c>
      <c r="G437" s="23">
        <f t="shared" ca="1" si="39"/>
        <v>0.89466242722737999</v>
      </c>
      <c r="H437" s="23">
        <f t="shared" ca="1" si="39"/>
        <v>0.86475766222662787</v>
      </c>
      <c r="I437" s="23">
        <f t="shared" ca="1" si="39"/>
        <v>0.83407567235617575</v>
      </c>
      <c r="J437" s="23">
        <f t="shared" ca="1" si="39"/>
        <v>0.80315246524534589</v>
      </c>
      <c r="K437" s="23">
        <f t="shared" ca="1" si="39"/>
        <v>0.7723820129478185</v>
      </c>
      <c r="L437" s="23">
        <f t="shared" ca="1" si="39"/>
        <v>0.74205183378402395</v>
      </c>
      <c r="M437" s="24">
        <f ca="1">C437*'Balance y flujos'!D$12</f>
        <v>7489.3166362900474</v>
      </c>
      <c r="N437" s="24">
        <f ca="1">D437*'Balance y flujos'!E$12</f>
        <v>7356.6961818943537</v>
      </c>
      <c r="O437" s="24">
        <f ca="1">E437*'Balance y flujos'!F$12</f>
        <v>7186.5133102009613</v>
      </c>
      <c r="P437" s="24">
        <f ca="1">F437*'Balance y flujos'!G$12</f>
        <v>6989.461514523774</v>
      </c>
      <c r="Q437" s="24">
        <f ca="1">G437*'Balance y flujos'!H$12</f>
        <v>-887888.17170119623</v>
      </c>
      <c r="R437" s="24">
        <f ca="1">H437*'Balance y flujos'!I$12</f>
        <v>21916.230015691221</v>
      </c>
      <c r="S437" s="24">
        <f ca="1">I437*'Balance y flujos'!J$12</f>
        <v>21138.632340975604</v>
      </c>
      <c r="T437" s="24">
        <f ca="1">J437*'Balance y flujos'!K$12</f>
        <v>20354.921309009987</v>
      </c>
      <c r="U437" s="24">
        <f ca="1">K437*'Balance y flujos'!L$12</f>
        <v>19575.081661792465</v>
      </c>
      <c r="V437" s="24">
        <f ca="1">L437*'Balance y flujos'!M$12</f>
        <v>760858.23398509447</v>
      </c>
      <c r="W437" s="18">
        <f t="shared" ca="1" si="37"/>
        <v>-15023.084745723289</v>
      </c>
      <c r="X437" s="18">
        <f ca="1">'Metrics and Escenarios'!$N$13-W437</f>
        <v>17931.131501530064</v>
      </c>
    </row>
    <row r="438" spans="1:24" x14ac:dyDescent="0.3">
      <c r="A438">
        <v>433</v>
      </c>
      <c r="B438" s="18">
        <f t="shared" ca="1" si="36"/>
        <v>190.6488008984135</v>
      </c>
      <c r="C438" s="23">
        <f t="shared" ca="1" si="38"/>
        <v>0.97478750900348721</v>
      </c>
      <c r="D438" s="23">
        <f t="shared" ca="1" si="39"/>
        <v>0.94367124728122476</v>
      </c>
      <c r="E438" s="23">
        <f t="shared" ca="1" si="39"/>
        <v>0.90850280981301756</v>
      </c>
      <c r="F438" s="23">
        <f t="shared" ca="1" si="39"/>
        <v>0.87080697125355111</v>
      </c>
      <c r="G438" s="23">
        <f t="shared" ca="1" si="39"/>
        <v>0.8317827168838049</v>
      </c>
      <c r="H438" s="23">
        <f t="shared" ca="1" si="39"/>
        <v>0.7923466950750454</v>
      </c>
      <c r="I438" s="23">
        <f t="shared" ca="1" si="39"/>
        <v>0.75317591703292841</v>
      </c>
      <c r="J438" s="23">
        <f t="shared" ca="1" si="39"/>
        <v>0.71475813355289763</v>
      </c>
      <c r="K438" s="23">
        <f t="shared" ca="1" si="39"/>
        <v>0.67742839962570378</v>
      </c>
      <c r="L438" s="23">
        <f t="shared" ca="1" si="39"/>
        <v>0.64140985639054793</v>
      </c>
      <c r="M438" s="24">
        <f ca="1">C438*'Balance y flujos'!D$12</f>
        <v>7380.9511484532177</v>
      </c>
      <c r="N438" s="24">
        <f ca="1">D438*'Balance y flujos'!E$12</f>
        <v>7145.3432794836099</v>
      </c>
      <c r="O438" s="24">
        <f ca="1">E438*'Balance y flujos'!F$12</f>
        <v>6879.0529172018532</v>
      </c>
      <c r="P438" s="24">
        <f ca="1">F438*'Balance y flujos'!G$12</f>
        <v>6593.6254365072837</v>
      </c>
      <c r="Q438" s="24">
        <f ca="1">G438*'Balance y flujos'!H$12</f>
        <v>-825484.57750189677</v>
      </c>
      <c r="R438" s="24">
        <f ca="1">H438*'Balance y flujos'!I$12</f>
        <v>20081.062221205877</v>
      </c>
      <c r="S438" s="24">
        <f ca="1">I438*'Balance y flujos'!J$12</f>
        <v>19088.326546272197</v>
      </c>
      <c r="T438" s="24">
        <f ca="1">J438*'Balance y flujos'!K$12</f>
        <v>18114.674601664483</v>
      </c>
      <c r="U438" s="24">
        <f ca="1">K438*'Balance y flujos'!L$12</f>
        <v>17168.597948158607</v>
      </c>
      <c r="V438" s="24">
        <f ca="1">L438*'Balance y flujos'!M$12</f>
        <v>657665.60821677768</v>
      </c>
      <c r="W438" s="18">
        <f t="shared" ca="1" si="37"/>
        <v>-65367.335186171927</v>
      </c>
      <c r="X438" s="18">
        <f ca="1">'Metrics and Escenarios'!$N$13-W438</f>
        <v>68275.381941978703</v>
      </c>
    </row>
    <row r="439" spans="1:24" x14ac:dyDescent="0.3">
      <c r="A439">
        <v>434</v>
      </c>
      <c r="B439" s="18">
        <f t="shared" ca="1" si="36"/>
        <v>341.12685297757912</v>
      </c>
      <c r="C439" s="23">
        <f t="shared" ca="1" si="38"/>
        <v>0.96022890865539623</v>
      </c>
      <c r="D439" s="23">
        <f t="shared" ca="1" si="39"/>
        <v>0.91569399299329457</v>
      </c>
      <c r="E439" s="23">
        <f t="shared" ca="1" si="39"/>
        <v>0.86840184709588442</v>
      </c>
      <c r="F439" s="23">
        <f t="shared" ca="1" si="39"/>
        <v>0.81993831684600604</v>
      </c>
      <c r="G439" s="23">
        <f t="shared" ca="1" si="39"/>
        <v>0.77149656781957388</v>
      </c>
      <c r="H439" s="23">
        <f t="shared" ca="1" si="39"/>
        <v>0.72394267501207199</v>
      </c>
      <c r="I439" s="23">
        <f t="shared" ca="1" si="39"/>
        <v>0.67787586798943633</v>
      </c>
      <c r="J439" s="23">
        <f t="shared" ca="1" si="39"/>
        <v>0.63369119969316567</v>
      </c>
      <c r="K439" s="23">
        <f t="shared" ref="D439:S468" ca="1" si="40">EXP(-(K$4+($B439/10000))*K$3)</f>
        <v>0.59162537205062005</v>
      </c>
      <c r="L439" s="23">
        <f t="shared" ca="1" si="40"/>
        <v>0.55180272604968506</v>
      </c>
      <c r="M439" s="24">
        <f ca="1">C439*'Balance y flujos'!D$12</f>
        <v>7270.7155155931241</v>
      </c>
      <c r="N439" s="24">
        <f ca="1">D439*'Balance y flujos'!E$12</f>
        <v>6933.5035243987631</v>
      </c>
      <c r="O439" s="24">
        <f ca="1">E439*'Balance y flujos'!F$12</f>
        <v>6575.4141814904333</v>
      </c>
      <c r="P439" s="24">
        <f ca="1">F439*'Balance y flujos'!G$12</f>
        <v>6208.4552843441043</v>
      </c>
      <c r="Q439" s="24">
        <f ca="1">G439*'Balance y flujos'!H$12</f>
        <v>-765654.90650807752</v>
      </c>
      <c r="R439" s="24">
        <f ca="1">H439*'Balance y flujos'!I$12</f>
        <v>18347.445621801642</v>
      </c>
      <c r="S439" s="24">
        <f ca="1">I439*'Balance y flujos'!J$12</f>
        <v>17179.938488997592</v>
      </c>
      <c r="T439" s="24">
        <f ca="1">J439*'Balance y flujos'!K$12</f>
        <v>16060.131870511328</v>
      </c>
      <c r="U439" s="24">
        <f ca="1">K439*'Balance y flujos'!L$12</f>
        <v>14994.024688482286</v>
      </c>
      <c r="V439" s="24">
        <f ca="1">L439*'Balance y flujos'!M$12</f>
        <v>565787.49426353525</v>
      </c>
      <c r="W439" s="18">
        <f t="shared" ca="1" si="37"/>
        <v>-106297.78306892293</v>
      </c>
      <c r="X439" s="18">
        <f ca="1">'Metrics and Escenarios'!$N$13-W439</f>
        <v>109205.82982472971</v>
      </c>
    </row>
    <row r="440" spans="1:24" x14ac:dyDescent="0.3">
      <c r="A440">
        <v>435</v>
      </c>
      <c r="B440" s="18">
        <f t="shared" ca="1" si="36"/>
        <v>-129.8975374829067</v>
      </c>
      <c r="C440" s="23">
        <f t="shared" ca="1" si="38"/>
        <v>1.0065401566487016</v>
      </c>
      <c r="D440" s="23">
        <f t="shared" ca="1" si="40"/>
        <v>1.0061506773965816</v>
      </c>
      <c r="E440" s="23">
        <f t="shared" ca="1" si="40"/>
        <v>1.000206624512249</v>
      </c>
      <c r="F440" s="23">
        <f t="shared" ca="1" si="40"/>
        <v>0.98993459001558715</v>
      </c>
      <c r="G440" s="23">
        <f t="shared" ca="1" si="40"/>
        <v>0.97637273909133171</v>
      </c>
      <c r="H440" s="23">
        <f t="shared" ca="1" si="40"/>
        <v>0.96037789282608221</v>
      </c>
      <c r="I440" s="23">
        <f t="shared" ca="1" si="40"/>
        <v>0.94263699254405897</v>
      </c>
      <c r="J440" s="23">
        <f t="shared" ca="1" si="40"/>
        <v>0.92369440038269024</v>
      </c>
      <c r="K440" s="23">
        <f t="shared" ca="1" si="40"/>
        <v>0.9039694526482116</v>
      </c>
      <c r="L440" s="23">
        <f t="shared" ca="1" si="40"/>
        <v>0.88378603591175864</v>
      </c>
      <c r="M440" s="24">
        <f ca="1">C440*'Balance y flujos'!D$12</f>
        <v>7621.3776403180582</v>
      </c>
      <c r="N440" s="24">
        <f ca="1">D440*'Balance y flujos'!E$12</f>
        <v>7618.4285593063696</v>
      </c>
      <c r="O440" s="24">
        <f ca="1">E440*'Balance y flujos'!F$12</f>
        <v>7573.4210437628717</v>
      </c>
      <c r="P440" s="24">
        <f ca="1">F440*'Balance y flujos'!G$12</f>
        <v>7495.6426724616285</v>
      </c>
      <c r="Q440" s="24">
        <f ca="1">G440*'Balance y flujos'!H$12</f>
        <v>-968979.78480811394</v>
      </c>
      <c r="R440" s="24">
        <f ca="1">H440*'Balance y flujos'!I$12</f>
        <v>24339.608332542575</v>
      </c>
      <c r="S440" s="24">
        <f ca="1">I440*'Balance y flujos'!J$12</f>
        <v>23889.986816307468</v>
      </c>
      <c r="T440" s="24">
        <f ca="1">J440*'Balance y flujos'!K$12</f>
        <v>23409.909882576652</v>
      </c>
      <c r="U440" s="24">
        <f ca="1">K440*'Balance y flujos'!L$12</f>
        <v>22910.005099445596</v>
      </c>
      <c r="V440" s="24">
        <f ca="1">L440*'Balance y flujos'!M$12</f>
        <v>906184.51688945235</v>
      </c>
      <c r="W440" s="18">
        <f t="shared" ca="1" si="37"/>
        <v>62063.112128059613</v>
      </c>
      <c r="X440" s="18">
        <f ca="1">'Metrics and Escenarios'!$N$13-W440</f>
        <v>-59155.065372252837</v>
      </c>
    </row>
    <row r="441" spans="1:24" x14ac:dyDescent="0.3">
      <c r="A441">
        <v>436</v>
      </c>
      <c r="B441" s="18">
        <f t="shared" ca="1" si="36"/>
        <v>73.633000419067571</v>
      </c>
      <c r="C441" s="23">
        <f t="shared" ca="1" si="38"/>
        <v>0.98626106149668014</v>
      </c>
      <c r="D441" s="23">
        <f t="shared" ca="1" si="40"/>
        <v>0.96601659252103378</v>
      </c>
      <c r="E441" s="23">
        <f t="shared" ca="1" si="40"/>
        <v>0.94096196667266951</v>
      </c>
      <c r="F441" s="23">
        <f t="shared" ca="1" si="40"/>
        <v>0.91253519547259576</v>
      </c>
      <c r="G441" s="23">
        <f t="shared" ca="1" si="40"/>
        <v>0.88190042196066298</v>
      </c>
      <c r="H441" s="23">
        <f t="shared" ca="1" si="40"/>
        <v>0.84997634749943496</v>
      </c>
      <c r="I441" s="23">
        <f t="shared" ca="1" si="40"/>
        <v>0.8174664665405672</v>
      </c>
      <c r="J441" s="23">
        <f t="shared" ca="1" si="40"/>
        <v>0.78490041597019955</v>
      </c>
      <c r="K441" s="23">
        <f t="shared" ca="1" si="40"/>
        <v>0.75266337627833391</v>
      </c>
      <c r="L441" s="23">
        <f t="shared" ca="1" si="40"/>
        <v>0.72103267453550934</v>
      </c>
      <c r="M441" s="24">
        <f ca="1">C441*'Balance y flujos'!D$12</f>
        <v>7467.8272416215059</v>
      </c>
      <c r="N441" s="24">
        <f ca="1">D441*'Balance y flujos'!E$12</f>
        <v>7314.5390273640451</v>
      </c>
      <c r="O441" s="24">
        <f ca="1">E441*'Balance y flujos'!F$12</f>
        <v>7124.8289954632482</v>
      </c>
      <c r="P441" s="24">
        <f ca="1">F441*'Balance y flujos'!G$12</f>
        <v>6909.5855628196623</v>
      </c>
      <c r="Q441" s="24">
        <f ca="1">G441*'Balance y flujos'!H$12</f>
        <v>-875222.79850717192</v>
      </c>
      <c r="R441" s="24">
        <f ca="1">H441*'Balance y flujos'!I$12</f>
        <v>21541.61559173647</v>
      </c>
      <c r="S441" s="24">
        <f ca="1">I441*'Balance y flujos'!J$12</f>
        <v>20717.692243034689</v>
      </c>
      <c r="T441" s="24">
        <f ca="1">J441*'Balance y flujos'!K$12</f>
        <v>19892.345343921857</v>
      </c>
      <c r="U441" s="24">
        <f ca="1">K441*'Balance y flujos'!L$12</f>
        <v>19075.336824919297</v>
      </c>
      <c r="V441" s="24">
        <f ca="1">L441*'Balance y flujos'!M$12</f>
        <v>739306.36973846424</v>
      </c>
      <c r="W441" s="18">
        <f t="shared" ca="1" si="37"/>
        <v>-25872.657937826822</v>
      </c>
      <c r="X441" s="18">
        <f ca="1">'Metrics and Escenarios'!$N$13-W441</f>
        <v>28780.704693633597</v>
      </c>
    </row>
    <row r="442" spans="1:24" x14ac:dyDescent="0.3">
      <c r="A442">
        <v>437</v>
      </c>
      <c r="B442" s="18">
        <f t="shared" ca="1" si="36"/>
        <v>116.77598796280988</v>
      </c>
      <c r="C442" s="23">
        <f t="shared" ca="1" si="38"/>
        <v>0.98201520216612881</v>
      </c>
      <c r="D442" s="23">
        <f t="shared" ca="1" si="40"/>
        <v>0.95771708221770591</v>
      </c>
      <c r="E442" s="23">
        <f t="shared" ca="1" si="40"/>
        <v>0.92886166891801369</v>
      </c>
      <c r="F442" s="23">
        <f t="shared" ca="1" si="40"/>
        <v>0.89692250076975555</v>
      </c>
      <c r="G442" s="23">
        <f t="shared" ca="1" si="40"/>
        <v>0.86308023209835105</v>
      </c>
      <c r="H442" s="23">
        <f t="shared" ca="1" si="40"/>
        <v>0.82825636837222039</v>
      </c>
      <c r="I442" s="23">
        <f t="shared" ca="1" si="40"/>
        <v>0.79314796340975358</v>
      </c>
      <c r="J442" s="23">
        <f t="shared" ca="1" si="40"/>
        <v>0.75827222804148098</v>
      </c>
      <c r="K442" s="23">
        <f t="shared" ca="1" si="40"/>
        <v>0.72399855432984594</v>
      </c>
      <c r="L442" s="23">
        <f t="shared" ca="1" si="40"/>
        <v>0.69058665919790896</v>
      </c>
      <c r="M442" s="24">
        <f ca="1">C442*'Balance y flujos'!D$12</f>
        <v>7435.6782039978698</v>
      </c>
      <c r="N442" s="24">
        <f ca="1">D442*'Balance y flujos'!E$12</f>
        <v>7251.6963262223671</v>
      </c>
      <c r="O442" s="24">
        <f ca="1">E442*'Balance y flujos'!F$12</f>
        <v>7033.207277105209</v>
      </c>
      <c r="P442" s="24">
        <f ca="1">F442*'Balance y flujos'!G$12</f>
        <v>6791.3684787546617</v>
      </c>
      <c r="Q442" s="24">
        <f ca="1">G442*'Balance y flujos'!H$12</f>
        <v>-856545.11242203729</v>
      </c>
      <c r="R442" s="24">
        <f ca="1">H442*'Balance y flujos'!I$12</f>
        <v>20991.149167117157</v>
      </c>
      <c r="S442" s="24">
        <f ca="1">I442*'Balance y flujos'!J$12</f>
        <v>20101.369391520548</v>
      </c>
      <c r="T442" s="24">
        <f ca="1">J442*'Balance y flujos'!K$12</f>
        <v>19217.486343489079</v>
      </c>
      <c r="U442" s="24">
        <f ca="1">K442*'Balance y flujos'!L$12</f>
        <v>18348.861815071672</v>
      </c>
      <c r="V442" s="24">
        <f ca="1">L442*'Balance y flujos'!M$12</f>
        <v>708088.73721335956</v>
      </c>
      <c r="W442" s="18">
        <f t="shared" ca="1" si="37"/>
        <v>-41285.558205399197</v>
      </c>
      <c r="X442" s="18">
        <f ca="1">'Metrics and Escenarios'!$N$13-W442</f>
        <v>44193.604961205972</v>
      </c>
    </row>
    <row r="443" spans="1:24" x14ac:dyDescent="0.3">
      <c r="A443">
        <v>438</v>
      </c>
      <c r="B443" s="18">
        <f t="shared" ca="1" si="36"/>
        <v>159.61446688998103</v>
      </c>
      <c r="C443" s="23">
        <f t="shared" ca="1" si="38"/>
        <v>0.97781739621242392</v>
      </c>
      <c r="D443" s="23">
        <f t="shared" ca="1" si="40"/>
        <v>0.94954670424431653</v>
      </c>
      <c r="E443" s="23">
        <f t="shared" ca="1" si="40"/>
        <v>0.91700074147013166</v>
      </c>
      <c r="F443" s="23">
        <f t="shared" ca="1" si="40"/>
        <v>0.88168431153339821</v>
      </c>
      <c r="G443" s="23">
        <f t="shared" ca="1" si="40"/>
        <v>0.84479028753745045</v>
      </c>
      <c r="H443" s="23">
        <f t="shared" ca="1" si="40"/>
        <v>0.80723888675051947</v>
      </c>
      <c r="I443" s="23">
        <f t="shared" ca="1" si="40"/>
        <v>0.76971695462873813</v>
      </c>
      <c r="J443" s="23">
        <f t="shared" ca="1" si="40"/>
        <v>0.73272589169846081</v>
      </c>
      <c r="K443" s="23">
        <f t="shared" ca="1" si="40"/>
        <v>0.69661630525303553</v>
      </c>
      <c r="L443" s="23">
        <f t="shared" ca="1" si="40"/>
        <v>0.66162768485733059</v>
      </c>
      <c r="M443" s="24">
        <f ca="1">C443*'Balance y flujos'!D$12</f>
        <v>7403.8930196486608</v>
      </c>
      <c r="N443" s="24">
        <f ca="1">D443*'Balance y flujos'!E$12</f>
        <v>7189.8313965541211</v>
      </c>
      <c r="O443" s="24">
        <f ca="1">E443*'Balance y flujos'!F$12</f>
        <v>6943.3980363634382</v>
      </c>
      <c r="P443" s="24">
        <f ca="1">F443*'Balance y flujos'!G$12</f>
        <v>6675.9870963450549</v>
      </c>
      <c r="Q443" s="24">
        <f ca="1">G443*'Balance y flujos'!H$12</f>
        <v>-838393.65669697535</v>
      </c>
      <c r="R443" s="24">
        <f ca="1">H443*'Balance y flujos'!I$12</f>
        <v>20458.486686410459</v>
      </c>
      <c r="S443" s="24">
        <f ca="1">I443*'Balance y flujos'!J$12</f>
        <v>19507.539003684291</v>
      </c>
      <c r="T443" s="24">
        <f ca="1">J443*'Balance y flujos'!K$12</f>
        <v>18570.04555422769</v>
      </c>
      <c r="U443" s="24">
        <f ca="1">K443*'Balance y flujos'!L$12</f>
        <v>17654.892052989297</v>
      </c>
      <c r="V443" s="24">
        <f ca="1">L443*'Balance y flujos'!M$12</f>
        <v>678395.83292871749</v>
      </c>
      <c r="W443" s="18">
        <f t="shared" ca="1" si="37"/>
        <v>-55593.750922034844</v>
      </c>
      <c r="X443" s="18">
        <f ca="1">'Metrics and Escenarios'!$N$13-W443</f>
        <v>58501.79767784162</v>
      </c>
    </row>
    <row r="444" spans="1:24" x14ac:dyDescent="0.3">
      <c r="A444">
        <v>439</v>
      </c>
      <c r="B444" s="18">
        <f t="shared" ca="1" si="36"/>
        <v>98.830813486610353</v>
      </c>
      <c r="C444" s="23">
        <f t="shared" ca="1" si="38"/>
        <v>0.98377902771476855</v>
      </c>
      <c r="D444" s="23">
        <f t="shared" ca="1" si="40"/>
        <v>0.96116053789052647</v>
      </c>
      <c r="E444" s="23">
        <f t="shared" ca="1" si="40"/>
        <v>0.93387572894917348</v>
      </c>
      <c r="F444" s="23">
        <f t="shared" ca="1" si="40"/>
        <v>0.90338383528882915</v>
      </c>
      <c r="G444" s="23">
        <f t="shared" ca="1" si="40"/>
        <v>0.87085914105576123</v>
      </c>
      <c r="H444" s="23">
        <f t="shared" ca="1" si="40"/>
        <v>0.83722247427725616</v>
      </c>
      <c r="I444" s="23">
        <f t="shared" ca="1" si="40"/>
        <v>0.80317402840421936</v>
      </c>
      <c r="J444" s="23">
        <f t="shared" ca="1" si="40"/>
        <v>0.76923660473736688</v>
      </c>
      <c r="K444" s="23">
        <f t="shared" ca="1" si="40"/>
        <v>0.73578654231137997</v>
      </c>
      <c r="L444" s="23">
        <f t="shared" ca="1" si="40"/>
        <v>0.70309121998290358</v>
      </c>
      <c r="M444" s="24">
        <f ca="1">C444*'Balance y flujos'!D$12</f>
        <v>7449.0336379654345</v>
      </c>
      <c r="N444" s="24">
        <f ca="1">D444*'Balance y flujos'!E$12</f>
        <v>7277.7696784844775</v>
      </c>
      <c r="O444" s="24">
        <f ca="1">E444*'Balance y flujos'!F$12</f>
        <v>7071.1730202067338</v>
      </c>
      <c r="P444" s="24">
        <f ca="1">F444*'Balance y flujos'!G$12</f>
        <v>6840.2927766130233</v>
      </c>
      <c r="Q444" s="24">
        <f ca="1">G444*'Balance y flujos'!H$12</f>
        <v>-864265.12059699744</v>
      </c>
      <c r="R444" s="24">
        <f ca="1">H444*'Balance y flujos'!I$12</f>
        <v>21218.384204102946</v>
      </c>
      <c r="S444" s="24">
        <f ca="1">I444*'Balance y flujos'!J$12</f>
        <v>20355.467801016221</v>
      </c>
      <c r="T444" s="24">
        <f ca="1">J444*'Balance y flujos'!K$12</f>
        <v>19495.36512056402</v>
      </c>
      <c r="U444" s="24">
        <f ca="1">K444*'Balance y flujos'!L$12</f>
        <v>18647.614017347965</v>
      </c>
      <c r="V444" s="24">
        <f ca="1">L444*'Balance y flujos'!M$12</f>
        <v>720910.21086583135</v>
      </c>
      <c r="W444" s="18">
        <f t="shared" ca="1" si="37"/>
        <v>-34999.80947486544</v>
      </c>
      <c r="X444" s="18">
        <f ca="1">'Metrics and Escenarios'!$N$13-W444</f>
        <v>37907.856230672216</v>
      </c>
    </row>
    <row r="445" spans="1:24" x14ac:dyDescent="0.3">
      <c r="A445">
        <v>440</v>
      </c>
      <c r="B445" s="18">
        <f t="shared" ca="1" si="36"/>
        <v>39.01082010722039</v>
      </c>
      <c r="C445" s="23">
        <f t="shared" ca="1" si="38"/>
        <v>0.98968163028787293</v>
      </c>
      <c r="D445" s="23">
        <f t="shared" ca="1" si="40"/>
        <v>0.97272892539090738</v>
      </c>
      <c r="E445" s="23">
        <f t="shared" ca="1" si="40"/>
        <v>0.95078634602758416</v>
      </c>
      <c r="F445" s="23">
        <f t="shared" ca="1" si="40"/>
        <v>0.92526069220657903</v>
      </c>
      <c r="G445" s="23">
        <f t="shared" ca="1" si="40"/>
        <v>0.89729998673219058</v>
      </c>
      <c r="H445" s="23">
        <f t="shared" ca="1" si="40"/>
        <v>0.8678178399374431</v>
      </c>
      <c r="I445" s="23">
        <f t="shared" ca="1" si="40"/>
        <v>0.83752022162041462</v>
      </c>
      <c r="J445" s="23">
        <f t="shared" ca="1" si="40"/>
        <v>0.80694426007703701</v>
      </c>
      <c r="K445" s="23">
        <f t="shared" ca="1" si="40"/>
        <v>0.77648556040473271</v>
      </c>
      <c r="L445" s="23">
        <f t="shared" ca="1" si="40"/>
        <v>0.74643357785331166</v>
      </c>
      <c r="M445" s="24">
        <f ca="1">C445*'Balance y flujos'!D$12</f>
        <v>7493.7272976999093</v>
      </c>
      <c r="N445" s="24">
        <f ca="1">D445*'Balance y flujos'!E$12</f>
        <v>7365.3638487195649</v>
      </c>
      <c r="O445" s="24">
        <f ca="1">E445*'Balance y flujos'!F$12</f>
        <v>7199.2177862640528</v>
      </c>
      <c r="P445" s="24">
        <f ca="1">F445*'Balance y flujos'!G$12</f>
        <v>7005.9411981409958</v>
      </c>
      <c r="Q445" s="24">
        <f ca="1">G445*'Balance y flujos'!H$12</f>
        <v>-890505.7599838929</v>
      </c>
      <c r="R445" s="24">
        <f ca="1">H445*'Balance y flujos'!I$12</f>
        <v>21993.786493683481</v>
      </c>
      <c r="S445" s="24">
        <f ca="1">I445*'Balance y flujos'!J$12</f>
        <v>21225.930247976579</v>
      </c>
      <c r="T445" s="24">
        <f ca="1">J445*'Balance y flujos'!K$12</f>
        <v>20451.019732110024</v>
      </c>
      <c r="U445" s="24">
        <f ca="1">K445*'Balance y flujos'!L$12</f>
        <v>19679.081075587153</v>
      </c>
      <c r="V445" s="24">
        <f ca="1">L445*'Balance y flujos'!M$12</f>
        <v>765351.02802258381</v>
      </c>
      <c r="W445" s="18">
        <f t="shared" ca="1" si="37"/>
        <v>-12740.664281127392</v>
      </c>
      <c r="X445" s="18">
        <f ca="1">'Metrics and Escenarios'!$N$13-W445</f>
        <v>15648.711036934168</v>
      </c>
    </row>
    <row r="446" spans="1:24" x14ac:dyDescent="0.3">
      <c r="A446">
        <v>441</v>
      </c>
      <c r="B446" s="18">
        <f t="shared" ca="1" si="36"/>
        <v>80.059405020886203</v>
      </c>
      <c r="C446" s="23">
        <f t="shared" ca="1" si="38"/>
        <v>0.98562745384702222</v>
      </c>
      <c r="D446" s="23">
        <f t="shared" ca="1" si="40"/>
        <v>0.96477578738830527</v>
      </c>
      <c r="E446" s="23">
        <f t="shared" ca="1" si="40"/>
        <v>0.93914961357734017</v>
      </c>
      <c r="F446" s="23">
        <f t="shared" ca="1" si="40"/>
        <v>0.91019247965874461</v>
      </c>
      <c r="G446" s="23">
        <f t="shared" ca="1" si="40"/>
        <v>0.87907124528833502</v>
      </c>
      <c r="H446" s="23">
        <f t="shared" ca="1" si="40"/>
        <v>0.84670528276119483</v>
      </c>
      <c r="I446" s="23">
        <f t="shared" ca="1" si="40"/>
        <v>0.81379736623738808</v>
      </c>
      <c r="J446" s="23">
        <f t="shared" ca="1" si="40"/>
        <v>0.78087550101213266</v>
      </c>
      <c r="K446" s="23">
        <f t="shared" ca="1" si="40"/>
        <v>0.74832271361670644</v>
      </c>
      <c r="L446" s="23">
        <f t="shared" ca="1" si="40"/>
        <v>0.71641388384251226</v>
      </c>
      <c r="M446" s="24">
        <f ca="1">C446*'Balance y flujos'!D$12</f>
        <v>7463.0296554130073</v>
      </c>
      <c r="N446" s="24">
        <f ca="1">D446*'Balance y flujos'!E$12</f>
        <v>7305.1438289389225</v>
      </c>
      <c r="O446" s="24">
        <f ca="1">E446*'Balance y flujos'!F$12</f>
        <v>7111.1061178752407</v>
      </c>
      <c r="P446" s="24">
        <f ca="1">F446*'Balance y flujos'!G$12</f>
        <v>6891.8468548273731</v>
      </c>
      <c r="Q446" s="24">
        <f ca="1">G446*'Balance y flujos'!H$12</f>
        <v>-872415.04395465564</v>
      </c>
      <c r="R446" s="24">
        <f ca="1">H446*'Balance y flujos'!I$12</f>
        <v>21458.714438811272</v>
      </c>
      <c r="S446" s="24">
        <f ca="1">I446*'Balance y flujos'!J$12</f>
        <v>20624.703363366294</v>
      </c>
      <c r="T446" s="24">
        <f ca="1">J446*'Balance y flujos'!K$12</f>
        <v>19790.33877506711</v>
      </c>
      <c r="U446" s="24">
        <f ca="1">K446*'Balance y flujos'!L$12</f>
        <v>18965.328014973857</v>
      </c>
      <c r="V446" s="24">
        <f ca="1">L446*'Balance y flujos'!M$12</f>
        <v>734570.52141921676</v>
      </c>
      <c r="W446" s="18">
        <f t="shared" ca="1" si="37"/>
        <v>-28234.311486165738</v>
      </c>
      <c r="X446" s="18">
        <f ca="1">'Metrics and Escenarios'!$N$13-W446</f>
        <v>31142.358241972513</v>
      </c>
    </row>
    <row r="447" spans="1:24" x14ac:dyDescent="0.3">
      <c r="A447">
        <v>442</v>
      </c>
      <c r="B447" s="18">
        <f t="shared" ca="1" si="36"/>
        <v>65.555307399398643</v>
      </c>
      <c r="C447" s="23">
        <f t="shared" ca="1" si="38"/>
        <v>0.98705805475589092</v>
      </c>
      <c r="D447" s="23">
        <f t="shared" ca="1" si="40"/>
        <v>0.96757849093217307</v>
      </c>
      <c r="E447" s="23">
        <f t="shared" ca="1" si="40"/>
        <v>0.94324497234127147</v>
      </c>
      <c r="F447" s="23">
        <f t="shared" ca="1" si="40"/>
        <v>0.91548843564829074</v>
      </c>
      <c r="G447" s="23">
        <f t="shared" ca="1" si="40"/>
        <v>0.88546948499918998</v>
      </c>
      <c r="H447" s="23">
        <f t="shared" ca="1" si="40"/>
        <v>0.85410585529036032</v>
      </c>
      <c r="I447" s="23">
        <f t="shared" ca="1" si="40"/>
        <v>0.82210182947338828</v>
      </c>
      <c r="J447" s="23">
        <f t="shared" ca="1" si="40"/>
        <v>0.78998898751874569</v>
      </c>
      <c r="K447" s="23">
        <f t="shared" ca="1" si="40"/>
        <v>0.75815511969950844</v>
      </c>
      <c r="L447" s="23">
        <f t="shared" ca="1" si="40"/>
        <v>0.72688054197925511</v>
      </c>
      <c r="M447" s="24">
        <f ca="1">C447*'Balance y flujos'!D$12</f>
        <v>7473.8619602217623</v>
      </c>
      <c r="N447" s="24">
        <f ca="1">D447*'Balance y flujos'!E$12</f>
        <v>7326.3654980204565</v>
      </c>
      <c r="O447" s="24">
        <f ca="1">E447*'Balance y flujos'!F$12</f>
        <v>7142.1155868033647</v>
      </c>
      <c r="P447" s="24">
        <f ca="1">F447*'Balance y flujos'!G$12</f>
        <v>6931.9470736772828</v>
      </c>
      <c r="Q447" s="24">
        <f ca="1">G447*'Balance y flujos'!H$12</f>
        <v>-878764.83711248671</v>
      </c>
      <c r="R447" s="24">
        <f ca="1">H447*'Balance y flujos'!I$12</f>
        <v>21646.272938587237</v>
      </c>
      <c r="S447" s="24">
        <f ca="1">I447*'Balance y flujos'!J$12</f>
        <v>20835.169872524941</v>
      </c>
      <c r="T447" s="24">
        <f ca="1">J447*'Balance y flujos'!K$12</f>
        <v>20021.308993948485</v>
      </c>
      <c r="U447" s="24">
        <f ca="1">K447*'Balance y flujos'!L$12</f>
        <v>19214.518375153515</v>
      </c>
      <c r="V447" s="24">
        <f ca="1">L447*'Balance y flujos'!M$12</f>
        <v>745302.4442621778</v>
      </c>
      <c r="W447" s="18">
        <f t="shared" ca="1" si="37"/>
        <v>-22870.832551371888</v>
      </c>
      <c r="X447" s="18">
        <f ca="1">'Metrics and Escenarios'!$N$13-W447</f>
        <v>25778.879307178664</v>
      </c>
    </row>
    <row r="448" spans="1:24" x14ac:dyDescent="0.3">
      <c r="A448">
        <v>443</v>
      </c>
      <c r="B448" s="18">
        <f t="shared" ca="1" si="36"/>
        <v>-65.641762116296263</v>
      </c>
      <c r="C448" s="23">
        <f t="shared" ca="1" si="38"/>
        <v>1.0000932894325063</v>
      </c>
      <c r="D448" s="23">
        <f t="shared" ca="1" si="40"/>
        <v>0.99330320823860319</v>
      </c>
      <c r="E448" s="23">
        <f t="shared" ca="1" si="40"/>
        <v>0.98111055509471623</v>
      </c>
      <c r="F448" s="23">
        <f t="shared" ca="1" si="40"/>
        <v>0.96481518041285375</v>
      </c>
      <c r="G448" s="23">
        <f t="shared" ca="1" si="40"/>
        <v>0.94550249851625623</v>
      </c>
      <c r="H448" s="23">
        <f t="shared" ca="1" si="40"/>
        <v>0.92405665079563348</v>
      </c>
      <c r="I448" s="23">
        <f t="shared" ca="1" si="40"/>
        <v>0.90117747715265772</v>
      </c>
      <c r="J448" s="23">
        <f t="shared" ca="1" si="40"/>
        <v>0.87741199624108313</v>
      </c>
      <c r="K448" s="23">
        <f t="shared" ca="1" si="40"/>
        <v>0.85317558524275028</v>
      </c>
      <c r="L448" s="23">
        <f t="shared" ca="1" si="40"/>
        <v>0.8287837106309901</v>
      </c>
      <c r="M448" s="24">
        <f ca="1">C448*'Balance y flujos'!D$12</f>
        <v>7572.5628868012154</v>
      </c>
      <c r="N448" s="24">
        <f ca="1">D448*'Balance y flujos'!E$12</f>
        <v>7521.1493662920493</v>
      </c>
      <c r="O448" s="24">
        <f ca="1">E448*'Balance y flujos'!F$12</f>
        <v>7428.8283461785859</v>
      </c>
      <c r="P448" s="24">
        <f ca="1">F448*'Balance y flujos'!G$12</f>
        <v>7305.4421072684008</v>
      </c>
      <c r="Q448" s="24">
        <f ca="1">G448*'Balance y flujos'!H$12</f>
        <v>-938343.28926518257</v>
      </c>
      <c r="R448" s="24">
        <f ca="1">H448*'Balance y flujos'!I$12</f>
        <v>23419.090678214707</v>
      </c>
      <c r="S448" s="24">
        <f ca="1">I448*'Balance y flujos'!J$12</f>
        <v>22839.245880034719</v>
      </c>
      <c r="T448" s="24">
        <f ca="1">J448*'Balance y flujos'!K$12</f>
        <v>22236.938703304451</v>
      </c>
      <c r="U448" s="24">
        <f ca="1">K448*'Balance y flujos'!L$12</f>
        <v>21622.696376932225</v>
      </c>
      <c r="V448" s="24">
        <f ca="1">L448*'Balance y flujos'!M$12</f>
        <v>849788.22464556107</v>
      </c>
      <c r="W448" s="18">
        <f t="shared" ca="1" si="37"/>
        <v>31390.889725404908</v>
      </c>
      <c r="X448" s="18">
        <f ca="1">'Metrics and Escenarios'!$N$13-W448</f>
        <v>-28482.842969598132</v>
      </c>
    </row>
    <row r="449" spans="1:24" x14ac:dyDescent="0.3">
      <c r="A449">
        <v>444</v>
      </c>
      <c r="B449" s="18">
        <f t="shared" ca="1" si="36"/>
        <v>72.296240074686878</v>
      </c>
      <c r="C449" s="23">
        <f t="shared" ca="1" si="38"/>
        <v>0.986392909776583</v>
      </c>
      <c r="D449" s="23">
        <f t="shared" ca="1" si="40"/>
        <v>0.96627489358273611</v>
      </c>
      <c r="E449" s="23">
        <f t="shared" ca="1" si="40"/>
        <v>0.94133939453998772</v>
      </c>
      <c r="F449" s="23">
        <f t="shared" ca="1" si="40"/>
        <v>0.91302326229150488</v>
      </c>
      <c r="G449" s="23">
        <f t="shared" ca="1" si="40"/>
        <v>0.88249006374703609</v>
      </c>
      <c r="H449" s="23">
        <f t="shared" ca="1" si="40"/>
        <v>0.85065834976995058</v>
      </c>
      <c r="I449" s="23">
        <f t="shared" ca="1" si="40"/>
        <v>0.81823175426565886</v>
      </c>
      <c r="J449" s="23">
        <f t="shared" ca="1" si="40"/>
        <v>0.7857402439499428</v>
      </c>
      <c r="K449" s="23">
        <f t="shared" ca="1" si="40"/>
        <v>0.75356943870245885</v>
      </c>
      <c r="L449" s="23">
        <f t="shared" ca="1" si="40"/>
        <v>0.72199716692579774</v>
      </c>
      <c r="M449" s="24">
        <f ca="1">C449*'Balance y flujos'!D$12</f>
        <v>7468.8255778783641</v>
      </c>
      <c r="N449" s="24">
        <f ca="1">D449*'Balance y flujos'!E$12</f>
        <v>7316.4948459403086</v>
      </c>
      <c r="O449" s="24">
        <f ca="1">E449*'Balance y flujos'!F$12</f>
        <v>7127.6868251184396</v>
      </c>
      <c r="P449" s="24">
        <f ca="1">F449*'Balance y flujos'!G$12</f>
        <v>6913.2811347410052</v>
      </c>
      <c r="Q449" s="24">
        <f ca="1">G449*'Balance y flujos'!H$12</f>
        <v>-875807.97561054479</v>
      </c>
      <c r="R449" s="24">
        <f ca="1">H449*'Balance y flujos'!I$12</f>
        <v>21558.900108873164</v>
      </c>
      <c r="S449" s="24">
        <f ca="1">I449*'Balance y flujos'!J$12</f>
        <v>20737.087528608812</v>
      </c>
      <c r="T449" s="24">
        <f ca="1">J449*'Balance y flujos'!K$12</f>
        <v>19913.629761489519</v>
      </c>
      <c r="U449" s="24">
        <f ca="1">K449*'Balance y flujos'!L$12</f>
        <v>19098.299873832406</v>
      </c>
      <c r="V449" s="24">
        <f ca="1">L449*'Balance y flujos'!M$12</f>
        <v>740295.30601401359</v>
      </c>
      <c r="W449" s="18">
        <f t="shared" ca="1" si="37"/>
        <v>-25378.463940049172</v>
      </c>
      <c r="X449" s="18">
        <f ca="1">'Metrics and Escenarios'!$N$13-W449</f>
        <v>28286.510695855948</v>
      </c>
    </row>
    <row r="450" spans="1:24" x14ac:dyDescent="0.3">
      <c r="A450">
        <v>445</v>
      </c>
      <c r="B450" s="18">
        <f t="shared" ca="1" si="36"/>
        <v>136.42737308404159</v>
      </c>
      <c r="C450" s="23">
        <f t="shared" ca="1" si="38"/>
        <v>0.98008730118951581</v>
      </c>
      <c r="D450" s="23">
        <f t="shared" ca="1" si="40"/>
        <v>0.95396037605753448</v>
      </c>
      <c r="E450" s="23">
        <f t="shared" ca="1" si="40"/>
        <v>0.92340175345285813</v>
      </c>
      <c r="F450" s="23">
        <f t="shared" ca="1" si="40"/>
        <v>0.88989983017590457</v>
      </c>
      <c r="G450" s="23">
        <f t="shared" ca="1" si="40"/>
        <v>0.85464139767221969</v>
      </c>
      <c r="H450" s="23">
        <f t="shared" ca="1" si="40"/>
        <v>0.81854788546429835</v>
      </c>
      <c r="I450" s="23">
        <f t="shared" ca="1" si="40"/>
        <v>0.782312143620844</v>
      </c>
      <c r="J450" s="23">
        <f t="shared" ca="1" si="40"/>
        <v>0.74644456397296466</v>
      </c>
      <c r="K450" s="23">
        <f t="shared" ca="1" si="40"/>
        <v>0.71130630730513988</v>
      </c>
      <c r="L450" s="23">
        <f t="shared" ca="1" si="40"/>
        <v>0.67714814992641315</v>
      </c>
      <c r="M450" s="24">
        <f ca="1">C450*'Balance y flujos'!D$12</f>
        <v>7421.0804144324466</v>
      </c>
      <c r="N450" s="24">
        <f ca="1">D450*'Balance y flujos'!E$12</f>
        <v>7223.2510862175332</v>
      </c>
      <c r="O450" s="24">
        <f ca="1">E450*'Balance y flujos'!F$12</f>
        <v>6991.8655806321021</v>
      </c>
      <c r="P450" s="24">
        <f ca="1">F450*'Balance y flujos'!G$12</f>
        <v>6738.1938246827376</v>
      </c>
      <c r="Q450" s="24">
        <f ca="1">G450*'Balance y flujos'!H$12</f>
        <v>-848170.17563931423</v>
      </c>
      <c r="R450" s="24">
        <f ca="1">H450*'Balance y flujos'!I$12</f>
        <v>20745.09948891533</v>
      </c>
      <c r="S450" s="24">
        <f ca="1">I450*'Balance y flujos'!J$12</f>
        <v>19826.748732721364</v>
      </c>
      <c r="T450" s="24">
        <f ca="1">J450*'Balance y flujos'!K$12</f>
        <v>18917.728599098031</v>
      </c>
      <c r="U450" s="24">
        <f ca="1">K450*'Balance y flujos'!L$12</f>
        <v>18027.192268376715</v>
      </c>
      <c r="V450" s="24">
        <f ca="1">L450*'Balance y flujos'!M$12</f>
        <v>694309.64528717671</v>
      </c>
      <c r="W450" s="18">
        <f t="shared" ca="1" si="37"/>
        <v>-47969.370357061387</v>
      </c>
      <c r="X450" s="18">
        <f ca="1">'Metrics and Escenarios'!$N$13-W450</f>
        <v>50877.417112868163</v>
      </c>
    </row>
    <row r="451" spans="1:24" x14ac:dyDescent="0.3">
      <c r="A451">
        <v>446</v>
      </c>
      <c r="B451" s="18">
        <f t="shared" ca="1" si="36"/>
        <v>-384.82485359135251</v>
      </c>
      <c r="C451" s="23">
        <f t="shared" ca="1" si="38"/>
        <v>1.0325294766187383</v>
      </c>
      <c r="D451" s="23">
        <f t="shared" ca="1" si="40"/>
        <v>1.058780000554808</v>
      </c>
      <c r="E451" s="23">
        <f t="shared" ca="1" si="40"/>
        <v>1.0797016986176815</v>
      </c>
      <c r="F451" s="23">
        <f t="shared" ca="1" si="40"/>
        <v>1.0962053320239395</v>
      </c>
      <c r="G451" s="23">
        <f t="shared" ca="1" si="40"/>
        <v>1.109104349628367</v>
      </c>
      <c r="H451" s="23">
        <f t="shared" ca="1" si="40"/>
        <v>1.1191035421901208</v>
      </c>
      <c r="I451" s="23">
        <f t="shared" ca="1" si="40"/>
        <v>1.126792500284076</v>
      </c>
      <c r="J451" s="23">
        <f t="shared" ca="1" si="40"/>
        <v>1.1326588747884303</v>
      </c>
      <c r="K451" s="23">
        <f t="shared" ca="1" si="40"/>
        <v>1.1370928503581894</v>
      </c>
      <c r="L451" s="23">
        <f t="shared" ca="1" si="40"/>
        <v>1.1404090680260524</v>
      </c>
      <c r="M451" s="24">
        <f ca="1">C451*'Balance y flujos'!D$12</f>
        <v>7818.1650419913331</v>
      </c>
      <c r="N451" s="24">
        <f ca="1">D451*'Balance y flujos'!E$12</f>
        <v>8016.9302426159338</v>
      </c>
      <c r="O451" s="24">
        <f ca="1">E451*'Balance y flujos'!F$12</f>
        <v>8175.3463383480394</v>
      </c>
      <c r="P451" s="24">
        <f ca="1">F451*'Balance y flujos'!G$12</f>
        <v>8300.3094824368454</v>
      </c>
      <c r="Q451" s="24">
        <f ca="1">G451*'Balance y flujos'!H$12</f>
        <v>-1100706.370635476</v>
      </c>
      <c r="R451" s="24">
        <f ca="1">H451*'Balance y flujos'!I$12</f>
        <v>28362.316650495082</v>
      </c>
      <c r="S451" s="24">
        <f ca="1">I451*'Balance y flujos'!J$12</f>
        <v>28557.183931270873</v>
      </c>
      <c r="T451" s="24">
        <f ca="1">J451*'Balance y flujos'!K$12</f>
        <v>28705.860050155523</v>
      </c>
      <c r="U451" s="24">
        <f ca="1">K451*'Balance y flujos'!L$12</f>
        <v>28818.233762139273</v>
      </c>
      <c r="V451" s="24">
        <f ca="1">L451*'Balance y flujos'!M$12</f>
        <v>1169311.3472871396</v>
      </c>
      <c r="W451" s="18">
        <f t="shared" ca="1" si="37"/>
        <v>215359.32215111644</v>
      </c>
      <c r="X451" s="18">
        <f ca="1">'Metrics and Escenarios'!$N$13-W451</f>
        <v>-212451.27539530967</v>
      </c>
    </row>
    <row r="452" spans="1:24" x14ac:dyDescent="0.3">
      <c r="A452">
        <v>447</v>
      </c>
      <c r="B452" s="18">
        <f t="shared" ca="1" si="36"/>
        <v>-149.64212907551718</v>
      </c>
      <c r="C452" s="23">
        <f t="shared" ca="1" si="38"/>
        <v>1.0085294923649399</v>
      </c>
      <c r="D452" s="23">
        <f t="shared" ca="1" si="40"/>
        <v>1.0101317395089233</v>
      </c>
      <c r="E452" s="23">
        <f t="shared" ca="1" si="40"/>
        <v>1.0061488074270968</v>
      </c>
      <c r="F452" s="23">
        <f t="shared" ca="1" si="40"/>
        <v>0.99778388712153021</v>
      </c>
      <c r="G452" s="23">
        <f t="shared" ca="1" si="40"/>
        <v>0.98605951626945465</v>
      </c>
      <c r="H452" s="23">
        <f t="shared" ca="1" si="40"/>
        <v>0.97182291371153151</v>
      </c>
      <c r="I452" s="23">
        <f t="shared" ca="1" si="40"/>
        <v>0.95575583054918389</v>
      </c>
      <c r="J452" s="23">
        <f t="shared" ca="1" si="40"/>
        <v>0.93840061686202647</v>
      </c>
      <c r="K452" s="23">
        <f t="shared" ca="1" si="40"/>
        <v>0.92017668538568165</v>
      </c>
      <c r="L452" s="23">
        <f t="shared" ca="1" si="40"/>
        <v>0.90140944118080357</v>
      </c>
      <c r="M452" s="24">
        <f ca="1">C452*'Balance y flujos'!D$12</f>
        <v>7636.4406049168138</v>
      </c>
      <c r="N452" s="24">
        <f ca="1">D452*'Balance y flujos'!E$12</f>
        <v>7648.5725903887851</v>
      </c>
      <c r="O452" s="24">
        <f ca="1">E452*'Balance y flujos'!F$12</f>
        <v>7618.4144001657469</v>
      </c>
      <c r="P452" s="24">
        <f ca="1">F452*'Balance y flujos'!G$12</f>
        <v>7555.0764238726288</v>
      </c>
      <c r="Q452" s="24">
        <f ca="1">G452*'Balance y flujos'!H$12</f>
        <v>-978593.21509937453</v>
      </c>
      <c r="R452" s="24">
        <f ca="1">H452*'Balance y flujos'!I$12</f>
        <v>24629.668451367124</v>
      </c>
      <c r="S452" s="24">
        <f ca="1">I452*'Balance y flujos'!J$12</f>
        <v>24222.467791981737</v>
      </c>
      <c r="T452" s="24">
        <f ca="1">J452*'Balance y flujos'!K$12</f>
        <v>23782.621032879495</v>
      </c>
      <c r="U452" s="24">
        <f ca="1">K452*'Balance y flujos'!L$12</f>
        <v>23320.75767916561</v>
      </c>
      <c r="V452" s="24">
        <f ca="1">L452*'Balance y flujos'!M$12</f>
        <v>924254.56590669102</v>
      </c>
      <c r="W452" s="18">
        <f t="shared" ca="1" si="37"/>
        <v>72075.369782054448</v>
      </c>
      <c r="X452" s="18">
        <f ca="1">'Metrics and Escenarios'!$N$13-W452</f>
        <v>-69167.323026247672</v>
      </c>
    </row>
    <row r="453" spans="1:24" x14ac:dyDescent="0.3">
      <c r="A453">
        <v>448</v>
      </c>
      <c r="B453" s="18">
        <f t="shared" ca="1" si="36"/>
        <v>116.59234367702315</v>
      </c>
      <c r="C453" s="23">
        <f t="shared" ca="1" si="38"/>
        <v>0.98203323647976659</v>
      </c>
      <c r="D453" s="23">
        <f t="shared" ca="1" si="40"/>
        <v>0.95775225871760816</v>
      </c>
      <c r="E453" s="23">
        <f t="shared" ca="1" si="40"/>
        <v>0.92891284436904753</v>
      </c>
      <c r="F453" s="23">
        <f t="shared" ca="1" si="40"/>
        <v>0.89698838906655176</v>
      </c>
      <c r="G453" s="23">
        <f t="shared" ca="1" si="40"/>
        <v>0.86315948561330935</v>
      </c>
      <c r="H453" s="23">
        <f t="shared" ca="1" si="40"/>
        <v>0.82834763612989959</v>
      </c>
      <c r="I453" s="23">
        <f t="shared" ca="1" si="40"/>
        <v>0.79324992992744658</v>
      </c>
      <c r="J453" s="23">
        <f t="shared" ca="1" si="40"/>
        <v>0.7583836381146104</v>
      </c>
      <c r="K453" s="23">
        <f t="shared" ca="1" si="40"/>
        <v>0.72411822659695968</v>
      </c>
      <c r="L453" s="23">
        <f t="shared" ca="1" si="40"/>
        <v>0.69071349313751884</v>
      </c>
      <c r="M453" s="24">
        <f ca="1">C453*'Balance y flujos'!D$12</f>
        <v>7435.8147572330381</v>
      </c>
      <c r="N453" s="24">
        <f ca="1">D453*'Balance y flujos'!E$12</f>
        <v>7251.962677632243</v>
      </c>
      <c r="O453" s="24">
        <f ca="1">E453*'Balance y flujos'!F$12</f>
        <v>7033.5947702774047</v>
      </c>
      <c r="P453" s="24">
        <f ca="1">F453*'Balance y flujos'!G$12</f>
        <v>6791.8673754838619</v>
      </c>
      <c r="Q453" s="24">
        <f ca="1">G453*'Balance y flujos'!H$12</f>
        <v>-856623.76584075228</v>
      </c>
      <c r="R453" s="24">
        <f ca="1">H453*'Balance y flujos'!I$12</f>
        <v>20993.462237307438</v>
      </c>
      <c r="S453" s="24">
        <f ca="1">I453*'Balance y flujos'!J$12</f>
        <v>20103.953608756514</v>
      </c>
      <c r="T453" s="24">
        <f ca="1">J453*'Balance y flujos'!K$12</f>
        <v>19220.309896139057</v>
      </c>
      <c r="U453" s="24">
        <f ca="1">K453*'Balance y flujos'!L$12</f>
        <v>18351.894762968095</v>
      </c>
      <c r="V453" s="24">
        <f ca="1">L453*'Balance y flujos'!M$12</f>
        <v>708218.78560473514</v>
      </c>
      <c r="W453" s="18">
        <f t="shared" ca="1" si="37"/>
        <v>-41222.120150219416</v>
      </c>
      <c r="X453" s="18">
        <f ca="1">'Metrics and Escenarios'!$N$13-W453</f>
        <v>44130.166906026192</v>
      </c>
    </row>
    <row r="454" spans="1:24" x14ac:dyDescent="0.3">
      <c r="A454">
        <v>449</v>
      </c>
      <c r="B454" s="18">
        <f t="shared" ca="1" si="36"/>
        <v>-149.02449037621906</v>
      </c>
      <c r="C454" s="23">
        <f t="shared" ca="1" si="38"/>
        <v>1.0084672036041704</v>
      </c>
      <c r="D454" s="23">
        <f t="shared" ca="1" si="40"/>
        <v>1.0100069679247159</v>
      </c>
      <c r="E454" s="23">
        <f t="shared" ca="1" si="40"/>
        <v>1.0059623937658579</v>
      </c>
      <c r="F454" s="23">
        <f t="shared" ca="1" si="40"/>
        <v>0.99753740959270698</v>
      </c>
      <c r="G454" s="23">
        <f t="shared" ca="1" si="40"/>
        <v>0.98575504902603284</v>
      </c>
      <c r="H454" s="23">
        <f t="shared" ca="1" si="40"/>
        <v>0.97146283917021992</v>
      </c>
      <c r="I454" s="23">
        <f t="shared" ca="1" si="40"/>
        <v>0.95534270161154722</v>
      </c>
      <c r="J454" s="23">
        <f t="shared" ca="1" si="40"/>
        <v>0.93793705736723576</v>
      </c>
      <c r="K454" s="23">
        <f t="shared" ca="1" si="40"/>
        <v>0.91966532446720328</v>
      </c>
      <c r="L454" s="23">
        <f t="shared" ca="1" si="40"/>
        <v>0.9008528677243639</v>
      </c>
      <c r="M454" s="24">
        <f ca="1">C454*'Balance y flujos'!D$12</f>
        <v>7635.9689633579192</v>
      </c>
      <c r="N454" s="24">
        <f ca="1">D454*'Balance y flujos'!E$12</f>
        <v>7647.6278378563165</v>
      </c>
      <c r="O454" s="24">
        <f ca="1">E454*'Balance y flujos'!F$12</f>
        <v>7617.0029026708571</v>
      </c>
      <c r="P454" s="24">
        <f ca="1">F454*'Balance y flujos'!G$12</f>
        <v>7553.2101313907979</v>
      </c>
      <c r="Q454" s="24">
        <f ca="1">G454*'Balance y flujos'!H$12</f>
        <v>-978291.05323823274</v>
      </c>
      <c r="R454" s="24">
        <f ca="1">H454*'Balance y flujos'!I$12</f>
        <v>24620.542800546224</v>
      </c>
      <c r="S454" s="24">
        <f ca="1">I454*'Balance y flujos'!J$12</f>
        <v>24211.997542085286</v>
      </c>
      <c r="T454" s="24">
        <f ca="1">J454*'Balance y flujos'!K$12</f>
        <v>23770.872681916484</v>
      </c>
      <c r="U454" s="24">
        <f ca="1">K454*'Balance y flujos'!L$12</f>
        <v>23307.797859322498</v>
      </c>
      <c r="V454" s="24">
        <f ca="1">L454*'Balance y flujos'!M$12</f>
        <v>923683.88677368464</v>
      </c>
      <c r="W454" s="18">
        <f t="shared" ca="1" si="37"/>
        <v>71757.854254598264</v>
      </c>
      <c r="X454" s="18">
        <f ca="1">'Metrics and Escenarios'!$N$13-W454</f>
        <v>-68849.807498791488</v>
      </c>
    </row>
    <row r="455" spans="1:24" x14ac:dyDescent="0.3">
      <c r="A455">
        <v>450</v>
      </c>
      <c r="B455" s="18">
        <f t="shared" ref="B455:B518" ca="1" si="41">_xlfn.NORM.INV(RAND(),0,1.6)*100</f>
        <v>-152.82350758052877</v>
      </c>
      <c r="C455" s="23">
        <f t="shared" ca="1" si="38"/>
        <v>1.0088503948127088</v>
      </c>
      <c r="D455" s="23">
        <f t="shared" ca="1" si="40"/>
        <v>1.0107746663072432</v>
      </c>
      <c r="E455" s="23">
        <f t="shared" ca="1" si="40"/>
        <v>1.0071095478826608</v>
      </c>
      <c r="F455" s="23">
        <f t="shared" ca="1" si="40"/>
        <v>0.99905442664795419</v>
      </c>
      <c r="G455" s="23">
        <f t="shared" ca="1" si="40"/>
        <v>0.98762927871544504</v>
      </c>
      <c r="H455" s="23">
        <f t="shared" ca="1" si="40"/>
        <v>0.97367972723274088</v>
      </c>
      <c r="I455" s="23">
        <f t="shared" ca="1" si="40"/>
        <v>0.95788663702297605</v>
      </c>
      <c r="J455" s="23">
        <f t="shared" ca="1" si="40"/>
        <v>0.9407919847509959</v>
      </c>
      <c r="K455" s="23">
        <f t="shared" ca="1" si="40"/>
        <v>0.92281514815500199</v>
      </c>
      <c r="L455" s="23">
        <f t="shared" ca="1" si="40"/>
        <v>0.90428173230122777</v>
      </c>
      <c r="M455" s="24">
        <f ca="1">C455*'Balance y flujos'!D$12</f>
        <v>7638.8704322058629</v>
      </c>
      <c r="N455" s="24">
        <f ca="1">D455*'Balance y flujos'!E$12</f>
        <v>7653.4407398537714</v>
      </c>
      <c r="O455" s="24">
        <f ca="1">E455*'Balance y flujos'!F$12</f>
        <v>7625.6889890411321</v>
      </c>
      <c r="P455" s="24">
        <f ca="1">F455*'Balance y flujos'!G$12</f>
        <v>7564.6967668603029</v>
      </c>
      <c r="Q455" s="24">
        <f ca="1">G455*'Balance y flujos'!H$12</f>
        <v>-980151.09152936505</v>
      </c>
      <c r="R455" s="24">
        <f ca="1">H455*'Balance y flujos'!I$12</f>
        <v>24676.727129196344</v>
      </c>
      <c r="S455" s="24">
        <f ca="1">I455*'Balance y flujos'!J$12</f>
        <v>24276.470487578918</v>
      </c>
      <c r="T455" s="24">
        <f ca="1">J455*'Balance y flujos'!K$12</f>
        <v>23843.227340283403</v>
      </c>
      <c r="U455" s="24">
        <f ca="1">K455*'Balance y flujos'!L$12</f>
        <v>23387.626305447997</v>
      </c>
      <c r="V455" s="24">
        <f ca="1">L455*'Balance y flujos'!M$12</f>
        <v>927199.6517482457</v>
      </c>
      <c r="W455" s="18">
        <f t="shared" ref="W455:W518" ca="1" si="42">SUM(M455:V455)</f>
        <v>73715.308409348479</v>
      </c>
      <c r="X455" s="18">
        <f ca="1">'Metrics and Escenarios'!$N$13-W455</f>
        <v>-70807.261653541704</v>
      </c>
    </row>
    <row r="456" spans="1:24" x14ac:dyDescent="0.3">
      <c r="A456">
        <v>451</v>
      </c>
      <c r="B456" s="18">
        <f t="shared" ca="1" si="41"/>
        <v>262.24670011903288</v>
      </c>
      <c r="C456" s="23">
        <f t="shared" ref="C456:C519" ca="1" si="43">EXP(-(C$4+($B456/10000))*C$3)</f>
        <v>0.96783316076472359</v>
      </c>
      <c r="D456" s="23">
        <f t="shared" ca="1" si="40"/>
        <v>0.93025456141865004</v>
      </c>
      <c r="E456" s="23">
        <f t="shared" ca="1" si="40"/>
        <v>0.8891968244767201</v>
      </c>
      <c r="F456" s="23">
        <f t="shared" ca="1" si="40"/>
        <v>0.84622152500207004</v>
      </c>
      <c r="G456" s="23">
        <f t="shared" ca="1" si="40"/>
        <v>0.80253245737367784</v>
      </c>
      <c r="H456" s="23">
        <f t="shared" ca="1" si="40"/>
        <v>0.75902924134970939</v>
      </c>
      <c r="I456" s="23">
        <f t="shared" ca="1" si="40"/>
        <v>0.71635817953049141</v>
      </c>
      <c r="J456" s="23">
        <f t="shared" ca="1" si="40"/>
        <v>0.67496841105371652</v>
      </c>
      <c r="K456" s="23">
        <f t="shared" ca="1" si="40"/>
        <v>0.63515289831780308</v>
      </c>
      <c r="L456" s="23">
        <f t="shared" ca="1" si="40"/>
        <v>0.59709173103571445</v>
      </c>
      <c r="M456" s="24">
        <f ca="1">C456*'Balance y flujos'!D$12</f>
        <v>7328.2938214506175</v>
      </c>
      <c r="N456" s="24">
        <f ca="1">D456*'Balance y flujos'!E$12</f>
        <v>7043.7540592575097</v>
      </c>
      <c r="O456" s="24">
        <f ca="1">E456*'Balance y flujos'!F$12</f>
        <v>6732.8707664009698</v>
      </c>
      <c r="P456" s="24">
        <f ca="1">F456*'Balance y flujos'!G$12</f>
        <v>6407.4679651927272</v>
      </c>
      <c r="Q456" s="24">
        <f ca="1">G456*'Balance y flujos'!H$12</f>
        <v>-796455.79675973684</v>
      </c>
      <c r="R456" s="24">
        <f ca="1">H456*'Balance y flujos'!I$12</f>
        <v>19236.671924042774</v>
      </c>
      <c r="S456" s="24">
        <f ca="1">I456*'Balance y flujos'!J$12</f>
        <v>18155.225818742263</v>
      </c>
      <c r="T456" s="24">
        <f ca="1">J456*'Balance y flujos'!K$12</f>
        <v>17106.252533096511</v>
      </c>
      <c r="U456" s="24">
        <f ca="1">K456*'Balance y flujos'!L$12</f>
        <v>16097.17684238089</v>
      </c>
      <c r="V456" s="24">
        <f ca="1">L456*'Balance y flujos'!M$12</f>
        <v>612224.29393680673</v>
      </c>
      <c r="W456" s="18">
        <f t="shared" ca="1" si="42"/>
        <v>-86123.789092365885</v>
      </c>
      <c r="X456" s="18">
        <f ca="1">'Metrics and Escenarios'!$N$13-W456</f>
        <v>89031.835848172661</v>
      </c>
    </row>
    <row r="457" spans="1:24" x14ac:dyDescent="0.3">
      <c r="A457">
        <v>452</v>
      </c>
      <c r="B457" s="18">
        <f t="shared" ca="1" si="41"/>
        <v>-25.15058380903114</v>
      </c>
      <c r="C457" s="23">
        <f t="shared" ca="1" si="43"/>
        <v>0.99605198124994143</v>
      </c>
      <c r="D457" s="23">
        <f t="shared" ca="1" si="40"/>
        <v>0.98529168814771884</v>
      </c>
      <c r="E457" s="23">
        <f t="shared" ca="1" si="40"/>
        <v>0.9692647516099947</v>
      </c>
      <c r="F457" s="23">
        <f t="shared" ca="1" si="40"/>
        <v>0.94931444645977403</v>
      </c>
      <c r="G457" s="23">
        <f t="shared" ca="1" si="40"/>
        <v>0.92655271541232986</v>
      </c>
      <c r="H457" s="23">
        <f t="shared" ca="1" si="40"/>
        <v>0.9018774744189122</v>
      </c>
      <c r="I457" s="23">
        <f t="shared" ca="1" si="40"/>
        <v>0.8759932552036277</v>
      </c>
      <c r="J457" s="23">
        <f t="shared" ca="1" si="40"/>
        <v>0.8494454446268076</v>
      </c>
      <c r="K457" s="23">
        <f t="shared" ca="1" si="40"/>
        <v>0.82264380823598227</v>
      </c>
      <c r="L457" s="23">
        <f t="shared" ca="1" si="40"/>
        <v>0.79589561383230001</v>
      </c>
      <c r="M457" s="24">
        <f ca="1">C457*'Balance y flujos'!D$12</f>
        <v>7541.9626811196213</v>
      </c>
      <c r="N457" s="24">
        <f ca="1">D457*'Balance y flujos'!E$12</f>
        <v>7460.4872857160281</v>
      </c>
      <c r="O457" s="24">
        <f ca="1">E457*'Balance y flujos'!F$12</f>
        <v>7339.1336219157683</v>
      </c>
      <c r="P457" s="24">
        <f ca="1">F457*'Balance y flujos'!G$12</f>
        <v>7188.0727739356298</v>
      </c>
      <c r="Q457" s="24">
        <f ca="1">G457*'Balance y flujos'!H$12</f>
        <v>-919536.99119986407</v>
      </c>
      <c r="R457" s="24">
        <f ca="1">H457*'Balance y flujos'!I$12</f>
        <v>22856.986458427615</v>
      </c>
      <c r="S457" s="24">
        <f ca="1">I457*'Balance y flujos'!J$12</f>
        <v>22200.982439176634</v>
      </c>
      <c r="T457" s="24">
        <f ca="1">J457*'Balance y flujos'!K$12</f>
        <v>21528.160504859839</v>
      </c>
      <c r="U457" s="24">
        <f ca="1">K457*'Balance y flujos'!L$12</f>
        <v>20848.905664346716</v>
      </c>
      <c r="V457" s="24">
        <f ca="1">L457*'Balance y flujos'!M$12</f>
        <v>816066.6190782265</v>
      </c>
      <c r="W457" s="18">
        <f t="shared" ca="1" si="42"/>
        <v>13494.319307860336</v>
      </c>
      <c r="X457" s="18">
        <f ca="1">'Metrics and Escenarios'!$N$13-W457</f>
        <v>-10586.272552053561</v>
      </c>
    </row>
    <row r="458" spans="1:24" x14ac:dyDescent="0.3">
      <c r="A458">
        <v>453</v>
      </c>
      <c r="B458" s="18">
        <f t="shared" ca="1" si="41"/>
        <v>283.28747273782488</v>
      </c>
      <c r="C458" s="23">
        <f t="shared" ca="1" si="43"/>
        <v>0.96579890588308093</v>
      </c>
      <c r="D458" s="23">
        <f t="shared" ca="1" si="40"/>
        <v>0.92634813167254337</v>
      </c>
      <c r="E458" s="23">
        <f t="shared" ca="1" si="40"/>
        <v>0.88360168550244944</v>
      </c>
      <c r="F458" s="23">
        <f t="shared" ca="1" si="40"/>
        <v>0.83912934995751898</v>
      </c>
      <c r="G458" s="23">
        <f t="shared" ca="1" si="40"/>
        <v>0.79413376211836118</v>
      </c>
      <c r="H458" s="23">
        <f t="shared" ca="1" si="40"/>
        <v>0.74950713654215917</v>
      </c>
      <c r="I458" s="23">
        <f t="shared" ca="1" si="40"/>
        <v>0.70588458852409885</v>
      </c>
      <c r="J458" s="23">
        <f t="shared" ca="1" si="40"/>
        <v>0.66370201306594601</v>
      </c>
      <c r="K458" s="23">
        <f t="shared" ca="1" si="40"/>
        <v>0.62323836833181667</v>
      </c>
      <c r="L458" s="23">
        <f t="shared" ca="1" si="40"/>
        <v>0.58465970802440259</v>
      </c>
      <c r="M458" s="24">
        <f ca="1">C458*'Balance y flujos'!D$12</f>
        <v>7312.8907353767554</v>
      </c>
      <c r="N458" s="24">
        <f ca="1">D458*'Balance y flujos'!E$12</f>
        <v>7014.1751337434207</v>
      </c>
      <c r="O458" s="24">
        <f ca="1">E458*'Balance y flujos'!F$12</f>
        <v>6690.5051769197134</v>
      </c>
      <c r="P458" s="24">
        <f ca="1">F458*'Balance y flujos'!G$12</f>
        <v>6353.7670333931146</v>
      </c>
      <c r="Q458" s="24">
        <f ca="1">G458*'Balance y flujos'!H$12</f>
        <v>-788120.69521978649</v>
      </c>
      <c r="R458" s="24">
        <f ca="1">H458*'Balance y flujos'!I$12</f>
        <v>18995.345771859924</v>
      </c>
      <c r="S458" s="24">
        <f ca="1">I458*'Balance y flujos'!J$12</f>
        <v>17889.785407384315</v>
      </c>
      <c r="T458" s="24">
        <f ca="1">J458*'Balance y flujos'!K$12</f>
        <v>16820.719394121457</v>
      </c>
      <c r="U458" s="24">
        <f ca="1">K458*'Balance y flujos'!L$12</f>
        <v>15795.217587079957</v>
      </c>
      <c r="V458" s="24">
        <f ca="1">L458*'Balance y flujos'!M$12</f>
        <v>599477.19643956923</v>
      </c>
      <c r="W458" s="18">
        <f t="shared" ca="1" si="42"/>
        <v>-91771.092540338635</v>
      </c>
      <c r="X458" s="18">
        <f ca="1">'Metrics and Escenarios'!$N$13-W458</f>
        <v>94679.139296145411</v>
      </c>
    </row>
    <row r="459" spans="1:24" x14ac:dyDescent="0.3">
      <c r="A459">
        <v>454</v>
      </c>
      <c r="B459" s="18">
        <f t="shared" ca="1" si="41"/>
        <v>151.03018239409781</v>
      </c>
      <c r="C459" s="23">
        <f t="shared" ca="1" si="43"/>
        <v>0.97865714286347549</v>
      </c>
      <c r="D459" s="23">
        <f t="shared" ca="1" si="40"/>
        <v>0.95117834029661164</v>
      </c>
      <c r="E459" s="23">
        <f t="shared" ca="1" si="40"/>
        <v>0.91936532347429778</v>
      </c>
      <c r="F459" s="23">
        <f t="shared" ca="1" si="40"/>
        <v>0.8847169667750947</v>
      </c>
      <c r="G459" s="23">
        <f t="shared" ca="1" si="40"/>
        <v>0.84842404033462893</v>
      </c>
      <c r="H459" s="23">
        <f t="shared" ca="1" si="40"/>
        <v>0.81140735348260751</v>
      </c>
      <c r="I459" s="23">
        <f t="shared" ca="1" si="40"/>
        <v>0.77435610752629702</v>
      </c>
      <c r="J459" s="23">
        <f t="shared" ca="1" si="40"/>
        <v>0.7377751515770159</v>
      </c>
      <c r="K459" s="23">
        <f t="shared" ca="1" si="40"/>
        <v>0.70201910630461883</v>
      </c>
      <c r="L459" s="23">
        <f t="shared" ca="1" si="40"/>
        <v>0.6673317326916568</v>
      </c>
      <c r="M459" s="24">
        <f ca="1">C459*'Balance y flujos'!D$12</f>
        <v>7410.2514607973626</v>
      </c>
      <c r="N459" s="24">
        <f ca="1">D459*'Balance y flujos'!E$12</f>
        <v>7202.1859106228912</v>
      </c>
      <c r="O459" s="24">
        <f ca="1">E459*'Balance y flujos'!F$12</f>
        <v>6961.3023120112694</v>
      </c>
      <c r="P459" s="24">
        <f ca="1">F459*'Balance y flujos'!G$12</f>
        <v>6698.9499266873772</v>
      </c>
      <c r="Q459" s="24">
        <f ca="1">G459*'Balance y flujos'!H$12</f>
        <v>-841999.89523937134</v>
      </c>
      <c r="R459" s="24">
        <f ca="1">H459*'Balance y flujos'!I$12</f>
        <v>20564.131400188384</v>
      </c>
      <c r="S459" s="24">
        <f ca="1">I459*'Balance y flujos'!J$12</f>
        <v>19625.11268521614</v>
      </c>
      <c r="T459" s="24">
        <f ca="1">J459*'Balance y flujos'!K$12</f>
        <v>18698.012897844488</v>
      </c>
      <c r="U459" s="24">
        <f ca="1">K459*'Balance y flujos'!L$12</f>
        <v>17791.819467162917</v>
      </c>
      <c r="V459" s="24">
        <f ca="1">L459*'Balance y flujos'!M$12</f>
        <v>684244.44291012629</v>
      </c>
      <c r="W459" s="18">
        <f t="shared" ca="1" si="42"/>
        <v>-52803.68626871414</v>
      </c>
      <c r="X459" s="18">
        <f ca="1">'Metrics and Escenarios'!$N$13-W459</f>
        <v>55711.733024520916</v>
      </c>
    </row>
    <row r="460" spans="1:24" x14ac:dyDescent="0.3">
      <c r="A460">
        <v>455</v>
      </c>
      <c r="B460" s="18">
        <f t="shared" ca="1" si="41"/>
        <v>206.54401639824047</v>
      </c>
      <c r="C460" s="23">
        <f t="shared" ca="1" si="43"/>
        <v>0.97323929403777221</v>
      </c>
      <c r="D460" s="23">
        <f t="shared" ca="1" si="40"/>
        <v>0.940676039184279</v>
      </c>
      <c r="E460" s="23">
        <f t="shared" ca="1" si="40"/>
        <v>0.90418086834819977</v>
      </c>
      <c r="F460" s="23">
        <f t="shared" ca="1" si="40"/>
        <v>0.86528786952168013</v>
      </c>
      <c r="G460" s="23">
        <f t="shared" ca="1" si="40"/>
        <v>0.82519823421832861</v>
      </c>
      <c r="H460" s="23">
        <f t="shared" ca="1" si="40"/>
        <v>0.78482590258451645</v>
      </c>
      <c r="I460" s="23">
        <f t="shared" ca="1" si="40"/>
        <v>0.74484204161583756</v>
      </c>
      <c r="J460" s="23">
        <f t="shared" ca="1" si="40"/>
        <v>0.70572669029632373</v>
      </c>
      <c r="K460" s="23">
        <f t="shared" ca="1" si="40"/>
        <v>0.66780630573147148</v>
      </c>
      <c r="L460" s="23">
        <f t="shared" ca="1" si="40"/>
        <v>0.63129510950356293</v>
      </c>
      <c r="M460" s="24">
        <f ca="1">C460*'Balance y flujos'!D$12</f>
        <v>7369.2282868821567</v>
      </c>
      <c r="N460" s="24">
        <f ca="1">D460*'Balance y flujos'!E$12</f>
        <v>7122.6639935481462</v>
      </c>
      <c r="O460" s="24">
        <f ca="1">E460*'Balance y flujos'!F$12</f>
        <v>6846.3277965743791</v>
      </c>
      <c r="P460" s="24">
        <f ca="1">F460*'Balance y flujos'!G$12</f>
        <v>6551.8355901150917</v>
      </c>
      <c r="Q460" s="24">
        <f ca="1">G460*'Balance y flujos'!H$12</f>
        <v>-818949.95159437321</v>
      </c>
      <c r="R460" s="24">
        <f ca="1">H460*'Balance y flujos'!I$12</f>
        <v>19890.456892889608</v>
      </c>
      <c r="S460" s="24">
        <f ca="1">I460*'Balance y flujos'!J$12</f>
        <v>18877.11462119623</v>
      </c>
      <c r="T460" s="24">
        <f ca="1">J460*'Balance y flujos'!K$12</f>
        <v>17885.783669059059</v>
      </c>
      <c r="U460" s="24">
        <f ca="1">K460*'Balance y flujos'!L$12</f>
        <v>16924.737694321033</v>
      </c>
      <c r="V460" s="24">
        <f ca="1">L460*'Balance y flujos'!M$12</f>
        <v>647294.51538571063</v>
      </c>
      <c r="W460" s="18">
        <f t="shared" ca="1" si="42"/>
        <v>-70187.287664076895</v>
      </c>
      <c r="X460" s="18">
        <f ca="1">'Metrics and Escenarios'!$N$13-W460</f>
        <v>73095.334419883671</v>
      </c>
    </row>
    <row r="461" spans="1:24" x14ac:dyDescent="0.3">
      <c r="A461">
        <v>456</v>
      </c>
      <c r="B461" s="18">
        <f t="shared" ca="1" si="41"/>
        <v>-39.244836128813027</v>
      </c>
      <c r="C461" s="23">
        <f t="shared" ca="1" si="43"/>
        <v>0.99745683182804412</v>
      </c>
      <c r="D461" s="23">
        <f t="shared" ca="1" si="40"/>
        <v>0.98807299628418166</v>
      </c>
      <c r="E461" s="23">
        <f t="shared" ca="1" si="40"/>
        <v>0.97337174683736039</v>
      </c>
      <c r="F461" s="23">
        <f t="shared" ca="1" si="40"/>
        <v>0.95468151213561814</v>
      </c>
      <c r="G461" s="23">
        <f t="shared" ca="1" si="40"/>
        <v>0.9331053106564241</v>
      </c>
      <c r="H461" s="23">
        <f t="shared" ca="1" si="40"/>
        <v>0.90953658682539096</v>
      </c>
      <c r="I461" s="23">
        <f t="shared" ca="1" si="40"/>
        <v>0.88467855823007402</v>
      </c>
      <c r="J461" s="23">
        <f t="shared" ca="1" si="40"/>
        <v>0.85907748387923122</v>
      </c>
      <c r="K461" s="23">
        <f t="shared" ca="1" si="40"/>
        <v>0.83314536711531795</v>
      </c>
      <c r="L461" s="23">
        <f t="shared" ca="1" si="40"/>
        <v>0.80719259165227986</v>
      </c>
      <c r="M461" s="24">
        <f ca="1">C461*'Balance y flujos'!D$12</f>
        <v>7552.6000081186639</v>
      </c>
      <c r="N461" s="24">
        <f ca="1">D461*'Balance y flujos'!E$12</f>
        <v>7481.5469518426626</v>
      </c>
      <c r="O461" s="24">
        <f ca="1">E461*'Balance y flujos'!F$12</f>
        <v>7370.2312004753312</v>
      </c>
      <c r="P461" s="24">
        <f ca="1">F461*'Balance y flujos'!G$12</f>
        <v>7228.7114251268449</v>
      </c>
      <c r="Q461" s="24">
        <f ca="1">G461*'Balance y flujos'!H$12</f>
        <v>-926039.97113298485</v>
      </c>
      <c r="R461" s="24">
        <f ca="1">H461*'Balance y flujos'!I$12</f>
        <v>23051.097336594579</v>
      </c>
      <c r="S461" s="24">
        <f ca="1">I461*'Balance y flujos'!J$12</f>
        <v>22421.100869111622</v>
      </c>
      <c r="T461" s="24">
        <f ca="1">J461*'Balance y flujos'!K$12</f>
        <v>21772.272811691251</v>
      </c>
      <c r="U461" s="24">
        <f ca="1">K461*'Balance y flujos'!L$12</f>
        <v>21115.054887390579</v>
      </c>
      <c r="V461" s="24">
        <f ca="1">L461*'Balance y flujos'!M$12</f>
        <v>827649.90504579456</v>
      </c>
      <c r="W461" s="18">
        <f t="shared" ca="1" si="42"/>
        <v>19602.549403161276</v>
      </c>
      <c r="X461" s="18">
        <f ca="1">'Metrics and Escenarios'!$N$13-W461</f>
        <v>-16694.5026473545</v>
      </c>
    </row>
    <row r="462" spans="1:24" x14ac:dyDescent="0.3">
      <c r="A462">
        <v>457</v>
      </c>
      <c r="B462" s="18">
        <f t="shared" ca="1" si="41"/>
        <v>-69.851299347675223</v>
      </c>
      <c r="C462" s="23">
        <f t="shared" ca="1" si="43"/>
        <v>1.000514371047897</v>
      </c>
      <c r="D462" s="23">
        <f t="shared" ca="1" si="40"/>
        <v>0.99413982973554593</v>
      </c>
      <c r="E462" s="23">
        <f t="shared" ca="1" si="40"/>
        <v>0.98235034419363298</v>
      </c>
      <c r="F462" s="23">
        <f t="shared" ca="1" si="40"/>
        <v>0.96644111908791097</v>
      </c>
      <c r="G462" s="23">
        <f t="shared" ca="1" si="40"/>
        <v>0.94749465828341961</v>
      </c>
      <c r="H462" s="23">
        <f t="shared" ca="1" si="40"/>
        <v>0.92639351120887514</v>
      </c>
      <c r="I462" s="23">
        <f t="shared" ca="1" si="40"/>
        <v>0.90383687151474779</v>
      </c>
      <c r="J462" s="23">
        <f t="shared" ca="1" si="40"/>
        <v>0.88037177593734195</v>
      </c>
      <c r="K462" s="23">
        <f t="shared" ca="1" si="40"/>
        <v>0.85641404290471723</v>
      </c>
      <c r="L462" s="23">
        <f t="shared" ca="1" si="40"/>
        <v>0.83227985994028875</v>
      </c>
      <c r="M462" s="24">
        <f ca="1">C462*'Balance y flujos'!D$12</f>
        <v>7575.7512563730497</v>
      </c>
      <c r="N462" s="24">
        <f ca="1">D462*'Balance y flujos'!E$12</f>
        <v>7527.4841442222605</v>
      </c>
      <c r="O462" s="24">
        <f ca="1">E462*'Balance y flujos'!F$12</f>
        <v>7438.2158513414743</v>
      </c>
      <c r="P462" s="24">
        <f ca="1">F462*'Balance y flujos'!G$12</f>
        <v>7317.7534816142279</v>
      </c>
      <c r="Q462" s="24">
        <f ca="1">G462*'Balance y flujos'!H$12</f>
        <v>-940320.3646844388</v>
      </c>
      <c r="R462" s="24">
        <f ca="1">H462*'Balance y flujos'!I$12</f>
        <v>23478.315560014882</v>
      </c>
      <c r="S462" s="24">
        <f ca="1">I462*'Balance y flujos'!J$12</f>
        <v>22906.644992049438</v>
      </c>
      <c r="T462" s="24">
        <f ca="1">J462*'Balance y flujos'!K$12</f>
        <v>22311.950715862924</v>
      </c>
      <c r="U462" s="24">
        <f ca="1">K462*'Balance y flujos'!L$12</f>
        <v>21704.771143211827</v>
      </c>
      <c r="V462" s="24">
        <f ca="1">L462*'Balance y flujos'!M$12</f>
        <v>853372.97960217425</v>
      </c>
      <c r="W462" s="18">
        <f t="shared" ca="1" si="42"/>
        <v>33313.502062425599</v>
      </c>
      <c r="X462" s="18">
        <f ca="1">'Metrics and Escenarios'!$N$13-W462</f>
        <v>-30405.455306618824</v>
      </c>
    </row>
    <row r="463" spans="1:24" x14ac:dyDescent="0.3">
      <c r="A463">
        <v>458</v>
      </c>
      <c r="B463" s="18">
        <f t="shared" ca="1" si="41"/>
        <v>57.322749493550859</v>
      </c>
      <c r="C463" s="23">
        <f t="shared" ca="1" si="43"/>
        <v>0.98787099059626704</v>
      </c>
      <c r="D463" s="23">
        <f t="shared" ca="1" si="40"/>
        <v>0.96917293239614055</v>
      </c>
      <c r="E463" s="23">
        <f t="shared" ca="1" si="40"/>
        <v>0.94557744714699044</v>
      </c>
      <c r="F463" s="23">
        <f t="shared" ca="1" si="40"/>
        <v>0.91850812950384242</v>
      </c>
      <c r="G463" s="23">
        <f t="shared" ca="1" si="40"/>
        <v>0.88912183629508923</v>
      </c>
      <c r="H463" s="23">
        <f t="shared" ca="1" si="40"/>
        <v>0.85833517768037726</v>
      </c>
      <c r="I463" s="23">
        <f t="shared" ca="1" si="40"/>
        <v>0.82685310727465045</v>
      </c>
      <c r="J463" s="23">
        <f t="shared" ca="1" si="40"/>
        <v>0.79520906254568247</v>
      </c>
      <c r="K463" s="23">
        <f t="shared" ca="1" si="40"/>
        <v>0.7637933820321362</v>
      </c>
      <c r="L463" s="23">
        <f t="shared" ca="1" si="40"/>
        <v>0.73288932803421458</v>
      </c>
      <c r="M463" s="24">
        <f ca="1">C463*'Balance y flujos'!D$12</f>
        <v>7480.0173937590434</v>
      </c>
      <c r="N463" s="24">
        <f ca="1">D463*'Balance y flujos'!E$12</f>
        <v>7338.4383800033647</v>
      </c>
      <c r="O463" s="24">
        <f ca="1">E463*'Balance y flujos'!F$12</f>
        <v>7159.7767513515328</v>
      </c>
      <c r="P463" s="24">
        <f ca="1">F463*'Balance y flujos'!G$12</f>
        <v>6954.8117622635118</v>
      </c>
      <c r="Q463" s="24">
        <f ca="1">G463*'Balance y flujos'!H$12</f>
        <v>-882389.53332843981</v>
      </c>
      <c r="R463" s="24">
        <f ca="1">H463*'Balance y flujos'!I$12</f>
        <v>21753.459964917201</v>
      </c>
      <c r="S463" s="24">
        <f ca="1">I463*'Balance y flujos'!J$12</f>
        <v>20955.585223217284</v>
      </c>
      <c r="T463" s="24">
        <f ca="1">J463*'Balance y flujos'!K$12</f>
        <v>20153.605439515602</v>
      </c>
      <c r="U463" s="24">
        <f ca="1">K463*'Balance y flujos'!L$12</f>
        <v>19357.413268796321</v>
      </c>
      <c r="V463" s="24">
        <f ca="1">L463*'Balance y flujos'!M$12</f>
        <v>751463.51568337099</v>
      </c>
      <c r="W463" s="18">
        <f t="shared" ca="1" si="42"/>
        <v>-19772.909461245057</v>
      </c>
      <c r="X463" s="18">
        <f ca="1">'Metrics and Escenarios'!$N$13-W463</f>
        <v>22680.956217051833</v>
      </c>
    </row>
    <row r="464" spans="1:24" x14ac:dyDescent="0.3">
      <c r="A464">
        <v>459</v>
      </c>
      <c r="B464" s="18">
        <f t="shared" ca="1" si="41"/>
        <v>53.169190101956886</v>
      </c>
      <c r="C464" s="23">
        <f t="shared" ca="1" si="43"/>
        <v>0.98828139390516012</v>
      </c>
      <c r="D464" s="23">
        <f t="shared" ca="1" si="40"/>
        <v>0.96997837036035095</v>
      </c>
      <c r="E464" s="23">
        <f t="shared" ca="1" si="40"/>
        <v>0.94675643516977992</v>
      </c>
      <c r="F464" s="23">
        <f t="shared" ca="1" si="40"/>
        <v>0.92003542912548153</v>
      </c>
      <c r="G464" s="23">
        <f t="shared" ca="1" si="40"/>
        <v>0.89097026519724498</v>
      </c>
      <c r="H464" s="23">
        <f t="shared" ca="1" si="40"/>
        <v>0.86047693302733153</v>
      </c>
      <c r="I464" s="23">
        <f t="shared" ca="1" si="40"/>
        <v>0.82926067401105141</v>
      </c>
      <c r="J464" s="23">
        <f t="shared" ca="1" si="40"/>
        <v>0.79785581594536958</v>
      </c>
      <c r="K464" s="23">
        <f t="shared" ca="1" si="40"/>
        <v>0.76665394043328217</v>
      </c>
      <c r="L464" s="23">
        <f t="shared" ca="1" si="40"/>
        <v>0.73593975807132017</v>
      </c>
      <c r="M464" s="24">
        <f ca="1">C464*'Balance y flujos'!D$12</f>
        <v>7483.1249087262795</v>
      </c>
      <c r="N464" s="24">
        <f ca="1">D464*'Balance y flujos'!E$12</f>
        <v>7344.5370406981701</v>
      </c>
      <c r="O464" s="24">
        <f ca="1">E464*'Balance y flujos'!F$12</f>
        <v>7168.7038794901737</v>
      </c>
      <c r="P464" s="24">
        <f ca="1">F464*'Balance y flujos'!G$12</f>
        <v>6966.3762558503186</v>
      </c>
      <c r="Q464" s="24">
        <f ca="1">G464*'Balance y flujos'!H$12</f>
        <v>-884223.9661921747</v>
      </c>
      <c r="R464" s="24">
        <f ca="1">H464*'Balance y flujos'!I$12</f>
        <v>21807.740146373268</v>
      </c>
      <c r="S464" s="24">
        <f ca="1">I464*'Balance y flujos'!J$12</f>
        <v>21016.602070685542</v>
      </c>
      <c r="T464" s="24">
        <f ca="1">J464*'Balance y flujos'!K$12</f>
        <v>20220.684181729917</v>
      </c>
      <c r="U464" s="24">
        <f ca="1">K464*'Balance y flujos'!L$12</f>
        <v>19429.910638442529</v>
      </c>
      <c r="V464" s="24">
        <f ca="1">L464*'Balance y flujos'!M$12</f>
        <v>754591.25515554752</v>
      </c>
      <c r="W464" s="18">
        <f t="shared" ca="1" si="42"/>
        <v>-18195.031914630905</v>
      </c>
      <c r="X464" s="18">
        <f ca="1">'Metrics and Escenarios'!$N$13-W464</f>
        <v>21103.078670437681</v>
      </c>
    </row>
    <row r="465" spans="1:24" x14ac:dyDescent="0.3">
      <c r="A465">
        <v>460</v>
      </c>
      <c r="B465" s="18">
        <f t="shared" ca="1" si="41"/>
        <v>-205.40837784541344</v>
      </c>
      <c r="C465" s="23">
        <f t="shared" ca="1" si="43"/>
        <v>1.0141693942135681</v>
      </c>
      <c r="D465" s="23">
        <f t="shared" ca="1" si="40"/>
        <v>1.0214610529731585</v>
      </c>
      <c r="E465" s="23">
        <f t="shared" ca="1" si="40"/>
        <v>1.0231231441898623</v>
      </c>
      <c r="F465" s="23">
        <f t="shared" ca="1" si="40"/>
        <v>1.020291047639645</v>
      </c>
      <c r="G465" s="23">
        <f t="shared" ca="1" si="40"/>
        <v>1.0139408392295342</v>
      </c>
      <c r="H465" s="23">
        <f t="shared" ca="1" si="40"/>
        <v>1.0048899877585955</v>
      </c>
      <c r="I465" s="23">
        <f t="shared" ca="1" si="40"/>
        <v>0.99380285024709325</v>
      </c>
      <c r="J465" s="23">
        <f t="shared" ca="1" si="40"/>
        <v>0.98121338496010335</v>
      </c>
      <c r="K465" s="23">
        <f t="shared" ca="1" si="40"/>
        <v>0.96753860394777924</v>
      </c>
      <c r="L465" s="23">
        <f t="shared" ca="1" si="40"/>
        <v>0.95310572141562666</v>
      </c>
      <c r="M465" s="24">
        <f ca="1">C465*'Balance y flujos'!D$12</f>
        <v>7679.1451324597965</v>
      </c>
      <c r="N465" s="24">
        <f ca="1">D465*'Balance y flujos'!E$12</f>
        <v>7734.3565263262881</v>
      </c>
      <c r="O465" s="24">
        <f ca="1">E465*'Balance y flujos'!F$12</f>
        <v>7746.9416425300287</v>
      </c>
      <c r="P465" s="24">
        <f ca="1">F465*'Balance y flujos'!G$12</f>
        <v>7725.4974138219422</v>
      </c>
      <c r="Q465" s="24">
        <f ca="1">G465*'Balance y flujos'!H$12</f>
        <v>-1006263.4246826188</v>
      </c>
      <c r="R465" s="24">
        <f ca="1">H465*'Balance y flujos'!I$12</f>
        <v>25467.713180448027</v>
      </c>
      <c r="S465" s="24">
        <f ca="1">I465*'Balance y flujos'!J$12</f>
        <v>25186.723179975499</v>
      </c>
      <c r="T465" s="24">
        <f ca="1">J465*'Balance y flujos'!K$12</f>
        <v>24867.658511275378</v>
      </c>
      <c r="U465" s="24">
        <f ca="1">K465*'Balance y flujos'!L$12</f>
        <v>24521.087837002753</v>
      </c>
      <c r="V465" s="24">
        <f ca="1">L465*'Balance y flujos'!M$12</f>
        <v>977261.02541840507</v>
      </c>
      <c r="W465" s="18">
        <f t="shared" ca="1" si="42"/>
        <v>101926.72415962606</v>
      </c>
      <c r="X465" s="18">
        <f ca="1">'Metrics and Escenarios'!$N$13-W465</f>
        <v>-99018.677403819282</v>
      </c>
    </row>
    <row r="466" spans="1:24" x14ac:dyDescent="0.3">
      <c r="A466">
        <v>461</v>
      </c>
      <c r="B466" s="18">
        <f t="shared" ca="1" si="41"/>
        <v>-163.05914804471033</v>
      </c>
      <c r="C466" s="23">
        <f t="shared" ca="1" si="43"/>
        <v>1.0098835464632945</v>
      </c>
      <c r="D466" s="23">
        <f t="shared" ca="1" si="40"/>
        <v>1.0128459709117332</v>
      </c>
      <c r="E466" s="23">
        <f t="shared" ca="1" si="40"/>
        <v>1.0102068242120279</v>
      </c>
      <c r="F466" s="23">
        <f t="shared" ca="1" si="40"/>
        <v>1.0031531963951612</v>
      </c>
      <c r="G466" s="23">
        <f t="shared" ca="1" si="40"/>
        <v>0.99269674394728658</v>
      </c>
      <c r="H466" s="23">
        <f t="shared" ca="1" si="40"/>
        <v>0.97967786819372438</v>
      </c>
      <c r="I466" s="23">
        <f t="shared" ca="1" si="40"/>
        <v>0.96477449137213067</v>
      </c>
      <c r="J466" s="23">
        <f t="shared" ca="1" si="40"/>
        <v>0.94852729869180552</v>
      </c>
      <c r="K466" s="23">
        <f t="shared" ca="1" si="40"/>
        <v>0.93135546846505279</v>
      </c>
      <c r="L466" s="23">
        <f t="shared" ca="1" si="40"/>
        <v>0.91358516707278592</v>
      </c>
      <c r="M466" s="24">
        <f ca="1">C466*'Balance y flujos'!D$12</f>
        <v>7646.693308259858</v>
      </c>
      <c r="N466" s="24">
        <f ca="1">D466*'Balance y flujos'!E$12</f>
        <v>7669.1243611128666</v>
      </c>
      <c r="O466" s="24">
        <f ca="1">E466*'Balance y flujos'!F$12</f>
        <v>7649.1411209869848</v>
      </c>
      <c r="P466" s="24">
        <f ca="1">F466*'Balance y flujos'!G$12</f>
        <v>7595.7320632643568</v>
      </c>
      <c r="Q466" s="24">
        <f ca="1">G466*'Balance y flujos'!H$12</f>
        <v>-985180.18664158846</v>
      </c>
      <c r="R466" s="24">
        <f ca="1">H466*'Balance y flujos'!I$12</f>
        <v>24828.742708484733</v>
      </c>
      <c r="S466" s="24">
        <f ca="1">I466*'Balance y flujos'!J$12</f>
        <v>24451.034769370835</v>
      </c>
      <c r="T466" s="24">
        <f ca="1">J466*'Balance y flujos'!K$12</f>
        <v>24039.269453554596</v>
      </c>
      <c r="U466" s="24">
        <f ca="1">K466*'Balance y flujos'!L$12</f>
        <v>23604.070324967652</v>
      </c>
      <c r="V466" s="24">
        <f ca="1">L466*'Balance y flujos'!M$12</f>
        <v>936738.8707461782</v>
      </c>
      <c r="W466" s="18">
        <f t="shared" ca="1" si="42"/>
        <v>79042.492214591592</v>
      </c>
      <c r="X466" s="18">
        <f ca="1">'Metrics and Escenarios'!$N$13-W466</f>
        <v>-76134.445458784816</v>
      </c>
    </row>
    <row r="467" spans="1:24" x14ac:dyDescent="0.3">
      <c r="A467">
        <v>462</v>
      </c>
      <c r="B467" s="18">
        <f t="shared" ca="1" si="41"/>
        <v>-234.39304807122059</v>
      </c>
      <c r="C467" s="23">
        <f t="shared" ca="1" si="43"/>
        <v>1.0171131949517545</v>
      </c>
      <c r="D467" s="23">
        <f t="shared" ca="1" si="40"/>
        <v>1.027399591354508</v>
      </c>
      <c r="E467" s="23">
        <f t="shared" ca="1" si="40"/>
        <v>1.0320584017950449</v>
      </c>
      <c r="F467" s="23">
        <f t="shared" ca="1" si="40"/>
        <v>1.0321890058643575</v>
      </c>
      <c r="G467" s="23">
        <f t="shared" ca="1" si="40"/>
        <v>1.0287422037665728</v>
      </c>
      <c r="H467" s="23">
        <f t="shared" ca="1" si="40"/>
        <v>1.0225186749092698</v>
      </c>
      <c r="I467" s="23">
        <f t="shared" ca="1" si="40"/>
        <v>1.0141723258921593</v>
      </c>
      <c r="J467" s="23">
        <f t="shared" ca="1" si="40"/>
        <v>1.0042313378454928</v>
      </c>
      <c r="K467" s="23">
        <f t="shared" ca="1" si="40"/>
        <v>0.99311009404190598</v>
      </c>
      <c r="L467" s="23">
        <f t="shared" ca="1" si="40"/>
        <v>0.98113543006032811</v>
      </c>
      <c r="M467" s="24">
        <f ca="1">C467*'Balance y flujos'!D$12</f>
        <v>7701.4351692510418</v>
      </c>
      <c r="N467" s="24">
        <f ca="1">D467*'Balance y flujos'!E$12</f>
        <v>7779.3222868444591</v>
      </c>
      <c r="O467" s="24">
        <f ca="1">E467*'Balance y flujos'!F$12</f>
        <v>7814.5981310196266</v>
      </c>
      <c r="P467" s="24">
        <f ca="1">F467*'Balance y flujos'!G$12</f>
        <v>7815.587046292424</v>
      </c>
      <c r="Q467" s="24">
        <f ca="1">G467*'Balance y flujos'!H$12</f>
        <v>-1020952.7154111922</v>
      </c>
      <c r="R467" s="24">
        <f ca="1">H467*'Balance y flujos'!I$12</f>
        <v>25914.49079150039</v>
      </c>
      <c r="S467" s="24">
        <f ca="1">I467*'Balance y flujos'!J$12</f>
        <v>25702.962738219845</v>
      </c>
      <c r="T467" s="24">
        <f ca="1">J467*'Balance y flujos'!K$12</f>
        <v>25451.020500376009</v>
      </c>
      <c r="U467" s="24">
        <f ca="1">K467*'Balance y flujos'!L$12</f>
        <v>25169.166117458601</v>
      </c>
      <c r="V467" s="24">
        <f ca="1">L467*'Balance y flujos'!M$12</f>
        <v>1006001.1128995869</v>
      </c>
      <c r="W467" s="18">
        <f t="shared" ca="1" si="42"/>
        <v>118396.98026935721</v>
      </c>
      <c r="X467" s="18">
        <f ca="1">'Metrics and Escenarios'!$N$13-W467</f>
        <v>-115488.93351355044</v>
      </c>
    </row>
    <row r="468" spans="1:24" x14ac:dyDescent="0.3">
      <c r="A468">
        <v>463</v>
      </c>
      <c r="B468" s="18">
        <f t="shared" ca="1" si="41"/>
        <v>-199.47568848993518</v>
      </c>
      <c r="C468" s="23">
        <f t="shared" ca="1" si="43"/>
        <v>1.01356789745891</v>
      </c>
      <c r="D468" s="23">
        <f t="shared" ca="1" si="40"/>
        <v>1.020249769508919</v>
      </c>
      <c r="E468" s="23">
        <f t="shared" ref="D468:M496" ca="1" si="44">EXP(-(E$4+($B468/10000))*E$3)</f>
        <v>1.0213038021727141</v>
      </c>
      <c r="F468" s="23">
        <f t="shared" ca="1" si="44"/>
        <v>1.0178726903119839</v>
      </c>
      <c r="G468" s="23">
        <f t="shared" ca="1" si="44"/>
        <v>1.0109375977444177</v>
      </c>
      <c r="H468" s="23">
        <f t="shared" ca="1" si="44"/>
        <v>1.0013193265357379</v>
      </c>
      <c r="I468" s="23">
        <f t="shared" ca="1" si="44"/>
        <v>0.98968426165989987</v>
      </c>
      <c r="J468" s="23">
        <f t="shared" ca="1" si="44"/>
        <v>0.97656743151720138</v>
      </c>
      <c r="K468" s="23">
        <f t="shared" ca="1" si="44"/>
        <v>0.96238627603204463</v>
      </c>
      <c r="L468" s="23">
        <f t="shared" ca="1" si="44"/>
        <v>0.94746798126389176</v>
      </c>
      <c r="M468" s="24">
        <f ca="1">C468*'Balance y flujos'!D$12</f>
        <v>7674.5906853407287</v>
      </c>
      <c r="N468" s="24">
        <f ca="1">D468*'Balance y flujos'!E$12</f>
        <v>7725.1848617389769</v>
      </c>
      <c r="O468" s="24">
        <f ca="1">E468*'Balance y flujos'!F$12</f>
        <v>7733.1658458288312</v>
      </c>
      <c r="P468" s="24">
        <f ca="1">F468*'Balance y flujos'!G$12</f>
        <v>7707.1859591406883</v>
      </c>
      <c r="Q468" s="24">
        <f ca="1">G468*'Balance y flujos'!H$12</f>
        <v>-1003282.9233111003</v>
      </c>
      <c r="R468" s="24">
        <f ca="1">H468*'Balance y flujos'!I$12</f>
        <v>25377.219119410438</v>
      </c>
      <c r="S468" s="24">
        <f ca="1">I468*'Balance y flujos'!J$12</f>
        <v>25082.342567048043</v>
      </c>
      <c r="T468" s="24">
        <f ca="1">J468*'Balance y flujos'!K$12</f>
        <v>24749.912478202186</v>
      </c>
      <c r="U468" s="24">
        <f ca="1">K468*'Balance y flujos'!L$12</f>
        <v>24390.50835947982</v>
      </c>
      <c r="V468" s="24">
        <f ca="1">L468*'Balance y flujos'!M$12</f>
        <v>971480.40360706626</v>
      </c>
      <c r="W468" s="18">
        <f t="shared" ca="1" si="42"/>
        <v>98637.590172155527</v>
      </c>
      <c r="X468" s="18">
        <f ca="1">'Metrics and Escenarios'!$N$13-W468</f>
        <v>-95729.543416348752</v>
      </c>
    </row>
    <row r="469" spans="1:24" x14ac:dyDescent="0.3">
      <c r="A469">
        <v>464</v>
      </c>
      <c r="B469" s="18">
        <f t="shared" ca="1" si="41"/>
        <v>202.82146318575113</v>
      </c>
      <c r="C469" s="23">
        <f t="shared" ca="1" si="43"/>
        <v>0.97360165498503726</v>
      </c>
      <c r="D469" s="23">
        <f t="shared" ca="1" si="44"/>
        <v>0.94137664327783455</v>
      </c>
      <c r="E469" s="23">
        <f t="shared" ca="1" si="44"/>
        <v>0.90519119080890709</v>
      </c>
      <c r="F469" s="23">
        <f t="shared" ca="1" si="44"/>
        <v>0.86657726130471646</v>
      </c>
      <c r="G469" s="23">
        <f t="shared" ca="1" si="44"/>
        <v>0.82673558666243607</v>
      </c>
      <c r="H469" s="23">
        <f t="shared" ca="1" si="44"/>
        <v>0.78658079537044878</v>
      </c>
      <c r="I469" s="23">
        <f t="shared" ca="1" si="44"/>
        <v>0.74678547249422988</v>
      </c>
      <c r="J469" s="23">
        <f t="shared" ca="1" si="44"/>
        <v>0.70783150698406583</v>
      </c>
      <c r="K469" s="23">
        <f t="shared" ca="1" si="44"/>
        <v>0.67004740787294026</v>
      </c>
      <c r="L469" s="23">
        <f t="shared" ca="1" si="44"/>
        <v>0.63364951862926921</v>
      </c>
      <c r="M469" s="24">
        <f ca="1">C469*'Balance y flujos'!D$12</f>
        <v>7371.9720319806192</v>
      </c>
      <c r="N469" s="24">
        <f ca="1">D469*'Balance y flujos'!E$12</f>
        <v>7127.9688672166922</v>
      </c>
      <c r="O469" s="24">
        <f ca="1">E469*'Balance y flujos'!F$12</f>
        <v>6853.9778132783158</v>
      </c>
      <c r="P469" s="24">
        <f ca="1">F469*'Balance y flujos'!G$12</f>
        <v>6561.5986796847737</v>
      </c>
      <c r="Q469" s="24">
        <f ca="1">G469*'Balance y flujos'!H$12</f>
        <v>-820475.66342636454</v>
      </c>
      <c r="R469" s="24">
        <f ca="1">H469*'Balance y flujos'!I$12</f>
        <v>19934.932513782445</v>
      </c>
      <c r="S469" s="24">
        <f ca="1">I469*'Balance y flujos'!J$12</f>
        <v>18926.368510477503</v>
      </c>
      <c r="T469" s="24">
        <f ca="1">J469*'Balance y flujos'!K$12</f>
        <v>17939.127685174099</v>
      </c>
      <c r="U469" s="24">
        <f ca="1">K469*'Balance y flujos'!L$12</f>
        <v>16981.535699318894</v>
      </c>
      <c r="V469" s="24">
        <f ca="1">L469*'Balance y flujos'!M$12</f>
        <v>649708.59414396714</v>
      </c>
      <c r="W469" s="18">
        <f t="shared" ca="1" si="42"/>
        <v>-69069.587481484166</v>
      </c>
      <c r="X469" s="18">
        <f ca="1">'Metrics and Escenarios'!$N$13-W469</f>
        <v>71977.634237290942</v>
      </c>
    </row>
    <row r="470" spans="1:24" x14ac:dyDescent="0.3">
      <c r="A470">
        <v>465</v>
      </c>
      <c r="B470" s="18">
        <f t="shared" ca="1" si="41"/>
        <v>-148.84958277234776</v>
      </c>
      <c r="C470" s="23">
        <f t="shared" ca="1" si="43"/>
        <v>1.0084495649002114</v>
      </c>
      <c r="D470" s="23">
        <f t="shared" ca="1" si="44"/>
        <v>1.0099716369629543</v>
      </c>
      <c r="E470" s="23">
        <f t="shared" ca="1" si="44"/>
        <v>1.0059096100091487</v>
      </c>
      <c r="F470" s="23">
        <f t="shared" ca="1" si="44"/>
        <v>0.99746762128280309</v>
      </c>
      <c r="G470" s="23">
        <f t="shared" ca="1" si="44"/>
        <v>0.9856688447687183</v>
      </c>
      <c r="H470" s="23">
        <f t="shared" ca="1" si="44"/>
        <v>0.97136089477709886</v>
      </c>
      <c r="I470" s="23">
        <f t="shared" ca="1" si="44"/>
        <v>0.95522574107977321</v>
      </c>
      <c r="J470" s="23">
        <f t="shared" ca="1" si="44"/>
        <v>0.93780582469025819</v>
      </c>
      <c r="K470" s="23">
        <f t="shared" ca="1" si="44"/>
        <v>0.91952056504884805</v>
      </c>
      <c r="L470" s="23">
        <f t="shared" ca="1" si="44"/>
        <v>0.90069531548677351</v>
      </c>
      <c r="M470" s="24">
        <f ca="1">C470*'Balance y flujos'!D$12</f>
        <v>7635.8354056224725</v>
      </c>
      <c r="N470" s="24">
        <f ca="1">D470*'Balance y flujos'!E$12</f>
        <v>7647.3603168834061</v>
      </c>
      <c r="O470" s="24">
        <f ca="1">E470*'Balance y flujos'!F$12</f>
        <v>7616.6032316388591</v>
      </c>
      <c r="P470" s="24">
        <f ca="1">F470*'Balance y flujos'!G$12</f>
        <v>7552.681704321948</v>
      </c>
      <c r="Q470" s="24">
        <f ca="1">G470*'Balance y flujos'!H$12</f>
        <v>-978205.50170718541</v>
      </c>
      <c r="R470" s="24">
        <f ca="1">H470*'Balance y flujos'!I$12</f>
        <v>24617.959144030596</v>
      </c>
      <c r="S470" s="24">
        <f ca="1">I470*'Balance y flujos'!J$12</f>
        <v>24209.033319819227</v>
      </c>
      <c r="T470" s="24">
        <f ca="1">J470*'Balance y flujos'!K$12</f>
        <v>23767.546749508081</v>
      </c>
      <c r="U470" s="24">
        <f ca="1">K470*'Balance y flujos'!L$12</f>
        <v>23304.129108124107</v>
      </c>
      <c r="V470" s="24">
        <f ca="1">L470*'Balance y flujos'!M$12</f>
        <v>923522.34156646894</v>
      </c>
      <c r="W470" s="18">
        <f t="shared" ca="1" si="42"/>
        <v>71667.988839232246</v>
      </c>
      <c r="X470" s="18">
        <f ca="1">'Metrics and Escenarios'!$N$13-W470</f>
        <v>-68759.942083425471</v>
      </c>
    </row>
    <row r="471" spans="1:24" x14ac:dyDescent="0.3">
      <c r="A471">
        <v>466</v>
      </c>
      <c r="B471" s="18">
        <f t="shared" ca="1" si="41"/>
        <v>-238.85876692949526</v>
      </c>
      <c r="C471" s="23">
        <f t="shared" ca="1" si="43"/>
        <v>1.0175675105440591</v>
      </c>
      <c r="D471" s="23">
        <f t="shared" ca="1" si="44"/>
        <v>1.028317616803857</v>
      </c>
      <c r="E471" s="23">
        <f t="shared" ca="1" si="44"/>
        <v>1.0334419931979555</v>
      </c>
      <c r="F471" s="23">
        <f t="shared" ca="1" si="44"/>
        <v>1.034034439975152</v>
      </c>
      <c r="G471" s="23">
        <f t="shared" ca="1" si="44"/>
        <v>1.0310418068862388</v>
      </c>
      <c r="H471" s="23">
        <f t="shared" ca="1" si="44"/>
        <v>1.0252621172582839</v>
      </c>
      <c r="I471" s="23">
        <f t="shared" ca="1" si="44"/>
        <v>1.0173475921896604</v>
      </c>
      <c r="J471" s="23">
        <f t="shared" ca="1" si="44"/>
        <v>1.0078254459921736</v>
      </c>
      <c r="K471" s="23">
        <f t="shared" ca="1" si="44"/>
        <v>0.99710958134951067</v>
      </c>
      <c r="L471" s="23">
        <f t="shared" ca="1" si="44"/>
        <v>0.98552670284992705</v>
      </c>
      <c r="M471" s="24">
        <f ca="1">C471*'Balance y flujos'!D$12</f>
        <v>7704.8751817274115</v>
      </c>
      <c r="N471" s="24">
        <f ca="1">D471*'Balance y flujos'!E$12</f>
        <v>7786.2734438218486</v>
      </c>
      <c r="O471" s="24">
        <f ca="1">E471*'Balance y flujos'!F$12</f>
        <v>7825.074486594538</v>
      </c>
      <c r="P471" s="24">
        <f ca="1">F471*'Balance y flujos'!G$12</f>
        <v>7829.5604085828245</v>
      </c>
      <c r="Q471" s="24">
        <f ca="1">G471*'Balance y flujos'!H$12</f>
        <v>-1023234.9062660002</v>
      </c>
      <c r="R471" s="24">
        <f ca="1">H471*'Balance y flujos'!I$12</f>
        <v>25984.019997406427</v>
      </c>
      <c r="S471" s="24">
        <f ca="1">I471*'Balance y flujos'!J$12</f>
        <v>25783.435996309196</v>
      </c>
      <c r="T471" s="24">
        <f ca="1">J471*'Balance y flujos'!K$12</f>
        <v>25542.108795148797</v>
      </c>
      <c r="U471" s="24">
        <f ca="1">K471*'Balance y flujos'!L$12</f>
        <v>25270.528253473221</v>
      </c>
      <c r="V471" s="24">
        <f ca="1">L471*'Balance y flujos'!M$12</f>
        <v>1010503.6771512016</v>
      </c>
      <c r="W471" s="18">
        <f t="shared" ca="1" si="42"/>
        <v>120994.64744826558</v>
      </c>
      <c r="X471" s="18">
        <f ca="1">'Metrics and Escenarios'!$N$13-W471</f>
        <v>-118086.6006924588</v>
      </c>
    </row>
    <row r="472" spans="1:24" x14ac:dyDescent="0.3">
      <c r="A472">
        <v>467</v>
      </c>
      <c r="B472" s="18">
        <f t="shared" ca="1" si="41"/>
        <v>257.30112368969975</v>
      </c>
      <c r="C472" s="23">
        <f t="shared" ca="1" si="43"/>
        <v>0.96831192843080993</v>
      </c>
      <c r="D472" s="23">
        <f t="shared" ca="1" si="44"/>
        <v>0.93117514563200066</v>
      </c>
      <c r="E472" s="23">
        <f t="shared" ca="1" si="44"/>
        <v>0.89051708090574411</v>
      </c>
      <c r="F472" s="23">
        <f t="shared" ca="1" si="44"/>
        <v>0.84789720318572748</v>
      </c>
      <c r="G472" s="23">
        <f t="shared" ca="1" si="44"/>
        <v>0.80451940581504033</v>
      </c>
      <c r="H472" s="23">
        <f t="shared" ca="1" si="44"/>
        <v>0.76128488861249877</v>
      </c>
      <c r="I472" s="23">
        <f t="shared" ca="1" si="44"/>
        <v>0.71884244007387099</v>
      </c>
      <c r="J472" s="23">
        <f t="shared" ca="1" si="44"/>
        <v>0.67764418715675157</v>
      </c>
      <c r="K472" s="23">
        <f t="shared" ca="1" si="44"/>
        <v>0.6379862768331479</v>
      </c>
      <c r="L472" s="23">
        <f t="shared" ca="1" si="44"/>
        <v>0.60005200793097879</v>
      </c>
      <c r="M472" s="24">
        <f ca="1">C472*'Balance y flujos'!D$12</f>
        <v>7331.9189815210984</v>
      </c>
      <c r="N472" s="24">
        <f ca="1">D472*'Balance y flujos'!E$12</f>
        <v>7050.7245908287687</v>
      </c>
      <c r="O472" s="24">
        <f ca="1">E472*'Balance y flujos'!F$12</f>
        <v>6742.8675586413829</v>
      </c>
      <c r="P472" s="24">
        <f ca="1">F472*'Balance y flujos'!G$12</f>
        <v>6420.1559599606826</v>
      </c>
      <c r="Q472" s="24">
        <f ca="1">G472*'Balance y flujos'!H$12</f>
        <v>-798427.70031260338</v>
      </c>
      <c r="R472" s="24">
        <f ca="1">H472*'Balance y flujos'!I$12</f>
        <v>19293.838557430292</v>
      </c>
      <c r="S472" s="24">
        <f ca="1">I472*'Balance y flujos'!J$12</f>
        <v>18218.186377365615</v>
      </c>
      <c r="T472" s="24">
        <f ca="1">J472*'Balance y flujos'!K$12</f>
        <v>17174.066820388987</v>
      </c>
      <c r="U472" s="24">
        <f ca="1">K472*'Balance y flujos'!L$12</f>
        <v>16168.985370915836</v>
      </c>
      <c r="V472" s="24">
        <f ca="1">L472*'Balance y flujos'!M$12</f>
        <v>615259.59544553293</v>
      </c>
      <c r="W472" s="18">
        <f t="shared" ca="1" si="42"/>
        <v>-84767.360650017741</v>
      </c>
      <c r="X472" s="18">
        <f ca="1">'Metrics and Escenarios'!$N$13-W472</f>
        <v>87675.407405824517</v>
      </c>
    </row>
    <row r="473" spans="1:24" x14ac:dyDescent="0.3">
      <c r="A473">
        <v>468</v>
      </c>
      <c r="B473" s="18">
        <f t="shared" ca="1" si="41"/>
        <v>-200.22573416027214</v>
      </c>
      <c r="C473" s="23">
        <f t="shared" ca="1" si="43"/>
        <v>1.0136439225312963</v>
      </c>
      <c r="D473" s="23">
        <f t="shared" ca="1" si="44"/>
        <v>1.0204028277731574</v>
      </c>
      <c r="E473" s="23">
        <f t="shared" ca="1" si="44"/>
        <v>1.02153363537803</v>
      </c>
      <c r="F473" s="23">
        <f t="shared" ca="1" si="44"/>
        <v>1.0181781165281443</v>
      </c>
      <c r="G473" s="23">
        <f t="shared" ca="1" si="44"/>
        <v>1.0113167935275968</v>
      </c>
      <c r="H473" s="23">
        <f t="shared" ca="1" si="44"/>
        <v>1.001770049082175</v>
      </c>
      <c r="I473" s="23">
        <f t="shared" ca="1" si="44"/>
        <v>0.99020401396807034</v>
      </c>
      <c r="J473" s="23">
        <f t="shared" ca="1" si="44"/>
        <v>0.97715358349495718</v>
      </c>
      <c r="K473" s="23">
        <f t="shared" ca="1" si="44"/>
        <v>0.96303614564529383</v>
      </c>
      <c r="L473" s="23">
        <f t="shared" ca="1" si="44"/>
        <v>0.94817889209548922</v>
      </c>
      <c r="M473" s="24">
        <f ca="1">C473*'Balance y flujos'!D$12</f>
        <v>7675.1663362801983</v>
      </c>
      <c r="N473" s="24">
        <f ca="1">D473*'Balance y flujos'!E$12</f>
        <v>7726.3437969538581</v>
      </c>
      <c r="O473" s="24">
        <f ca="1">E473*'Balance y flujos'!F$12</f>
        <v>7734.9061098813154</v>
      </c>
      <c r="P473" s="24">
        <f ca="1">F473*'Balance y flujos'!G$12</f>
        <v>7709.4986026246415</v>
      </c>
      <c r="Q473" s="24">
        <f ca="1">G473*'Balance y flujos'!H$12</f>
        <v>-1003659.2478782191</v>
      </c>
      <c r="R473" s="24">
        <f ca="1">H473*'Balance y flujos'!I$12</f>
        <v>25388.642133547764</v>
      </c>
      <c r="S473" s="24">
        <f ca="1">I473*'Balance y flujos'!J$12</f>
        <v>25095.5150564455</v>
      </c>
      <c r="T473" s="24">
        <f ca="1">J473*'Balance y flujos'!K$12</f>
        <v>24764.767786376698</v>
      </c>
      <c r="U473" s="24">
        <f ca="1">K473*'Balance y flujos'!L$12</f>
        <v>24406.978513542988</v>
      </c>
      <c r="V473" s="24">
        <f ca="1">L473*'Balance y flujos'!M$12</f>
        <v>972209.33160808182</v>
      </c>
      <c r="W473" s="18">
        <f t="shared" ca="1" si="42"/>
        <v>99051.902065515635</v>
      </c>
      <c r="X473" s="18">
        <f ca="1">'Metrics and Escenarios'!$N$13-W473</f>
        <v>-96143.855309708859</v>
      </c>
    </row>
    <row r="474" spans="1:24" x14ac:dyDescent="0.3">
      <c r="A474">
        <v>469</v>
      </c>
      <c r="B474" s="18">
        <f t="shared" ca="1" si="41"/>
        <v>219.58168967870412</v>
      </c>
      <c r="C474" s="23">
        <f t="shared" ca="1" si="43"/>
        <v>0.97197124324505213</v>
      </c>
      <c r="D474" s="23">
        <f t="shared" ca="1" si="44"/>
        <v>0.9382263889738387</v>
      </c>
      <c r="E474" s="23">
        <f t="shared" ca="1" si="44"/>
        <v>0.90065125112299282</v>
      </c>
      <c r="F474" s="23">
        <f t="shared" ca="1" si="44"/>
        <v>0.8607870794738024</v>
      </c>
      <c r="G474" s="23">
        <f t="shared" ca="1" si="44"/>
        <v>0.81983639719118251</v>
      </c>
      <c r="H474" s="23">
        <f t="shared" ca="1" si="44"/>
        <v>0.77871047084999878</v>
      </c>
      <c r="I474" s="23">
        <f t="shared" ca="1" si="44"/>
        <v>0.73807526162766035</v>
      </c>
      <c r="J474" s="23">
        <f t="shared" ca="1" si="44"/>
        <v>0.69840411719563766</v>
      </c>
      <c r="K474" s="23">
        <f t="shared" ca="1" si="44"/>
        <v>0.66001612336133586</v>
      </c>
      <c r="L474" s="23">
        <f t="shared" ca="1" si="44"/>
        <v>0.62311791176881637</v>
      </c>
      <c r="M474" s="24">
        <f ca="1">C474*'Balance y flujos'!D$12</f>
        <v>7359.6267882289867</v>
      </c>
      <c r="N474" s="24">
        <f ca="1">D474*'Balance y flujos'!E$12</f>
        <v>7104.1155936486221</v>
      </c>
      <c r="O474" s="24">
        <f ca="1">E474*'Balance y flujos'!F$12</f>
        <v>6819.6020414006962</v>
      </c>
      <c r="P474" s="24">
        <f ca="1">F474*'Balance y flujos'!G$12</f>
        <v>6517.7562536792047</v>
      </c>
      <c r="Q474" s="24">
        <f ca="1">G474*'Balance y flujos'!H$12</f>
        <v>-813628.71362784063</v>
      </c>
      <c r="R474" s="24">
        <f ca="1">H474*'Balance y flujos'!I$12</f>
        <v>19735.468721759851</v>
      </c>
      <c r="S474" s="24">
        <f ca="1">I474*'Balance y flujos'!J$12</f>
        <v>18705.618821662509</v>
      </c>
      <c r="T474" s="24">
        <f ca="1">J474*'Balance y flujos'!K$12</f>
        <v>17700.201969825397</v>
      </c>
      <c r="U474" s="24">
        <f ca="1">K474*'Balance y flujos'!L$12</f>
        <v>16727.305007516654</v>
      </c>
      <c r="V474" s="24">
        <f ca="1">L474*'Balance y flujos'!M$12</f>
        <v>638910.07653097564</v>
      </c>
      <c r="W474" s="18">
        <f t="shared" ca="1" si="42"/>
        <v>-74048.941899143043</v>
      </c>
      <c r="X474" s="18">
        <f ca="1">'Metrics and Escenarios'!$N$13-W474</f>
        <v>76956.988654949819</v>
      </c>
    </row>
    <row r="475" spans="1:24" x14ac:dyDescent="0.3">
      <c r="A475">
        <v>470</v>
      </c>
      <c r="B475" s="18">
        <f t="shared" ca="1" si="41"/>
        <v>-59.518570634258779</v>
      </c>
      <c r="C475" s="23">
        <f t="shared" ca="1" si="43"/>
        <v>0.99948110060799411</v>
      </c>
      <c r="D475" s="23">
        <f t="shared" ca="1" si="44"/>
        <v>0.99208751563364528</v>
      </c>
      <c r="E475" s="23">
        <f t="shared" ca="1" si="44"/>
        <v>0.97930995107935537</v>
      </c>
      <c r="F475" s="23">
        <f t="shared" ca="1" si="44"/>
        <v>0.96245497275565872</v>
      </c>
      <c r="G475" s="23">
        <f t="shared" ca="1" si="44"/>
        <v>0.94261217884654069</v>
      </c>
      <c r="H475" s="23">
        <f t="shared" ca="1" si="44"/>
        <v>0.9206679739745014</v>
      </c>
      <c r="I475" s="23">
        <f t="shared" ca="1" si="44"/>
        <v>0.89732308588884602</v>
      </c>
      <c r="J475" s="23">
        <f t="shared" ca="1" si="44"/>
        <v>0.87312445685522799</v>
      </c>
      <c r="K475" s="23">
        <f t="shared" ca="1" si="44"/>
        <v>0.84848677509766635</v>
      </c>
      <c r="L475" s="23">
        <f t="shared" ca="1" si="44"/>
        <v>0.82372441460032186</v>
      </c>
      <c r="M475" s="24">
        <f ca="1">C475*'Balance y flujos'!D$12</f>
        <v>7567.92748086339</v>
      </c>
      <c r="N475" s="24">
        <f ca="1">D475*'Balance y flujos'!E$12</f>
        <v>7511.9443163238748</v>
      </c>
      <c r="O475" s="24">
        <f ca="1">E475*'Balance y flujos'!F$12</f>
        <v>7415.1944309382543</v>
      </c>
      <c r="P475" s="24">
        <f ca="1">F475*'Balance y flujos'!G$12</f>
        <v>7287.570953548171</v>
      </c>
      <c r="Q475" s="24">
        <f ca="1">G475*'Balance y flujos'!H$12</f>
        <v>-935474.85468128161</v>
      </c>
      <c r="R475" s="24">
        <f ca="1">H475*'Balance y flujos'!I$12</f>
        <v>23333.208790253695</v>
      </c>
      <c r="S475" s="24">
        <f ca="1">I475*'Balance y flujos'!J$12</f>
        <v>22741.56102658033</v>
      </c>
      <c r="T475" s="24">
        <f ca="1">J475*'Balance y flujos'!K$12</f>
        <v>22128.276238100283</v>
      </c>
      <c r="U475" s="24">
        <f ca="1">K475*'Balance y flujos'!L$12</f>
        <v>21503.864192924775</v>
      </c>
      <c r="V475" s="24">
        <f ca="1">L475*'Balance y flujos'!M$12</f>
        <v>844600.70691722084</v>
      </c>
      <c r="W475" s="18">
        <f t="shared" ca="1" si="42"/>
        <v>28615.399665471981</v>
      </c>
      <c r="X475" s="18">
        <f ca="1">'Metrics and Escenarios'!$N$13-W475</f>
        <v>-25707.352909665206</v>
      </c>
    </row>
    <row r="476" spans="1:24" x14ac:dyDescent="0.3">
      <c r="A476">
        <v>471</v>
      </c>
      <c r="B476" s="18">
        <f t="shared" ca="1" si="41"/>
        <v>68.421190672121938</v>
      </c>
      <c r="C476" s="23">
        <f t="shared" ca="1" si="43"/>
        <v>0.98677521597014084</v>
      </c>
      <c r="D476" s="23">
        <f t="shared" ca="1" si="44"/>
        <v>0.96702405643936418</v>
      </c>
      <c r="E476" s="23">
        <f t="shared" ca="1" si="44"/>
        <v>0.94243435186626046</v>
      </c>
      <c r="F476" s="23">
        <f t="shared" ca="1" si="44"/>
        <v>0.91443956375439805</v>
      </c>
      <c r="G476" s="23">
        <f t="shared" ca="1" si="44"/>
        <v>0.8842015675492132</v>
      </c>
      <c r="H476" s="23">
        <f t="shared" ca="1" si="44"/>
        <v>0.85263845665959537</v>
      </c>
      <c r="I476" s="23">
        <f t="shared" ca="1" si="44"/>
        <v>0.82045424912938469</v>
      </c>
      <c r="J476" s="23">
        <f t="shared" ca="1" si="44"/>
        <v>0.78817984924290074</v>
      </c>
      <c r="K476" s="23">
        <f t="shared" ca="1" si="44"/>
        <v>0.75620213377748746</v>
      </c>
      <c r="L476" s="23">
        <f t="shared" ca="1" si="44"/>
        <v>0.72480036938240788</v>
      </c>
      <c r="M476" s="24">
        <f ca="1">C476*'Balance y flujos'!D$12</f>
        <v>7471.7203455198633</v>
      </c>
      <c r="N476" s="24">
        <f ca="1">D476*'Balance y flujos'!E$12</f>
        <v>7322.1673995952688</v>
      </c>
      <c r="O476" s="24">
        <f ca="1">E476*'Balance y flujos'!F$12</f>
        <v>7135.9776848804022</v>
      </c>
      <c r="P476" s="24">
        <f ca="1">F476*'Balance y flujos'!G$12</f>
        <v>6924.0051661966236</v>
      </c>
      <c r="Q476" s="24">
        <f ca="1">G476*'Balance y flujos'!H$12</f>
        <v>-877506.52015151095</v>
      </c>
      <c r="R476" s="24">
        <f ca="1">H476*'Balance y flujos'!I$12</f>
        <v>21609.083507002728</v>
      </c>
      <c r="S476" s="24">
        <f ca="1">I476*'Balance y flujos'!J$12</f>
        <v>20793.413954808595</v>
      </c>
      <c r="T476" s="24">
        <f ca="1">J476*'Balance y flujos'!K$12</f>
        <v>19975.458587163401</v>
      </c>
      <c r="U476" s="24">
        <f ca="1">K476*'Balance y flujos'!L$12</f>
        <v>19165.022324925743</v>
      </c>
      <c r="V476" s="24">
        <f ca="1">L476*'Balance y flujos'!M$12</f>
        <v>743169.55222369253</v>
      </c>
      <c r="W476" s="18">
        <f t="shared" ca="1" si="42"/>
        <v>-23940.118957725819</v>
      </c>
      <c r="X476" s="18">
        <f ca="1">'Metrics and Escenarios'!$N$13-W476</f>
        <v>26848.165713532595</v>
      </c>
    </row>
    <row r="477" spans="1:24" x14ac:dyDescent="0.3">
      <c r="A477">
        <v>472</v>
      </c>
      <c r="B477" s="18">
        <f t="shared" ca="1" si="41"/>
        <v>110.99166116975434</v>
      </c>
      <c r="C477" s="23">
        <f t="shared" ca="1" si="43"/>
        <v>0.98258339616578294</v>
      </c>
      <c r="D477" s="23">
        <f t="shared" ca="1" si="44"/>
        <v>0.95882567305500288</v>
      </c>
      <c r="E477" s="23">
        <f t="shared" ca="1" si="44"/>
        <v>0.93047492008054522</v>
      </c>
      <c r="F477" s="23">
        <f t="shared" ca="1" si="44"/>
        <v>0.89900014053336352</v>
      </c>
      <c r="G477" s="23">
        <f t="shared" ca="1" si="44"/>
        <v>0.8655800143007103</v>
      </c>
      <c r="H477" s="23">
        <f t="shared" ca="1" si="44"/>
        <v>0.83113590563910245</v>
      </c>
      <c r="I477" s="23">
        <f t="shared" ca="1" si="44"/>
        <v>0.79636595278996802</v>
      </c>
      <c r="J477" s="23">
        <f t="shared" ca="1" si="44"/>
        <v>0.76178923466388815</v>
      </c>
      <c r="K477" s="23">
        <f t="shared" ca="1" si="44"/>
        <v>0.72777744185194537</v>
      </c>
      <c r="L477" s="23">
        <f t="shared" ca="1" si="44"/>
        <v>0.69459281339620216</v>
      </c>
      <c r="M477" s="24">
        <f ca="1">C477*'Balance y flujos'!D$12</f>
        <v>7439.9804874345728</v>
      </c>
      <c r="N477" s="24">
        <f ca="1">D477*'Balance y flujos'!E$12</f>
        <v>7260.0904169735677</v>
      </c>
      <c r="O477" s="24">
        <f ca="1">E477*'Balance y flujos'!F$12</f>
        <v>7045.422583426689</v>
      </c>
      <c r="P477" s="24">
        <f ca="1">F477*'Balance y flujos'!G$12</f>
        <v>6807.1000689295815</v>
      </c>
      <c r="Q477" s="24">
        <f ca="1">G477*'Balance y flujos'!H$12</f>
        <v>-859025.96663224755</v>
      </c>
      <c r="R477" s="24">
        <f ca="1">H477*'Balance y flujos'!I$12</f>
        <v>21064.127533006678</v>
      </c>
      <c r="S477" s="24">
        <f ca="1">I477*'Balance y flujos'!J$12</f>
        <v>20182.925414121419</v>
      </c>
      <c r="T477" s="24">
        <f ca="1">J477*'Balance y flujos'!K$12</f>
        <v>19306.620594008371</v>
      </c>
      <c r="U477" s="24">
        <f ca="1">K477*'Balance y flujos'!L$12</f>
        <v>18444.633118126116</v>
      </c>
      <c r="V477" s="24">
        <f ca="1">L477*'Balance y flujos'!M$12</f>
        <v>712196.42251189426</v>
      </c>
      <c r="W477" s="18">
        <f t="shared" ca="1" si="42"/>
        <v>-39278.643904326251</v>
      </c>
      <c r="X477" s="18">
        <f ca="1">'Metrics and Escenarios'!$N$13-W477</f>
        <v>42186.690660133027</v>
      </c>
    </row>
    <row r="478" spans="1:24" x14ac:dyDescent="0.3">
      <c r="A478">
        <v>473</v>
      </c>
      <c r="B478" s="18">
        <f t="shared" ca="1" si="41"/>
        <v>102.76245047326407</v>
      </c>
      <c r="C478" s="23">
        <f t="shared" ca="1" si="43"/>
        <v>0.98339231753874579</v>
      </c>
      <c r="D478" s="23">
        <f t="shared" ca="1" si="44"/>
        <v>0.96040504809643901</v>
      </c>
      <c r="E478" s="23">
        <f t="shared" ca="1" si="44"/>
        <v>0.93277488019039057</v>
      </c>
      <c r="F478" s="23">
        <f t="shared" ca="1" si="44"/>
        <v>0.90196424092736549</v>
      </c>
      <c r="G478" s="23">
        <f t="shared" ca="1" si="44"/>
        <v>0.86914887164158228</v>
      </c>
      <c r="H478" s="23">
        <f t="shared" ca="1" si="44"/>
        <v>0.83524980902559021</v>
      </c>
      <c r="I478" s="23">
        <f t="shared" ca="1" si="44"/>
        <v>0.8009666152572763</v>
      </c>
      <c r="J478" s="23">
        <f t="shared" ca="1" si="44"/>
        <v>0.76682091850009781</v>
      </c>
      <c r="K478" s="23">
        <f t="shared" ca="1" si="44"/>
        <v>0.73318758217301594</v>
      </c>
      <c r="L478" s="23">
        <f t="shared" ca="1" si="44"/>
        <v>0.70033234753374218</v>
      </c>
      <c r="M478" s="24">
        <f ca="1">C478*'Balance y flujos'!D$12</f>
        <v>7446.1055240006262</v>
      </c>
      <c r="N478" s="24">
        <f ca="1">D478*'Balance y flujos'!E$12</f>
        <v>7272.0492181669097</v>
      </c>
      <c r="O478" s="24">
        <f ca="1">E478*'Balance y flujos'!F$12</f>
        <v>7062.8375513631509</v>
      </c>
      <c r="P478" s="24">
        <f ca="1">F478*'Balance y flujos'!G$12</f>
        <v>6829.5438118019183</v>
      </c>
      <c r="Q478" s="24">
        <f ca="1">G478*'Balance y flujos'!H$12</f>
        <v>-862567.80109742051</v>
      </c>
      <c r="R478" s="24">
        <f ca="1">H478*'Balance y flujos'!I$12</f>
        <v>21168.389405226979</v>
      </c>
      <c r="S478" s="24">
        <f ca="1">I478*'Balance y flujos'!J$12</f>
        <v>20299.523602564717</v>
      </c>
      <c r="T478" s="24">
        <f ca="1">J478*'Balance y flujos'!K$12</f>
        <v>19434.142494232605</v>
      </c>
      <c r="U478" s="24">
        <f ca="1">K478*'Balance y flujos'!L$12</f>
        <v>18581.74653714856</v>
      </c>
      <c r="V478" s="24">
        <f ca="1">L478*'Balance y flujos'!M$12</f>
        <v>718081.41815366352</v>
      </c>
      <c r="W478" s="18">
        <f t="shared" ca="1" si="42"/>
        <v>-36392.044799251365</v>
      </c>
      <c r="X478" s="18">
        <f ca="1">'Metrics and Escenarios'!$N$13-W478</f>
        <v>39300.091555058141</v>
      </c>
    </row>
    <row r="479" spans="1:24" x14ac:dyDescent="0.3">
      <c r="A479">
        <v>474</v>
      </c>
      <c r="B479" s="18">
        <f t="shared" ca="1" si="41"/>
        <v>-177.42788682397739</v>
      </c>
      <c r="C479" s="23">
        <f t="shared" ca="1" si="43"/>
        <v>1.0113356647565395</v>
      </c>
      <c r="D479" s="23">
        <f t="shared" ca="1" si="44"/>
        <v>1.0157608210136295</v>
      </c>
      <c r="E479" s="23">
        <f t="shared" ca="1" si="44"/>
        <v>1.0145708426617546</v>
      </c>
      <c r="F479" s="23">
        <f t="shared" ca="1" si="44"/>
        <v>1.0089354156111578</v>
      </c>
      <c r="G479" s="23">
        <f t="shared" ca="1" si="44"/>
        <v>0.999854324612794</v>
      </c>
      <c r="H479" s="23">
        <f t="shared" ca="1" si="44"/>
        <v>0.98816042195969767</v>
      </c>
      <c r="I479" s="23">
        <f t="shared" ca="1" si="44"/>
        <v>0.97452727130642036</v>
      </c>
      <c r="J479" s="23">
        <f t="shared" ca="1" si="44"/>
        <v>0.9594935190265228</v>
      </c>
      <c r="K479" s="23">
        <f t="shared" ca="1" si="44"/>
        <v>0.94347784508864607</v>
      </c>
      <c r="L479" s="23">
        <f t="shared" ca="1" si="44"/>
        <v>0.92680699671772693</v>
      </c>
      <c r="M479" s="24">
        <f ca="1">C479*'Balance y flujos'!D$12</f>
        <v>7657.6885396156367</v>
      </c>
      <c r="N479" s="24">
        <f ca="1">D479*'Balance y flujos'!E$12</f>
        <v>7691.1951878401742</v>
      </c>
      <c r="O479" s="24">
        <f ca="1">E479*'Balance y flujos'!F$12</f>
        <v>7682.1848425066719</v>
      </c>
      <c r="P479" s="24">
        <f ca="1">F479*'Balance y flujos'!G$12</f>
        <v>7639.5141974923063</v>
      </c>
      <c r="Q479" s="24">
        <f ca="1">G479*'Balance y flujos'!H$12</f>
        <v>-992283.57113331929</v>
      </c>
      <c r="R479" s="24">
        <f ca="1">H479*'Balance y flujos'!I$12</f>
        <v>25043.722705281591</v>
      </c>
      <c r="S479" s="24">
        <f ca="1">I479*'Balance y flujos'!J$12</f>
        <v>24698.207101769662</v>
      </c>
      <c r="T479" s="24">
        <f ca="1">J479*'Balance y flujos'!K$12</f>
        <v>24317.194955410894</v>
      </c>
      <c r="U479" s="24">
        <f ca="1">K479*'Balance y flujos'!L$12</f>
        <v>23911.29720022358</v>
      </c>
      <c r="V479" s="24">
        <f ca="1">L479*'Balance y flujos'!M$12</f>
        <v>950295.79156450147</v>
      </c>
      <c r="W479" s="18">
        <f t="shared" ca="1" si="42"/>
        <v>86653.225161322625</v>
      </c>
      <c r="X479" s="18">
        <f ca="1">'Metrics and Escenarios'!$N$13-W479</f>
        <v>-83745.17840551585</v>
      </c>
    </row>
    <row r="480" spans="1:24" x14ac:dyDescent="0.3">
      <c r="A480">
        <v>475</v>
      </c>
      <c r="B480" s="18">
        <f t="shared" ca="1" si="41"/>
        <v>-78.60999240985538</v>
      </c>
      <c r="C480" s="23">
        <f t="shared" ca="1" si="43"/>
        <v>1.0013910747588168</v>
      </c>
      <c r="D480" s="23">
        <f t="shared" ca="1" si="44"/>
        <v>0.99588282905534697</v>
      </c>
      <c r="E480" s="23">
        <f t="shared" ca="1" si="44"/>
        <v>0.98493496994137864</v>
      </c>
      <c r="F480" s="23">
        <f t="shared" ca="1" si="44"/>
        <v>0.96983296169008015</v>
      </c>
      <c r="G480" s="23">
        <f t="shared" ca="1" si="44"/>
        <v>0.95165316485284035</v>
      </c>
      <c r="H480" s="23">
        <f t="shared" ca="1" si="44"/>
        <v>0.93127472373943931</v>
      </c>
      <c r="I480" s="23">
        <f t="shared" ca="1" si="44"/>
        <v>0.90939539480749476</v>
      </c>
      <c r="J480" s="23">
        <f t="shared" ca="1" si="44"/>
        <v>0.88656216342410255</v>
      </c>
      <c r="K480" s="23">
        <f t="shared" ca="1" si="44"/>
        <v>0.8631916822390191</v>
      </c>
      <c r="L480" s="23">
        <f t="shared" ca="1" si="44"/>
        <v>0.83960156123572394</v>
      </c>
      <c r="M480" s="24">
        <f ca="1">C480*'Balance y flujos'!D$12</f>
        <v>7582.3895310762018</v>
      </c>
      <c r="N480" s="24">
        <f ca="1">D480*'Balance y flujos'!E$12</f>
        <v>7540.68188497336</v>
      </c>
      <c r="O480" s="24">
        <f ca="1">E480*'Balance y flujos'!F$12</f>
        <v>7457.7862666421861</v>
      </c>
      <c r="P480" s="24">
        <f ca="1">F480*'Balance y flujos'!G$12</f>
        <v>7343.4360271111909</v>
      </c>
      <c r="Q480" s="24">
        <f ca="1">G480*'Balance y flujos'!H$12</f>
        <v>-944447.38363880909</v>
      </c>
      <c r="R480" s="24">
        <f ca="1">H480*'Balance y flujos'!I$12</f>
        <v>23602.02394821218</v>
      </c>
      <c r="S480" s="24">
        <f ca="1">I480*'Balance y flujos'!J$12</f>
        <v>23047.51899681714</v>
      </c>
      <c r="T480" s="24">
        <f ca="1">J480*'Balance y flujos'!K$12</f>
        <v>22468.838549266762</v>
      </c>
      <c r="U480" s="24">
        <f ca="1">K480*'Balance y flujos'!L$12</f>
        <v>21876.542159650682</v>
      </c>
      <c r="V480" s="24">
        <f ca="1">L480*'Balance y flujos'!M$12</f>
        <v>860880.24050200055</v>
      </c>
      <c r="W480" s="18">
        <f t="shared" ca="1" si="42"/>
        <v>37352.074226941215</v>
      </c>
      <c r="X480" s="18">
        <f ca="1">'Metrics and Escenarios'!$N$13-W480</f>
        <v>-34444.027471134439</v>
      </c>
    </row>
    <row r="481" spans="1:24" x14ac:dyDescent="0.3">
      <c r="A481">
        <v>476</v>
      </c>
      <c r="B481" s="18">
        <f t="shared" ca="1" si="41"/>
        <v>-193.46813271016606</v>
      </c>
      <c r="C481" s="23">
        <f t="shared" ca="1" si="43"/>
        <v>1.0129591737562407</v>
      </c>
      <c r="D481" s="23">
        <f t="shared" ca="1" si="44"/>
        <v>1.0190246641652467</v>
      </c>
      <c r="E481" s="23">
        <f t="shared" ca="1" si="44"/>
        <v>1.0194647979906342</v>
      </c>
      <c r="F481" s="23">
        <f t="shared" ca="1" si="44"/>
        <v>1.0154296560350327</v>
      </c>
      <c r="G481" s="23">
        <f t="shared" ca="1" si="44"/>
        <v>1.0079055218612967</v>
      </c>
      <c r="H481" s="23">
        <f t="shared" ca="1" si="44"/>
        <v>0.99771653460409138</v>
      </c>
      <c r="I481" s="23">
        <f t="shared" ca="1" si="44"/>
        <v>0.98553109203541023</v>
      </c>
      <c r="J481" s="23">
        <f t="shared" ca="1" si="44"/>
        <v>0.97188526522564334</v>
      </c>
      <c r="K481" s="23">
        <f t="shared" ca="1" si="44"/>
        <v>0.95719688735645003</v>
      </c>
      <c r="L481" s="23">
        <f t="shared" ca="1" si="44"/>
        <v>0.9417930777342588</v>
      </c>
      <c r="M481" s="24">
        <f ca="1">C481*'Balance y flujos'!D$12</f>
        <v>7669.9815168082951</v>
      </c>
      <c r="N481" s="24">
        <f ca="1">D481*'Balance y flujos'!E$12</f>
        <v>7715.9085398638654</v>
      </c>
      <c r="O481" s="24">
        <f ca="1">E481*'Balance y flujos'!F$12</f>
        <v>7719.2411700360426</v>
      </c>
      <c r="P481" s="24">
        <f ca="1">F481*'Balance y flujos'!G$12</f>
        <v>7688.6876541402398</v>
      </c>
      <c r="Q481" s="24">
        <f ca="1">G481*'Balance y flujos'!H$12</f>
        <v>-1000273.8058715017</v>
      </c>
      <c r="R481" s="24">
        <f ca="1">H481*'Balance y flujos'!I$12</f>
        <v>25285.910744681118</v>
      </c>
      <c r="S481" s="24">
        <f ca="1">I481*'Balance y flujos'!J$12</f>
        <v>24977.08553983636</v>
      </c>
      <c r="T481" s="24">
        <f ca="1">J481*'Balance y flujos'!K$12</f>
        <v>24631.248674572762</v>
      </c>
      <c r="U481" s="24">
        <f ca="1">K481*'Balance y flujos'!L$12</f>
        <v>24258.989622123609</v>
      </c>
      <c r="V481" s="24">
        <f ca="1">L481*'Balance y flujos'!M$12</f>
        <v>965661.67655726697</v>
      </c>
      <c r="W481" s="18">
        <f t="shared" ca="1" si="42"/>
        <v>95334.924147827667</v>
      </c>
      <c r="X481" s="18">
        <f ca="1">'Metrics and Escenarios'!$N$13-W481</f>
        <v>-92426.877392020891</v>
      </c>
    </row>
    <row r="482" spans="1:24" x14ac:dyDescent="0.3">
      <c r="A482">
        <v>477</v>
      </c>
      <c r="B482" s="18">
        <f t="shared" ca="1" si="41"/>
        <v>178.69325127984251</v>
      </c>
      <c r="C482" s="23">
        <f t="shared" ca="1" si="43"/>
        <v>0.97595361798142166</v>
      </c>
      <c r="D482" s="23">
        <f t="shared" ca="1" si="44"/>
        <v>0.94593036879289571</v>
      </c>
      <c r="E482" s="23">
        <f t="shared" ca="1" si="44"/>
        <v>0.91176715549701359</v>
      </c>
      <c r="F482" s="23">
        <f t="shared" ca="1" si="44"/>
        <v>0.87498133504192965</v>
      </c>
      <c r="G482" s="23">
        <f t="shared" ca="1" si="44"/>
        <v>0.83676981768771097</v>
      </c>
      <c r="H482" s="23">
        <f t="shared" ca="1" si="44"/>
        <v>0.79805089380126848</v>
      </c>
      <c r="I482" s="23">
        <f t="shared" ca="1" si="44"/>
        <v>0.75950560875312434</v>
      </c>
      <c r="J482" s="23">
        <f t="shared" ca="1" si="44"/>
        <v>0.7216271915992104</v>
      </c>
      <c r="K482" s="23">
        <f t="shared" ca="1" si="44"/>
        <v>0.68475688209612506</v>
      </c>
      <c r="L482" s="23">
        <f t="shared" ca="1" si="44"/>
        <v>0.64912428699500102</v>
      </c>
      <c r="M482" s="24">
        <f ca="1">C482*'Balance y flujos'!D$12</f>
        <v>7389.7807583121967</v>
      </c>
      <c r="N482" s="24">
        <f ca="1">D482*'Balance y flujos'!E$12</f>
        <v>7162.4490234145196</v>
      </c>
      <c r="O482" s="24">
        <f ca="1">E482*'Balance y flujos'!F$12</f>
        <v>6903.7700743286105</v>
      </c>
      <c r="P482" s="24">
        <f ca="1">F482*'Balance y flujos'!G$12</f>
        <v>6625.2331201442967</v>
      </c>
      <c r="Q482" s="24">
        <f ca="1">G482*'Balance y flujos'!H$12</f>
        <v>-830433.91669410176</v>
      </c>
      <c r="R482" s="24">
        <f ca="1">H482*'Balance y flujos'!I$12</f>
        <v>20225.628192459862</v>
      </c>
      <c r="S482" s="24">
        <f ca="1">I482*'Balance y flujos'!J$12</f>
        <v>19248.744875854889</v>
      </c>
      <c r="T482" s="24">
        <f ca="1">J482*'Balance y flujos'!K$12</f>
        <v>18288.762514047354</v>
      </c>
      <c r="U482" s="24">
        <f ca="1">K482*'Balance y flujos'!L$12</f>
        <v>17354.329413172931</v>
      </c>
      <c r="V482" s="24">
        <f ca="1">L482*'Balance y flujos'!M$12</f>
        <v>665575.5516717697</v>
      </c>
      <c r="W482" s="18">
        <f t="shared" ca="1" si="42"/>
        <v>-61659.667050597491</v>
      </c>
      <c r="X482" s="18">
        <f ca="1">'Metrics and Escenarios'!$N$13-W482</f>
        <v>64567.713806404267</v>
      </c>
    </row>
    <row r="483" spans="1:24" x14ac:dyDescent="0.3">
      <c r="A483">
        <v>478</v>
      </c>
      <c r="B483" s="18">
        <f t="shared" ca="1" si="41"/>
        <v>13.608201272153453</v>
      </c>
      <c r="C483" s="23">
        <f t="shared" ca="1" si="43"/>
        <v>0.99219887668900764</v>
      </c>
      <c r="D483" s="23">
        <f t="shared" ca="1" si="44"/>
        <v>0.977683473006563</v>
      </c>
      <c r="E483" s="23">
        <f t="shared" ca="1" si="44"/>
        <v>0.95805976434997964</v>
      </c>
      <c r="F483" s="23">
        <f t="shared" ca="1" si="44"/>
        <v>0.93471023741761816</v>
      </c>
      <c r="G483" s="23">
        <f t="shared" ca="1" si="44"/>
        <v>0.90876955658989622</v>
      </c>
      <c r="H483" s="23">
        <f t="shared" ca="1" si="44"/>
        <v>0.88114606091911885</v>
      </c>
      <c r="I483" s="23">
        <f t="shared" ca="1" si="44"/>
        <v>0.85254606408116285</v>
      </c>
      <c r="J483" s="23">
        <f t="shared" ca="1" si="44"/>
        <v>0.82351082151851707</v>
      </c>
      <c r="K483" s="23">
        <f t="shared" ca="1" si="44"/>
        <v>0.79444233541293474</v>
      </c>
      <c r="L483" s="23">
        <f t="shared" ca="1" si="44"/>
        <v>0.76563783200479751</v>
      </c>
      <c r="M483" s="24">
        <f ca="1">C483*'Balance y flujos'!D$12</f>
        <v>7512.7875262561702</v>
      </c>
      <c r="N483" s="24">
        <f ca="1">D483*'Balance y flujos'!E$12</f>
        <v>7402.8789723501741</v>
      </c>
      <c r="O483" s="24">
        <f ca="1">E483*'Balance y flujos'!F$12</f>
        <v>7254.2910661573769</v>
      </c>
      <c r="P483" s="24">
        <f ca="1">F483*'Balance y flujos'!G$12</f>
        <v>7077.4917985883503</v>
      </c>
      <c r="Q483" s="24">
        <f ca="1">G483*'Balance y flujos'!H$12</f>
        <v>-901888.48390437476</v>
      </c>
      <c r="R483" s="24">
        <f ca="1">H483*'Balance y flujos'!I$12</f>
        <v>22331.574025952625</v>
      </c>
      <c r="S483" s="24">
        <f ca="1">I483*'Balance y flujos'!J$12</f>
        <v>21606.741929600044</v>
      </c>
      <c r="T483" s="24">
        <f ca="1">J483*'Balance y flujos'!K$12</f>
        <v>20870.879060312662</v>
      </c>
      <c r="U483" s="24">
        <f ca="1">K483*'Balance y flujos'!L$12</f>
        <v>20134.173673907069</v>
      </c>
      <c r="V483" s="24">
        <f ca="1">L483*'Balance y flujos'!M$12</f>
        <v>785041.990612339</v>
      </c>
      <c r="W483" s="18">
        <f t="shared" ca="1" si="42"/>
        <v>-2655.6752389114117</v>
      </c>
      <c r="X483" s="18">
        <f ca="1">'Metrics and Escenarios'!$N$13-W483</f>
        <v>5563.7219947181875</v>
      </c>
    </row>
    <row r="484" spans="1:24" x14ac:dyDescent="0.3">
      <c r="A484">
        <v>479</v>
      </c>
      <c r="B484" s="18">
        <f t="shared" ca="1" si="41"/>
        <v>-94.858682658809414</v>
      </c>
      <c r="C484" s="23">
        <f t="shared" ca="1" si="43"/>
        <v>1.0030195267503124</v>
      </c>
      <c r="D484" s="23">
        <f t="shared" ca="1" si="44"/>
        <v>0.99912445173750519</v>
      </c>
      <c r="E484" s="23">
        <f t="shared" ca="1" si="44"/>
        <v>0.98974786186222241</v>
      </c>
      <c r="F484" s="23">
        <f t="shared" ca="1" si="44"/>
        <v>0.97615689671553141</v>
      </c>
      <c r="G484" s="23">
        <f t="shared" ca="1" si="44"/>
        <v>0.95941621575532388</v>
      </c>
      <c r="H484" s="23">
        <f t="shared" ca="1" si="44"/>
        <v>0.94039832214617158</v>
      </c>
      <c r="I484" s="23">
        <f t="shared" ca="1" si="44"/>
        <v>0.91979798146113434</v>
      </c>
      <c r="J484" s="23">
        <f t="shared" ca="1" si="44"/>
        <v>0.89816177064358449</v>
      </c>
      <c r="K484" s="23">
        <f t="shared" ca="1" si="44"/>
        <v>0.87590759407904983</v>
      </c>
      <c r="L484" s="23">
        <f t="shared" ca="1" si="44"/>
        <v>0.85335542547008658</v>
      </c>
      <c r="M484" s="24">
        <f ca="1">C484*'Balance y flujos'!D$12</f>
        <v>7594.7199358934713</v>
      </c>
      <c r="N484" s="24">
        <f ca="1">D484*'Balance y flujos'!E$12</f>
        <v>7565.2269867906653</v>
      </c>
      <c r="O484" s="24">
        <f ca="1">E484*'Balance y flujos'!F$12</f>
        <v>7494.2287936774874</v>
      </c>
      <c r="P484" s="24">
        <f ca="1">F484*'Balance y flujos'!G$12</f>
        <v>7391.3199557189391</v>
      </c>
      <c r="Q484" s="24">
        <f ca="1">G484*'Balance y flujos'!H$12</f>
        <v>-952151.65383375902</v>
      </c>
      <c r="R484" s="24">
        <f ca="1">H484*'Balance y flujos'!I$12</f>
        <v>23833.250440889773</v>
      </c>
      <c r="S484" s="24">
        <f ca="1">I484*'Balance y flujos'!J$12</f>
        <v>23311.159889309834</v>
      </c>
      <c r="T484" s="24">
        <f ca="1">J484*'Balance y flujos'!K$12</f>
        <v>22762.816470502243</v>
      </c>
      <c r="U484" s="24">
        <f ca="1">K484*'Balance y flujos'!L$12</f>
        <v>22198.81146227564</v>
      </c>
      <c r="V484" s="24">
        <f ca="1">L484*'Balance y flujos'!M$12</f>
        <v>874982.67967860622</v>
      </c>
      <c r="W484" s="18">
        <f t="shared" ca="1" si="42"/>
        <v>44982.559779905248</v>
      </c>
      <c r="X484" s="18">
        <f ca="1">'Metrics and Escenarios'!$N$13-W484</f>
        <v>-42074.513024098473</v>
      </c>
    </row>
    <row r="485" spans="1:24" x14ac:dyDescent="0.3">
      <c r="A485">
        <v>480</v>
      </c>
      <c r="B485" s="18">
        <f t="shared" ca="1" si="41"/>
        <v>-36.329090684324491</v>
      </c>
      <c r="C485" s="23">
        <f t="shared" ca="1" si="43"/>
        <v>0.99716604120232866</v>
      </c>
      <c r="D485" s="23">
        <f t="shared" ca="1" si="44"/>
        <v>0.98749697038744622</v>
      </c>
      <c r="E485" s="23">
        <f t="shared" ca="1" si="44"/>
        <v>0.9725206878413436</v>
      </c>
      <c r="F485" s="23">
        <f t="shared" ca="1" si="44"/>
        <v>0.95356871787873643</v>
      </c>
      <c r="G485" s="23">
        <f t="shared" ca="1" si="44"/>
        <v>0.93174595300302221</v>
      </c>
      <c r="H485" s="23">
        <f t="shared" ca="1" si="44"/>
        <v>0.90794679156656966</v>
      </c>
      <c r="I485" s="23">
        <f t="shared" ca="1" si="44"/>
        <v>0.88287475142757732</v>
      </c>
      <c r="J485" s="23">
        <f t="shared" ca="1" si="44"/>
        <v>0.85707593817780381</v>
      </c>
      <c r="K485" s="23">
        <f t="shared" ca="1" si="44"/>
        <v>0.83096191741300207</v>
      </c>
      <c r="L485" s="23">
        <f t="shared" ca="1" si="44"/>
        <v>0.80484245140070121</v>
      </c>
      <c r="M485" s="24">
        <f ca="1">C485*'Balance y flujos'!D$12</f>
        <v>7550.3981832255358</v>
      </c>
      <c r="N485" s="24">
        <f ca="1">D485*'Balance y flujos'!E$12</f>
        <v>7477.1853664050377</v>
      </c>
      <c r="O485" s="24">
        <f ca="1">E485*'Balance y flujos'!F$12</f>
        <v>7363.7871038737312</v>
      </c>
      <c r="P485" s="24">
        <f ca="1">F485*'Balance y flujos'!G$12</f>
        <v>7220.2855066856864</v>
      </c>
      <c r="Q485" s="24">
        <f ca="1">G485*'Balance y flujos'!H$12</f>
        <v>-924690.90634068381</v>
      </c>
      <c r="R485" s="24">
        <f ca="1">H485*'Balance y flujos'!I$12</f>
        <v>23010.805911502757</v>
      </c>
      <c r="S485" s="24">
        <f ca="1">I485*'Balance y flujos'!J$12</f>
        <v>22375.38558202692</v>
      </c>
      <c r="T485" s="24">
        <f ca="1">J485*'Balance y flujos'!K$12</f>
        <v>21721.546072981066</v>
      </c>
      <c r="U485" s="24">
        <f ca="1">K485*'Balance y flujos'!L$12</f>
        <v>21059.718013265137</v>
      </c>
      <c r="V485" s="24">
        <f ca="1">L485*'Balance y flujos'!M$12</f>
        <v>825240.20335108275</v>
      </c>
      <c r="W485" s="18">
        <f t="shared" ca="1" si="42"/>
        <v>18328.408750364906</v>
      </c>
      <c r="X485" s="18">
        <f ca="1">'Metrics and Escenarios'!$N$13-W485</f>
        <v>-15420.36199455813</v>
      </c>
    </row>
    <row r="486" spans="1:24" x14ac:dyDescent="0.3">
      <c r="A486">
        <v>481</v>
      </c>
      <c r="B486" s="18">
        <f t="shared" ca="1" si="41"/>
        <v>-184.27890772824378</v>
      </c>
      <c r="C486" s="23">
        <f t="shared" ca="1" si="43"/>
        <v>1.0120287703315165</v>
      </c>
      <c r="D486" s="23">
        <f t="shared" ca="1" si="44"/>
        <v>1.0171535746978868</v>
      </c>
      <c r="E486" s="23">
        <f t="shared" ca="1" si="44"/>
        <v>1.0166582408638294</v>
      </c>
      <c r="F486" s="23">
        <f t="shared" ca="1" si="44"/>
        <v>1.0117041025943014</v>
      </c>
      <c r="G486" s="23">
        <f t="shared" ca="1" si="44"/>
        <v>1.0032852089625985</v>
      </c>
      <c r="H486" s="23">
        <f t="shared" ca="1" si="44"/>
        <v>0.99223072657549694</v>
      </c>
      <c r="I486" s="23">
        <f t="shared" ca="1" si="44"/>
        <v>0.97921205045490733</v>
      </c>
      <c r="J486" s="23">
        <f t="shared" ca="1" si="44"/>
        <v>0.96476676479801482</v>
      </c>
      <c r="K486" s="23">
        <f t="shared" ca="1" si="44"/>
        <v>0.94931322463467049</v>
      </c>
      <c r="L486" s="23">
        <f t="shared" ca="1" si="44"/>
        <v>0.93317837111524526</v>
      </c>
      <c r="M486" s="24">
        <f ca="1">C486*'Balance y flujos'!D$12</f>
        <v>7662.9366355774482</v>
      </c>
      <c r="N486" s="24">
        <f ca="1">D486*'Balance y flujos'!E$12</f>
        <v>7701.7409188947713</v>
      </c>
      <c r="O486" s="24">
        <f ca="1">E486*'Balance y flujos'!F$12</f>
        <v>7697.9903221774503</v>
      </c>
      <c r="P486" s="24">
        <f ca="1">F486*'Balance y flujos'!G$12</f>
        <v>7660.4782980569844</v>
      </c>
      <c r="Q486" s="24">
        <f ca="1">G486*'Balance y flujos'!H$12</f>
        <v>-995688.47731911577</v>
      </c>
      <c r="R486" s="24">
        <f ca="1">H486*'Balance y flujos'!I$12</f>
        <v>25146.879619744879</v>
      </c>
      <c r="S486" s="24">
        <f ca="1">I486*'Balance y flujos'!J$12</f>
        <v>24816.937125076522</v>
      </c>
      <c r="T486" s="24">
        <f ca="1">J486*'Balance y flujos'!K$12</f>
        <v>24450.838948757788</v>
      </c>
      <c r="U486" s="24">
        <f ca="1">K486*'Balance y flujos'!L$12</f>
        <v>24059.187789628981</v>
      </c>
      <c r="V486" s="24">
        <f ca="1">L486*'Balance y flujos'!M$12</f>
        <v>956828.64068830619</v>
      </c>
      <c r="W486" s="18">
        <f t="shared" ca="1" si="42"/>
        <v>90337.153027105145</v>
      </c>
      <c r="X486" s="18">
        <f ca="1">'Metrics and Escenarios'!$N$13-W486</f>
        <v>-87429.106271298369</v>
      </c>
    </row>
    <row r="487" spans="1:24" x14ac:dyDescent="0.3">
      <c r="A487">
        <v>482</v>
      </c>
      <c r="B487" s="18">
        <f t="shared" ca="1" si="41"/>
        <v>23.890962728005697</v>
      </c>
      <c r="C487" s="23">
        <f t="shared" ca="1" si="43"/>
        <v>0.99117914662433315</v>
      </c>
      <c r="D487" s="23">
        <f t="shared" ca="1" si="44"/>
        <v>0.97567488191434726</v>
      </c>
      <c r="E487" s="23">
        <f t="shared" ca="1" si="44"/>
        <v>0.95510886818909813</v>
      </c>
      <c r="F487" s="23">
        <f t="shared" ca="1" si="44"/>
        <v>0.93087357216858169</v>
      </c>
      <c r="G487" s="23">
        <f t="shared" ca="1" si="44"/>
        <v>0.90410921686181855</v>
      </c>
      <c r="H487" s="23">
        <f t="shared" ca="1" si="44"/>
        <v>0.87572642789723021</v>
      </c>
      <c r="I487" s="23">
        <f t="shared" ca="1" si="44"/>
        <v>0.84643152702989422</v>
      </c>
      <c r="J487" s="23">
        <f t="shared" ca="1" si="44"/>
        <v>0.81676423670560006</v>
      </c>
      <c r="K487" s="23">
        <f t="shared" ca="1" si="44"/>
        <v>0.78712409599073041</v>
      </c>
      <c r="L487" s="23">
        <f t="shared" ca="1" si="44"/>
        <v>0.75780529986092848</v>
      </c>
      <c r="M487" s="24">
        <f ca="1">C487*'Balance y flujos'!D$12</f>
        <v>7505.0662765248662</v>
      </c>
      <c r="N487" s="24">
        <f ca="1">D487*'Balance y flujos'!E$12</f>
        <v>7387.6702088074217</v>
      </c>
      <c r="O487" s="24">
        <f ca="1">E487*'Balance y flujos'!F$12</f>
        <v>7231.9473038435881</v>
      </c>
      <c r="P487" s="24">
        <f ca="1">F487*'Balance y flujos'!G$12</f>
        <v>7048.4411198357511</v>
      </c>
      <c r="Q487" s="24">
        <f ca="1">G487*'Balance y flujos'!H$12</f>
        <v>-897263.43160001806</v>
      </c>
      <c r="R487" s="24">
        <f ca="1">H487*'Balance y flujos'!I$12</f>
        <v>22194.220025986309</v>
      </c>
      <c r="S487" s="24">
        <f ca="1">I487*'Balance y flujos'!J$12</f>
        <v>21451.776433127863</v>
      </c>
      <c r="T487" s="24">
        <f ca="1">J487*'Balance y flujos'!K$12</f>
        <v>20699.895082906161</v>
      </c>
      <c r="U487" s="24">
        <f ca="1">K487*'Balance y flujos'!L$12</f>
        <v>19948.701806477813</v>
      </c>
      <c r="V487" s="24">
        <f ca="1">L487*'Balance y flujos'!M$12</f>
        <v>777010.95247821568</v>
      </c>
      <c r="W487" s="18">
        <f t="shared" ca="1" si="42"/>
        <v>-6784.7608642926207</v>
      </c>
      <c r="X487" s="18">
        <f ca="1">'Metrics and Escenarios'!$N$13-W487</f>
        <v>9692.8076200993964</v>
      </c>
    </row>
    <row r="488" spans="1:24" x14ac:dyDescent="0.3">
      <c r="A488">
        <v>483</v>
      </c>
      <c r="B488" s="18">
        <f t="shared" ca="1" si="41"/>
        <v>72.568438323904104</v>
      </c>
      <c r="C488" s="23">
        <f t="shared" ca="1" si="43"/>
        <v>0.98636606069969013</v>
      </c>
      <c r="D488" s="23">
        <f t="shared" ca="1" si="44"/>
        <v>0.96622229134771354</v>
      </c>
      <c r="E488" s="23">
        <f t="shared" ca="1" si="44"/>
        <v>0.94126252839792091</v>
      </c>
      <c r="F488" s="23">
        <f t="shared" ca="1" si="44"/>
        <v>0.91292385836972156</v>
      </c>
      <c r="G488" s="23">
        <f t="shared" ca="1" si="44"/>
        <v>0.88236996579468285</v>
      </c>
      <c r="H488" s="23">
        <f t="shared" ca="1" si="44"/>
        <v>0.8505194324860782</v>
      </c>
      <c r="I488" s="23">
        <f t="shared" ca="1" si="44"/>
        <v>0.81807586424200196</v>
      </c>
      <c r="J488" s="23">
        <f t="shared" ca="1" si="44"/>
        <v>0.78556916088302919</v>
      </c>
      <c r="K488" s="23">
        <f t="shared" ca="1" si="44"/>
        <v>0.75338485305944136</v>
      </c>
      <c r="L488" s="23">
        <f t="shared" ca="1" si="44"/>
        <v>0.72180066730566039</v>
      </c>
      <c r="M488" s="24">
        <f ca="1">C488*'Balance y flujos'!D$12</f>
        <v>7468.6222805206353</v>
      </c>
      <c r="N488" s="24">
        <f ca="1">D488*'Balance y flujos'!E$12</f>
        <v>7316.0965493644753</v>
      </c>
      <c r="O488" s="24">
        <f ca="1">E488*'Balance y flujos'!F$12</f>
        <v>7127.1048057200323</v>
      </c>
      <c r="P488" s="24">
        <f ca="1">F488*'Balance y flujos'!G$12</f>
        <v>6912.5284625084723</v>
      </c>
      <c r="Q488" s="24">
        <f ca="1">G488*'Balance y flujos'!H$12</f>
        <v>-875688.7870226542</v>
      </c>
      <c r="R488" s="24">
        <f ca="1">H488*'Balance y flujos'!I$12</f>
        <v>21555.37941945983</v>
      </c>
      <c r="S488" s="24">
        <f ca="1">I488*'Balance y flujos'!J$12</f>
        <v>20733.136685771733</v>
      </c>
      <c r="T488" s="24">
        <f ca="1">J488*'Balance y flujos'!K$12</f>
        <v>19909.293869470228</v>
      </c>
      <c r="U488" s="24">
        <f ca="1">K488*'Balance y flujos'!L$12</f>
        <v>19093.621775462569</v>
      </c>
      <c r="V488" s="24">
        <f ca="1">L488*'Balance y flujos'!M$12</f>
        <v>740093.82635026274</v>
      </c>
      <c r="W488" s="18">
        <f t="shared" ca="1" si="42"/>
        <v>-25479.176824113471</v>
      </c>
      <c r="X488" s="18">
        <f ca="1">'Metrics and Escenarios'!$N$13-W488</f>
        <v>28387.223579920246</v>
      </c>
    </row>
    <row r="489" spans="1:24" x14ac:dyDescent="0.3">
      <c r="A489">
        <v>484</v>
      </c>
      <c r="B489" s="18">
        <f t="shared" ca="1" si="41"/>
        <v>7.5149237426969879</v>
      </c>
      <c r="C489" s="23">
        <f t="shared" ca="1" si="43"/>
        <v>0.99280363523038595</v>
      </c>
      <c r="D489" s="23">
        <f t="shared" ca="1" si="44"/>
        <v>0.97887565863820836</v>
      </c>
      <c r="E489" s="23">
        <f t="shared" ca="1" si="44"/>
        <v>0.9598126832252375</v>
      </c>
      <c r="F489" s="23">
        <f t="shared" ca="1" si="44"/>
        <v>0.93699119554511645</v>
      </c>
      <c r="G489" s="23">
        <f t="shared" ca="1" si="44"/>
        <v>0.91154247103868258</v>
      </c>
      <c r="H489" s="23">
        <f t="shared" ca="1" si="44"/>
        <v>0.88437339733722364</v>
      </c>
      <c r="I489" s="23">
        <f t="shared" ca="1" si="44"/>
        <v>0.85619019003378449</v>
      </c>
      <c r="J489" s="23">
        <f t="shared" ca="1" si="44"/>
        <v>0.82753492553038288</v>
      </c>
      <c r="K489" s="23">
        <f t="shared" ca="1" si="44"/>
        <v>0.79881098505984938</v>
      </c>
      <c r="L489" s="23">
        <f t="shared" ca="1" si="44"/>
        <v>0.77031731802743686</v>
      </c>
      <c r="M489" s="24">
        <f ca="1">C489*'Balance y flujos'!D$12</f>
        <v>7517.3666711562582</v>
      </c>
      <c r="N489" s="24">
        <f ca="1">D489*'Balance y flujos'!E$12</f>
        <v>7411.9060308893804</v>
      </c>
      <c r="O489" s="24">
        <f ca="1">E489*'Balance y flujos'!F$12</f>
        <v>7267.5639163590649</v>
      </c>
      <c r="P489" s="24">
        <f ca="1">F489*'Balance y flujos'!G$12</f>
        <v>7094.7628862410256</v>
      </c>
      <c r="Q489" s="24">
        <f ca="1">G489*'Balance y flujos'!H$12</f>
        <v>-904640.40224283317</v>
      </c>
      <c r="R489" s="24">
        <f ca="1">H489*'Balance y flujos'!I$12</f>
        <v>22413.366937847826</v>
      </c>
      <c r="S489" s="24">
        <f ca="1">I489*'Balance y flujos'!J$12</f>
        <v>21699.097864762462</v>
      </c>
      <c r="T489" s="24">
        <f ca="1">J489*'Balance y flujos'!K$12</f>
        <v>20972.865076723356</v>
      </c>
      <c r="U489" s="24">
        <f ca="1">K489*'Balance y flujos'!L$12</f>
        <v>20244.891779917511</v>
      </c>
      <c r="V489" s="24">
        <f ca="1">L489*'Balance y flujos'!M$12</f>
        <v>789840.0725104555</v>
      </c>
      <c r="W489" s="18">
        <f t="shared" ca="1" si="42"/>
        <v>-178.50856848084368</v>
      </c>
      <c r="X489" s="18">
        <f ca="1">'Metrics and Escenarios'!$N$13-W489</f>
        <v>3086.5553242876194</v>
      </c>
    </row>
    <row r="490" spans="1:24" x14ac:dyDescent="0.3">
      <c r="A490">
        <v>485</v>
      </c>
      <c r="B490" s="18">
        <f t="shared" ca="1" si="41"/>
        <v>86.36660850463042</v>
      </c>
      <c r="C490" s="23">
        <f t="shared" ca="1" si="43"/>
        <v>0.9850059945600752</v>
      </c>
      <c r="D490" s="23">
        <f t="shared" ca="1" si="44"/>
        <v>0.96355954721555792</v>
      </c>
      <c r="E490" s="23">
        <f t="shared" ca="1" si="44"/>
        <v>0.93737427140931684</v>
      </c>
      <c r="F490" s="23">
        <f t="shared" ca="1" si="44"/>
        <v>0.90789906620882355</v>
      </c>
      <c r="G490" s="23">
        <f t="shared" ca="1" si="44"/>
        <v>0.87630337135791025</v>
      </c>
      <c r="H490" s="23">
        <f t="shared" ca="1" si="44"/>
        <v>0.84350713248782683</v>
      </c>
      <c r="I490" s="23">
        <f t="shared" ca="1" si="44"/>
        <v>0.81021233618239141</v>
      </c>
      <c r="J490" s="23">
        <f t="shared" ca="1" si="44"/>
        <v>0.77694531220651586</v>
      </c>
      <c r="K490" s="23">
        <f t="shared" ca="1" si="44"/>
        <v>0.74408690597238181</v>
      </c>
      <c r="L490" s="23">
        <f t="shared" ca="1" si="44"/>
        <v>0.71190953555136594</v>
      </c>
      <c r="M490" s="24">
        <f ca="1">C490*'Balance y flujos'!D$12</f>
        <v>7458.3240548638196</v>
      </c>
      <c r="N490" s="24">
        <f ca="1">D490*'Balance y flujos'!E$12</f>
        <v>7295.9346328660149</v>
      </c>
      <c r="O490" s="24">
        <f ca="1">E490*'Balance y flujos'!F$12</f>
        <v>7097.6634817181921</v>
      </c>
      <c r="P490" s="24">
        <f ca="1">F490*'Balance y flujos'!G$12</f>
        <v>6874.4814572604937</v>
      </c>
      <c r="Q490" s="24">
        <f ca="1">G490*'Balance y flujos'!H$12</f>
        <v>-869668.12796847697</v>
      </c>
      <c r="R490" s="24">
        <f ca="1">H490*'Balance y flujos'!I$12</f>
        <v>21377.661214217223</v>
      </c>
      <c r="S490" s="24">
        <f ca="1">I490*'Balance y flujos'!J$12</f>
        <v>20533.845141773709</v>
      </c>
      <c r="T490" s="24">
        <f ca="1">J490*'Balance y flujos'!K$12</f>
        <v>19690.732925207154</v>
      </c>
      <c r="U490" s="24">
        <f ca="1">K490*'Balance y flujos'!L$12</f>
        <v>18857.976627769945</v>
      </c>
      <c r="V490" s="24">
        <f ca="1">L490*'Balance y flujos'!M$12</f>
        <v>729952.0159051494</v>
      </c>
      <c r="W490" s="18">
        <f t="shared" ca="1" si="42"/>
        <v>-30529.492527651018</v>
      </c>
      <c r="X490" s="18">
        <f ca="1">'Metrics and Escenarios'!$N$13-W490</f>
        <v>33437.539283457794</v>
      </c>
    </row>
    <row r="491" spans="1:24" x14ac:dyDescent="0.3">
      <c r="A491">
        <v>486</v>
      </c>
      <c r="B491" s="18">
        <f t="shared" ca="1" si="41"/>
        <v>77.421697474346402</v>
      </c>
      <c r="C491" s="23">
        <f t="shared" ca="1" si="43"/>
        <v>0.98588746783486647</v>
      </c>
      <c r="D491" s="23">
        <f t="shared" ca="1" si="44"/>
        <v>0.96528488093551024</v>
      </c>
      <c r="E491" s="23">
        <f t="shared" ca="1" si="44"/>
        <v>0.93989306829788366</v>
      </c>
      <c r="F491" s="23">
        <f t="shared" ca="1" si="44"/>
        <v>0.91115331507913877</v>
      </c>
      <c r="G491" s="23">
        <f t="shared" ca="1" si="44"/>
        <v>0.88023137657075756</v>
      </c>
      <c r="H491" s="23">
        <f t="shared" ca="1" si="44"/>
        <v>0.84804636024075553</v>
      </c>
      <c r="I491" s="23">
        <f t="shared" ca="1" si="44"/>
        <v>0.81530134589858139</v>
      </c>
      <c r="J491" s="23">
        <f t="shared" ca="1" si="44"/>
        <v>0.78252501773868122</v>
      </c>
      <c r="K491" s="23">
        <f t="shared" ca="1" si="44"/>
        <v>0.75010129472305043</v>
      </c>
      <c r="L491" s="23">
        <f t="shared" ca="1" si="44"/>
        <v>0.71830606856826185</v>
      </c>
      <c r="M491" s="24">
        <f ca="1">C491*'Balance y flujos'!D$12</f>
        <v>7464.9984440202343</v>
      </c>
      <c r="N491" s="24">
        <f ca="1">D491*'Balance y flujos'!E$12</f>
        <v>7308.9986122298506</v>
      </c>
      <c r="O491" s="24">
        <f ca="1">E491*'Balance y flujos'!F$12</f>
        <v>7116.7354503428141</v>
      </c>
      <c r="P491" s="24">
        <f ca="1">F491*'Balance y flujos'!G$12</f>
        <v>6899.1221627628247</v>
      </c>
      <c r="Q491" s="24">
        <f ca="1">G491*'Balance y flujos'!H$12</f>
        <v>-873566.39088947186</v>
      </c>
      <c r="R491" s="24">
        <f ca="1">H491*'Balance y flujos'!I$12</f>
        <v>21492.702414627798</v>
      </c>
      <c r="S491" s="24">
        <f ca="1">I491*'Balance y flujos'!J$12</f>
        <v>20662.819896625755</v>
      </c>
      <c r="T491" s="24">
        <f ca="1">J491*'Balance y flujos'!K$12</f>
        <v>19832.143768041311</v>
      </c>
      <c r="U491" s="24">
        <f ca="1">K491*'Balance y flujos'!L$12</f>
        <v>19010.403987504509</v>
      </c>
      <c r="V491" s="24">
        <f ca="1">L491*'Balance y flujos'!M$12</f>
        <v>736510.66126290651</v>
      </c>
      <c r="W491" s="18">
        <f t="shared" ca="1" si="42"/>
        <v>-27267.804890410393</v>
      </c>
      <c r="X491" s="18">
        <f ca="1">'Metrics and Escenarios'!$N$13-W491</f>
        <v>30175.851646217168</v>
      </c>
    </row>
    <row r="492" spans="1:24" x14ac:dyDescent="0.3">
      <c r="A492">
        <v>487</v>
      </c>
      <c r="B492" s="18">
        <f t="shared" ca="1" si="41"/>
        <v>10.832411674461856</v>
      </c>
      <c r="C492" s="23">
        <f t="shared" ca="1" si="43"/>
        <v>0.99247432844912098</v>
      </c>
      <c r="D492" s="23">
        <f t="shared" ca="1" si="44"/>
        <v>0.97822639241846587</v>
      </c>
      <c r="E492" s="23">
        <f t="shared" ca="1" si="44"/>
        <v>0.95885790832417284</v>
      </c>
      <c r="F492" s="23">
        <f t="shared" ca="1" si="44"/>
        <v>0.93574863736844793</v>
      </c>
      <c r="G492" s="23">
        <f t="shared" ca="1" si="44"/>
        <v>0.91003170879547557</v>
      </c>
      <c r="H492" s="23">
        <f t="shared" ca="1" si="44"/>
        <v>0.88261480930253033</v>
      </c>
      <c r="I492" s="23">
        <f t="shared" ca="1" si="44"/>
        <v>0.85420421644556321</v>
      </c>
      <c r="J492" s="23">
        <f t="shared" ca="1" si="44"/>
        <v>0.82534156769023959</v>
      </c>
      <c r="K492" s="23">
        <f t="shared" ca="1" si="44"/>
        <v>0.7964295008518979</v>
      </c>
      <c r="L492" s="23">
        <f t="shared" ca="1" si="44"/>
        <v>0.76776603388831643</v>
      </c>
      <c r="M492" s="24">
        <f ca="1">C492*'Balance y flujos'!D$12</f>
        <v>7514.8732074598929</v>
      </c>
      <c r="N492" s="24">
        <f ca="1">D492*'Balance y flujos'!E$12</f>
        <v>7406.9898802350099</v>
      </c>
      <c r="O492" s="24">
        <f ca="1">E492*'Balance y flujos'!F$12</f>
        <v>7260.3344978063678</v>
      </c>
      <c r="P492" s="24">
        <f ca="1">F492*'Balance y flujos'!G$12</f>
        <v>7085.3544140187287</v>
      </c>
      <c r="Q492" s="24">
        <f ca="1">G492*'Balance y flujos'!H$12</f>
        <v>-903141.07927455637</v>
      </c>
      <c r="R492" s="24">
        <f ca="1">H492*'Balance y flujos'!I$12</f>
        <v>22368.797665374492</v>
      </c>
      <c r="S492" s="24">
        <f ca="1">I492*'Balance y flujos'!J$12</f>
        <v>21648.765782300798</v>
      </c>
      <c r="T492" s="24">
        <f ca="1">J492*'Balance y flujos'!K$12</f>
        <v>20917.277092908877</v>
      </c>
      <c r="U492" s="24">
        <f ca="1">K492*'Balance y flujos'!L$12</f>
        <v>20184.535962374579</v>
      </c>
      <c r="V492" s="24">
        <f ca="1">L492*'Balance y flujos'!M$12</f>
        <v>787224.12918128597</v>
      </c>
      <c r="W492" s="18">
        <f t="shared" ca="1" si="42"/>
        <v>-1530.0215907916427</v>
      </c>
      <c r="X492" s="18">
        <f ca="1">'Metrics and Escenarios'!$N$13-W492</f>
        <v>4438.0683465984184</v>
      </c>
    </row>
    <row r="493" spans="1:24" x14ac:dyDescent="0.3">
      <c r="A493">
        <v>488</v>
      </c>
      <c r="B493" s="18">
        <f t="shared" ca="1" si="41"/>
        <v>295.7611528431076</v>
      </c>
      <c r="C493" s="23">
        <f t="shared" ca="1" si="43"/>
        <v>0.9645949502672454</v>
      </c>
      <c r="D493" s="23">
        <f t="shared" ca="1" si="44"/>
        <v>0.92404001788481027</v>
      </c>
      <c r="E493" s="23">
        <f t="shared" ca="1" si="44"/>
        <v>0.88030133505150687</v>
      </c>
      <c r="F493" s="23">
        <f t="shared" ca="1" si="44"/>
        <v>0.83495296516795769</v>
      </c>
      <c r="G493" s="23">
        <f t="shared" ca="1" si="44"/>
        <v>0.78919628998049784</v>
      </c>
      <c r="H493" s="23">
        <f t="shared" ca="1" si="44"/>
        <v>0.74391860812815735</v>
      </c>
      <c r="I493" s="23">
        <f t="shared" ca="1" si="44"/>
        <v>0.69974793386203782</v>
      </c>
      <c r="J493" s="23">
        <f t="shared" ca="1" si="44"/>
        <v>0.65711190364216032</v>
      </c>
      <c r="K493" s="23">
        <f t="shared" ca="1" si="44"/>
        <v>0.61628082673764772</v>
      </c>
      <c r="L493" s="23">
        <f t="shared" ca="1" si="44"/>
        <v>0.57741214571502264</v>
      </c>
      <c r="M493" s="24">
        <f ca="1">C493*'Balance y flujos'!D$12</f>
        <v>7303.7745562061045</v>
      </c>
      <c r="N493" s="24">
        <f ca="1">D493*'Balance y flujos'!E$12</f>
        <v>6996.6984273279431</v>
      </c>
      <c r="O493" s="24">
        <f ca="1">E493*'Balance y flujos'!F$12</f>
        <v>6665.5153968638679</v>
      </c>
      <c r="P493" s="24">
        <f ca="1">F493*'Balance y flujos'!G$12</f>
        <v>6322.1440470251346</v>
      </c>
      <c r="Q493" s="24">
        <f ca="1">G493*'Balance y flujos'!H$12</f>
        <v>-783220.608912486</v>
      </c>
      <c r="R493" s="24">
        <f ca="1">H493*'Balance y flujos'!I$12</f>
        <v>18853.711323828411</v>
      </c>
      <c r="S493" s="24">
        <f ca="1">I493*'Balance y flujos'!J$12</f>
        <v>17734.259366997121</v>
      </c>
      <c r="T493" s="24">
        <f ca="1">J493*'Balance y flujos'!K$12</f>
        <v>16653.701094927237</v>
      </c>
      <c r="U493" s="24">
        <f ca="1">K493*'Balance y flujos'!L$12</f>
        <v>15618.887166914701</v>
      </c>
      <c r="V493" s="24">
        <f ca="1">L493*'Balance y flujos'!M$12</f>
        <v>592045.95348812779</v>
      </c>
      <c r="W493" s="18">
        <f t="shared" ca="1" si="42"/>
        <v>-95025.964044267661</v>
      </c>
      <c r="X493" s="18">
        <f ca="1">'Metrics and Escenarios'!$N$13-W493</f>
        <v>97934.010800074437</v>
      </c>
    </row>
    <row r="494" spans="1:24" x14ac:dyDescent="0.3">
      <c r="A494">
        <v>489</v>
      </c>
      <c r="B494" s="18">
        <f t="shared" ca="1" si="41"/>
        <v>121.826414584836</v>
      </c>
      <c r="C494" s="23">
        <f t="shared" ca="1" si="43"/>
        <v>0.98151936781339344</v>
      </c>
      <c r="D494" s="23">
        <f t="shared" ca="1" si="44"/>
        <v>0.95675019464970434</v>
      </c>
      <c r="E494" s="23">
        <f t="shared" ca="1" si="44"/>
        <v>0.92745539022287538</v>
      </c>
      <c r="F494" s="23">
        <f t="shared" ca="1" si="44"/>
        <v>0.89511239323809699</v>
      </c>
      <c r="G494" s="23">
        <f t="shared" ca="1" si="44"/>
        <v>0.86090351989578517</v>
      </c>
      <c r="H494" s="23">
        <f t="shared" ca="1" si="44"/>
        <v>0.82575033843831924</v>
      </c>
      <c r="I494" s="23">
        <f t="shared" ca="1" si="44"/>
        <v>0.79034889917631201</v>
      </c>
      <c r="J494" s="23">
        <f t="shared" ca="1" si="44"/>
        <v>0.75521473027024844</v>
      </c>
      <c r="K494" s="23">
        <f t="shared" ca="1" si="44"/>
        <v>0.7207151706867635</v>
      </c>
      <c r="L494" s="23">
        <f t="shared" ca="1" si="44"/>
        <v>0.68710769447228437</v>
      </c>
      <c r="M494" s="24">
        <f ca="1">C494*'Balance y flujos'!D$12</f>
        <v>7431.9238174249376</v>
      </c>
      <c r="N494" s="24">
        <f ca="1">D494*'Balance y flujos'!E$12</f>
        <v>7244.3751922936381</v>
      </c>
      <c r="O494" s="24">
        <f ca="1">E494*'Balance y flujos'!F$12</f>
        <v>7022.5591366088893</v>
      </c>
      <c r="P494" s="24">
        <f ca="1">F494*'Balance y flujos'!G$12</f>
        <v>6777.6626042525586</v>
      </c>
      <c r="Q494" s="24">
        <f ca="1">G494*'Balance y flujos'!H$12</f>
        <v>-854384.88197193854</v>
      </c>
      <c r="R494" s="24">
        <f ca="1">H494*'Balance y flujos'!I$12</f>
        <v>20927.636889797559</v>
      </c>
      <c r="S494" s="24">
        <f ca="1">I494*'Balance y flujos'!J$12</f>
        <v>20030.430516679193</v>
      </c>
      <c r="T494" s="24">
        <f ca="1">J494*'Balance y flujos'!K$12</f>
        <v>19139.997785302432</v>
      </c>
      <c r="U494" s="24">
        <f ca="1">K494*'Balance y flujos'!L$12</f>
        <v>18265.648454502807</v>
      </c>
      <c r="V494" s="24">
        <f ca="1">L494*'Balance y flujos'!M$12</f>
        <v>704521.60236276966</v>
      </c>
      <c r="W494" s="18">
        <f t="shared" ca="1" si="42"/>
        <v>-43023.045212306897</v>
      </c>
      <c r="X494" s="18">
        <f ca="1">'Metrics and Escenarios'!$N$13-W494</f>
        <v>45931.091968113673</v>
      </c>
    </row>
    <row r="495" spans="1:24" x14ac:dyDescent="0.3">
      <c r="A495">
        <v>490</v>
      </c>
      <c r="B495" s="18">
        <f t="shared" ca="1" si="41"/>
        <v>72.500839003826854</v>
      </c>
      <c r="C495" s="23">
        <f t="shared" ca="1" si="43"/>
        <v>0.98637272848973201</v>
      </c>
      <c r="D495" s="23">
        <f t="shared" ca="1" si="44"/>
        <v>0.96623535463000798</v>
      </c>
      <c r="E495" s="23">
        <f t="shared" ca="1" si="44"/>
        <v>0.94128161720355896</v>
      </c>
      <c r="F495" s="23">
        <f t="shared" ca="1" si="44"/>
        <v>0.91294854391630853</v>
      </c>
      <c r="G495" s="23">
        <f t="shared" ca="1" si="44"/>
        <v>0.88239979010357794</v>
      </c>
      <c r="H495" s="23">
        <f t="shared" ca="1" si="44"/>
        <v>0.85055392990688328</v>
      </c>
      <c r="I495" s="23">
        <f t="shared" ca="1" si="44"/>
        <v>0.81811457611844451</v>
      </c>
      <c r="J495" s="23">
        <f t="shared" ca="1" si="44"/>
        <v>0.78561164518470228</v>
      </c>
      <c r="K495" s="23">
        <f t="shared" ca="1" si="44"/>
        <v>0.75343068992721174</v>
      </c>
      <c r="L495" s="23">
        <f t="shared" ca="1" si="44"/>
        <v>0.7218494621892334</v>
      </c>
      <c r="M495" s="24">
        <f ca="1">C495*'Balance y flujos'!D$12</f>
        <v>7468.6727680700888</v>
      </c>
      <c r="N495" s="24">
        <f ca="1">D495*'Balance y flujos'!E$12</f>
        <v>7316.1954626635925</v>
      </c>
      <c r="O495" s="24">
        <f ca="1">E495*'Balance y flujos'!F$12</f>
        <v>7127.2493434173211</v>
      </c>
      <c r="P495" s="24">
        <f ca="1">F495*'Balance y flujos'!G$12</f>
        <v>6912.7153779251639</v>
      </c>
      <c r="Q495" s="24">
        <f ca="1">G495*'Balance y flujos'!H$12</f>
        <v>-875718.38550616172</v>
      </c>
      <c r="R495" s="24">
        <f ca="1">H495*'Balance y flujos'!I$12</f>
        <v>21556.253714585895</v>
      </c>
      <c r="S495" s="24">
        <f ca="1">I495*'Balance y flujos'!J$12</f>
        <v>20734.117791144388</v>
      </c>
      <c r="T495" s="24">
        <f ca="1">J495*'Balance y flujos'!K$12</f>
        <v>19910.370582367024</v>
      </c>
      <c r="U495" s="24">
        <f ca="1">K495*'Balance y flujos'!L$12</f>
        <v>19094.783455065</v>
      </c>
      <c r="V495" s="24">
        <f ca="1">L495*'Balance y flujos'!M$12</f>
        <v>740143.85788074706</v>
      </c>
      <c r="W495" s="18">
        <f t="shared" ca="1" si="42"/>
        <v>-25454.169130176073</v>
      </c>
      <c r="X495" s="18">
        <f ca="1">'Metrics and Escenarios'!$N$13-W495</f>
        <v>28362.215885982849</v>
      </c>
    </row>
    <row r="496" spans="1:24" x14ac:dyDescent="0.3">
      <c r="A496">
        <v>491</v>
      </c>
      <c r="B496" s="18">
        <f t="shared" ca="1" si="41"/>
        <v>151.39814433587773</v>
      </c>
      <c r="C496" s="23">
        <f t="shared" ca="1" si="43"/>
        <v>0.97862113266773609</v>
      </c>
      <c r="D496" s="23">
        <f t="shared" ca="1" si="44"/>
        <v>0.95110834338644823</v>
      </c>
      <c r="E496" s="23">
        <f t="shared" ca="1" si="44"/>
        <v>0.9192638416407295</v>
      </c>
      <c r="F496" s="23">
        <f t="shared" ca="1" si="44"/>
        <v>0.88458675948838694</v>
      </c>
      <c r="G496" s="23">
        <f t="shared" ca="1" si="44"/>
        <v>0.84826796081423295</v>
      </c>
      <c r="H496" s="23">
        <f t="shared" ref="D496:P524" ca="1" si="45">EXP(-(H$4+($B496/10000))*H$3)</f>
        <v>0.81122823304096947</v>
      </c>
      <c r="I496" s="23">
        <f t="shared" ca="1" si="45"/>
        <v>0.77415667970717805</v>
      </c>
      <c r="J496" s="23">
        <f t="shared" ca="1" si="45"/>
        <v>0.7375580049973578</v>
      </c>
      <c r="K496" s="23">
        <f t="shared" ca="1" si="45"/>
        <v>0.70178666011368129</v>
      </c>
      <c r="L496" s="23">
        <f t="shared" ca="1" si="45"/>
        <v>0.66708622518296412</v>
      </c>
      <c r="M496" s="24">
        <f ca="1">C496*'Balance y flujos'!D$12</f>
        <v>7409.9787967622333</v>
      </c>
      <c r="N496" s="24">
        <f ca="1">D496*'Balance y flujos'!E$12</f>
        <v>7201.655904062809</v>
      </c>
      <c r="O496" s="24">
        <f ca="1">E496*'Balance y flujos'!F$12</f>
        <v>6960.5339061288541</v>
      </c>
      <c r="P496" s="24">
        <f ca="1">F496*'Balance y flujos'!G$12</f>
        <v>6697.9640157955309</v>
      </c>
      <c r="Q496" s="24">
        <f ca="1">G496*'Balance y flujos'!H$12</f>
        <v>-841844.99753070832</v>
      </c>
      <c r="R496" s="24">
        <f ca="1">H496*'Balance y flujos'!I$12</f>
        <v>20559.591810693051</v>
      </c>
      <c r="S496" s="24">
        <f ca="1">I496*'Balance y flujos'!J$12</f>
        <v>19620.058429964924</v>
      </c>
      <c r="T496" s="24">
        <f ca="1">J496*'Balance y flujos'!K$12</f>
        <v>18692.509582181861</v>
      </c>
      <c r="U496" s="24">
        <f ca="1">K496*'Balance y flujos'!L$12</f>
        <v>17785.928401481302</v>
      </c>
      <c r="V496" s="24">
        <f ca="1">L496*'Balance y flujos'!M$12</f>
        <v>683992.71331255708</v>
      </c>
      <c r="W496" s="18">
        <f t="shared" ca="1" si="42"/>
        <v>-52924.063371080789</v>
      </c>
      <c r="X496" s="18">
        <f ca="1">'Metrics and Escenarios'!$N$13-W496</f>
        <v>55832.110126887565</v>
      </c>
    </row>
    <row r="497" spans="1:24" x14ac:dyDescent="0.3">
      <c r="A497">
        <v>492</v>
      </c>
      <c r="B497" s="18">
        <f t="shared" ca="1" si="41"/>
        <v>33.81241702669864</v>
      </c>
      <c r="C497" s="23">
        <f t="shared" ca="1" si="43"/>
        <v>0.99019624043739596</v>
      </c>
      <c r="D497" s="23">
        <f t="shared" ca="1" si="45"/>
        <v>0.97374077871035591</v>
      </c>
      <c r="E497" s="23">
        <f t="shared" ca="1" si="45"/>
        <v>0.95227027403625053</v>
      </c>
      <c r="F497" s="23">
        <f t="shared" ca="1" si="45"/>
        <v>0.92718664510158877</v>
      </c>
      <c r="G497" s="23">
        <f t="shared" ca="1" si="45"/>
        <v>0.89963528387900871</v>
      </c>
      <c r="H497" s="23">
        <f t="shared" ca="1" si="45"/>
        <v>0.87052882573820112</v>
      </c>
      <c r="I497" s="23">
        <f t="shared" ca="1" si="45"/>
        <v>0.84057341073910929</v>
      </c>
      <c r="J497" s="23">
        <f t="shared" ca="1" si="45"/>
        <v>0.81030710502166869</v>
      </c>
      <c r="K497" s="23">
        <f t="shared" ca="1" si="45"/>
        <v>0.78012690833633525</v>
      </c>
      <c r="L497" s="23">
        <f t="shared" ca="1" si="45"/>
        <v>0.75032394354743026</v>
      </c>
      <c r="M497" s="24">
        <f ca="1">C497*'Balance y flujos'!D$12</f>
        <v>7497.623851912027</v>
      </c>
      <c r="N497" s="24">
        <f ca="1">D497*'Balance y flujos'!E$12</f>
        <v>7373.0254568662313</v>
      </c>
      <c r="O497" s="24">
        <f ca="1">E497*'Balance y flujos'!F$12</f>
        <v>7210.4538762207085</v>
      </c>
      <c r="P497" s="24">
        <f ca="1">F497*'Balance y flujos'!G$12</f>
        <v>7020.5242371120448</v>
      </c>
      <c r="Q497" s="24">
        <f ca="1">G497*'Balance y flujos'!H$12</f>
        <v>-892823.374595801</v>
      </c>
      <c r="R497" s="24">
        <f ca="1">H497*'Balance y flujos'!I$12</f>
        <v>22062.493127893234</v>
      </c>
      <c r="S497" s="24">
        <f ca="1">I497*'Balance y flujos'!J$12</f>
        <v>21303.309608610889</v>
      </c>
      <c r="T497" s="24">
        <f ca="1">J497*'Balance y flujos'!K$12</f>
        <v>20536.246942614158</v>
      </c>
      <c r="U497" s="24">
        <f ca="1">K497*'Balance y flujos'!L$12</f>
        <v>19771.366605189374</v>
      </c>
      <c r="V497" s="24">
        <f ca="1">L497*'Balance y flujos'!M$12</f>
        <v>769339.99029829027</v>
      </c>
      <c r="W497" s="18">
        <f t="shared" ca="1" si="42"/>
        <v>-10708.340591092012</v>
      </c>
      <c r="X497" s="18">
        <f ca="1">'Metrics and Escenarios'!$N$13-W497</f>
        <v>13616.387346898788</v>
      </c>
    </row>
    <row r="498" spans="1:24" x14ac:dyDescent="0.3">
      <c r="A498">
        <v>493</v>
      </c>
      <c r="B498" s="18">
        <f t="shared" ca="1" si="41"/>
        <v>155.15004810894396</v>
      </c>
      <c r="C498" s="23">
        <f t="shared" ca="1" si="43"/>
        <v>0.97825403230629815</v>
      </c>
      <c r="D498" s="23">
        <f t="shared" ca="1" si="45"/>
        <v>0.95039491769394957</v>
      </c>
      <c r="E498" s="23">
        <f t="shared" ca="1" si="45"/>
        <v>0.91822972689199267</v>
      </c>
      <c r="F498" s="23">
        <f t="shared" ca="1" si="45"/>
        <v>0.8832602014008164</v>
      </c>
      <c r="G498" s="23">
        <f t="shared" ca="1" si="45"/>
        <v>0.84667814261032737</v>
      </c>
      <c r="H498" s="23">
        <f t="shared" ca="1" si="45"/>
        <v>0.80940409684533243</v>
      </c>
      <c r="I498" s="23">
        <f t="shared" ca="1" si="45"/>
        <v>0.77212615433458376</v>
      </c>
      <c r="J498" s="23">
        <f t="shared" ca="1" si="45"/>
        <v>0.73534752672815951</v>
      </c>
      <c r="K498" s="23">
        <f t="shared" ca="1" si="45"/>
        <v>0.69942092415154833</v>
      </c>
      <c r="L498" s="23">
        <f t="shared" ca="1" si="45"/>
        <v>0.66458807120490437</v>
      </c>
      <c r="M498" s="24">
        <f ca="1">C498*'Balance y flujos'!D$12</f>
        <v>7407.1991654997</v>
      </c>
      <c r="N498" s="24">
        <f ca="1">D498*'Balance y flujos'!E$12</f>
        <v>7196.2539470868032</v>
      </c>
      <c r="O498" s="24">
        <f ca="1">E498*'Balance y flujos'!F$12</f>
        <v>6952.7037376338512</v>
      </c>
      <c r="P498" s="24">
        <f ca="1">F498*'Balance y flujos'!G$12</f>
        <v>6687.9195083008126</v>
      </c>
      <c r="Q498" s="24">
        <f ca="1">G498*'Balance y flujos'!H$12</f>
        <v>-840267.21720212384</v>
      </c>
      <c r="R498" s="24">
        <f ca="1">H498*'Balance y flujos'!I$12</f>
        <v>20513.361299892382</v>
      </c>
      <c r="S498" s="24">
        <f ca="1">I498*'Balance y flujos'!J$12</f>
        <v>19568.597236774811</v>
      </c>
      <c r="T498" s="24">
        <f ca="1">J498*'Balance y flujos'!K$12</f>
        <v>18636.48770193891</v>
      </c>
      <c r="U498" s="24">
        <f ca="1">K498*'Balance y flujos'!L$12</f>
        <v>17725.971704053496</v>
      </c>
      <c r="V498" s="24">
        <f ca="1">L498*'Balance y flujos'!M$12</f>
        <v>681431.24666368868</v>
      </c>
      <c r="W498" s="18">
        <f t="shared" ca="1" si="42"/>
        <v>-54147.476237254334</v>
      </c>
      <c r="X498" s="18">
        <f ca="1">'Metrics and Escenarios'!$N$13-W498</f>
        <v>57055.522993061109</v>
      </c>
    </row>
    <row r="499" spans="1:24" x14ac:dyDescent="0.3">
      <c r="A499">
        <v>494</v>
      </c>
      <c r="B499" s="18">
        <f t="shared" ca="1" si="41"/>
        <v>-254.47122224743191</v>
      </c>
      <c r="C499" s="23">
        <f t="shared" ca="1" si="43"/>
        <v>1.0191574240729415</v>
      </c>
      <c r="D499" s="23">
        <f t="shared" ca="1" si="45"/>
        <v>1.03153354761754</v>
      </c>
      <c r="E499" s="23">
        <f t="shared" ca="1" si="45"/>
        <v>1.0382937165082013</v>
      </c>
      <c r="F499" s="23">
        <f t="shared" ca="1" si="45"/>
        <v>1.040512172180093</v>
      </c>
      <c r="G499" s="23">
        <f t="shared" ca="1" si="45"/>
        <v>1.0391218502545003</v>
      </c>
      <c r="H499" s="23">
        <f t="shared" ca="1" si="45"/>
        <v>1.034911356590984</v>
      </c>
      <c r="I499" s="23">
        <f t="shared" ca="1" si="45"/>
        <v>1.0285268742141491</v>
      </c>
      <c r="J499" s="23">
        <f t="shared" ca="1" si="45"/>
        <v>1.0204920880755799</v>
      </c>
      <c r="K499" s="23">
        <f t="shared" ca="1" si="45"/>
        <v>1.0112190728258981</v>
      </c>
      <c r="L499" s="23">
        <f t="shared" ca="1" si="45"/>
        <v>1.0010339324396216</v>
      </c>
      <c r="M499" s="24">
        <f ca="1">C499*'Balance y flujos'!D$12</f>
        <v>7716.9137788355574</v>
      </c>
      <c r="N499" s="24">
        <f ca="1">D499*'Balance y flujos'!E$12</f>
        <v>7810.6240104975186</v>
      </c>
      <c r="O499" s="24">
        <f ca="1">E499*'Balance y flujos'!F$12</f>
        <v>7861.8110393385768</v>
      </c>
      <c r="P499" s="24">
        <f ca="1">F499*'Balance y flujos'!G$12</f>
        <v>7878.6088673657123</v>
      </c>
      <c r="Q499" s="24">
        <f ca="1">G499*'Balance y flujos'!H$12</f>
        <v>-1031253.7687052616</v>
      </c>
      <c r="R499" s="24">
        <f ca="1">H499*'Balance y flujos'!I$12</f>
        <v>26228.568219329543</v>
      </c>
      <c r="S499" s="24">
        <f ca="1">I499*'Balance y flujos'!J$12</f>
        <v>26066.761287267724</v>
      </c>
      <c r="T499" s="24">
        <f ca="1">J499*'Balance y flujos'!K$12</f>
        <v>25863.129415783224</v>
      </c>
      <c r="U499" s="24">
        <f ca="1">K499*'Balance y flujos'!L$12</f>
        <v>25628.116135151802</v>
      </c>
      <c r="V499" s="24">
        <f ca="1">L499*'Balance y flujos'!M$12</f>
        <v>1026403.9185931633</v>
      </c>
      <c r="W499" s="18">
        <f t="shared" ca="1" si="42"/>
        <v>130204.68264147127</v>
      </c>
      <c r="X499" s="18">
        <f ca="1">'Metrics and Escenarios'!$N$13-W499</f>
        <v>-127296.63588566449</v>
      </c>
    </row>
    <row r="500" spans="1:24" x14ac:dyDescent="0.3">
      <c r="A500">
        <v>495</v>
      </c>
      <c r="B500" s="18">
        <f t="shared" ca="1" si="41"/>
        <v>-70.609392180819555</v>
      </c>
      <c r="C500" s="23">
        <f t="shared" ca="1" si="43"/>
        <v>1.0005902222003864</v>
      </c>
      <c r="D500" s="23">
        <f t="shared" ca="1" si="45"/>
        <v>0.9942905712188741</v>
      </c>
      <c r="E500" s="23">
        <f t="shared" ca="1" si="45"/>
        <v>0.98257378342749324</v>
      </c>
      <c r="F500" s="23">
        <f t="shared" ca="1" si="45"/>
        <v>0.96673422436028089</v>
      </c>
      <c r="G500" s="23">
        <f t="shared" ca="1" si="45"/>
        <v>0.9478538708131734</v>
      </c>
      <c r="H500" s="23">
        <f t="shared" ca="1" si="45"/>
        <v>0.92681498242481219</v>
      </c>
      <c r="I500" s="23">
        <f t="shared" ca="1" si="45"/>
        <v>0.90431663337813861</v>
      </c>
      <c r="J500" s="23">
        <f t="shared" ca="1" si="45"/>
        <v>0.88090586070237731</v>
      </c>
      <c r="K500" s="23">
        <f t="shared" ca="1" si="45"/>
        <v>0.85699855949838777</v>
      </c>
      <c r="L500" s="23">
        <f t="shared" ca="1" si="45"/>
        <v>0.83291104455531761</v>
      </c>
      <c r="M500" s="24">
        <f ca="1">C500*'Balance y flujos'!D$12</f>
        <v>7576.3255904160151</v>
      </c>
      <c r="N500" s="24">
        <f ca="1">D500*'Balance y flujos'!E$12</f>
        <v>7528.6255371045181</v>
      </c>
      <c r="O500" s="24">
        <f ca="1">E500*'Balance y flujos'!F$12</f>
        <v>7439.90770115955</v>
      </c>
      <c r="P500" s="24">
        <f ca="1">F500*'Balance y flujos'!G$12</f>
        <v>7319.9728326797003</v>
      </c>
      <c r="Q500" s="24">
        <f ca="1">G500*'Balance y flujos'!H$12</f>
        <v>-940676.8573084597</v>
      </c>
      <c r="R500" s="24">
        <f ca="1">H500*'Balance y flujos'!I$12</f>
        <v>23488.997234797254</v>
      </c>
      <c r="S500" s="24">
        <f ca="1">I500*'Balance y flujos'!J$12</f>
        <v>22918.803972316528</v>
      </c>
      <c r="T500" s="24">
        <f ca="1">J500*'Balance y flujos'!K$12</f>
        <v>22325.486443928348</v>
      </c>
      <c r="U500" s="24">
        <f ca="1">K500*'Balance y flujos'!L$12</f>
        <v>21719.585004567951</v>
      </c>
      <c r="V500" s="24">
        <f ca="1">L500*'Balance y flujos'!M$12</f>
        <v>854020.16082273738</v>
      </c>
      <c r="W500" s="18">
        <f t="shared" ca="1" si="42"/>
        <v>33661.007831247523</v>
      </c>
      <c r="X500" s="18">
        <f ca="1">'Metrics and Escenarios'!$N$13-W500</f>
        <v>-30752.961075440748</v>
      </c>
    </row>
    <row r="501" spans="1:24" x14ac:dyDescent="0.3">
      <c r="A501">
        <v>496</v>
      </c>
      <c r="B501" s="18">
        <f t="shared" ca="1" si="41"/>
        <v>-28.19845568752724</v>
      </c>
      <c r="C501" s="23">
        <f t="shared" ca="1" si="43"/>
        <v>0.99635561140119822</v>
      </c>
      <c r="D501" s="23">
        <f t="shared" ca="1" si="45"/>
        <v>0.98589247980840033</v>
      </c>
      <c r="E501" s="23">
        <f t="shared" ca="1" si="45"/>
        <v>0.97015141534761529</v>
      </c>
      <c r="F501" s="23">
        <f t="shared" ca="1" si="45"/>
        <v>0.95047250776291803</v>
      </c>
      <c r="G501" s="23">
        <f t="shared" ca="1" si="45"/>
        <v>0.92796579884579289</v>
      </c>
      <c r="H501" s="23">
        <f t="shared" ca="1" si="45"/>
        <v>0.90352826757595017</v>
      </c>
      <c r="I501" s="23">
        <f t="shared" ca="1" si="45"/>
        <v>0.8778641909701197</v>
      </c>
      <c r="J501" s="23">
        <f t="shared" ca="1" si="45"/>
        <v>0.85151917248852649</v>
      </c>
      <c r="K501" s="23">
        <f t="shared" ca="1" si="45"/>
        <v>0.82490348770136757</v>
      </c>
      <c r="L501" s="23">
        <f t="shared" ca="1" si="45"/>
        <v>0.79832510219581687</v>
      </c>
      <c r="M501" s="24">
        <f ca="1">C501*'Balance y flujos'!D$12</f>
        <v>7544.2617250578378</v>
      </c>
      <c r="N501" s="24">
        <f ca="1">D501*'Balance y flujos'!E$12</f>
        <v>7465.0363939646777</v>
      </c>
      <c r="O501" s="24">
        <f ca="1">E501*'Balance y flujos'!F$12</f>
        <v>7345.8473125119608</v>
      </c>
      <c r="P501" s="24">
        <f ca="1">F501*'Balance y flujos'!G$12</f>
        <v>7196.841447955836</v>
      </c>
      <c r="Q501" s="24">
        <f ca="1">G501*'Balance y flujos'!H$12</f>
        <v>-920939.37496832851</v>
      </c>
      <c r="R501" s="24">
        <f ca="1">H501*'Balance y flujos'!I$12</f>
        <v>22898.823800978378</v>
      </c>
      <c r="S501" s="24">
        <f ca="1">I501*'Balance y flujos'!J$12</f>
        <v>22248.399028117219</v>
      </c>
      <c r="T501" s="24">
        <f ca="1">J501*'Balance y flujos'!K$12</f>
        <v>21580.716612533237</v>
      </c>
      <c r="U501" s="24">
        <f ca="1">K501*'Balance y flujos'!L$12</f>
        <v>20906.174488999397</v>
      </c>
      <c r="V501" s="24">
        <f ca="1">L501*'Balance y flujos'!M$12</f>
        <v>818557.67986615899</v>
      </c>
      <c r="W501" s="18">
        <f t="shared" ca="1" si="42"/>
        <v>14804.405707948958</v>
      </c>
      <c r="X501" s="18">
        <f ca="1">'Metrics and Escenarios'!$N$13-W501</f>
        <v>-11896.358952142182</v>
      </c>
    </row>
    <row r="502" spans="1:24" x14ac:dyDescent="0.3">
      <c r="A502">
        <v>497</v>
      </c>
      <c r="B502" s="18">
        <f t="shared" ca="1" si="41"/>
        <v>65.930114145019942</v>
      </c>
      <c r="C502" s="23">
        <f t="shared" ca="1" si="43"/>
        <v>0.98702105984746802</v>
      </c>
      <c r="D502" s="23">
        <f t="shared" ca="1" si="45"/>
        <v>0.96750596266155164</v>
      </c>
      <c r="E502" s="23">
        <f t="shared" ca="1" si="45"/>
        <v>0.94313891793034743</v>
      </c>
      <c r="F502" s="23">
        <f t="shared" ca="1" si="45"/>
        <v>0.91535119343992122</v>
      </c>
      <c r="G502" s="23">
        <f t="shared" ca="1" si="45"/>
        <v>0.88530356057906379</v>
      </c>
      <c r="H502" s="23">
        <f t="shared" ca="1" si="45"/>
        <v>0.85391380210439605</v>
      </c>
      <c r="I502" s="23">
        <f t="shared" ca="1" si="45"/>
        <v>0.82188616724781327</v>
      </c>
      <c r="J502" s="23">
        <f t="shared" ca="1" si="45"/>
        <v>0.78975214846687902</v>
      </c>
      <c r="K502" s="23">
        <f t="shared" ca="1" si="45"/>
        <v>0.75789941734168742</v>
      </c>
      <c r="L502" s="23">
        <f t="shared" ca="1" si="45"/>
        <v>0.72660815329860662</v>
      </c>
      <c r="M502" s="24">
        <f ca="1">C502*'Balance y flujos'!D$12</f>
        <v>7473.5818400834869</v>
      </c>
      <c r="N502" s="24">
        <f ca="1">D502*'Balance y flujos'!E$12</f>
        <v>7325.8163243622039</v>
      </c>
      <c r="O502" s="24">
        <f ca="1">E502*'Balance y flujos'!F$12</f>
        <v>7141.3125580213191</v>
      </c>
      <c r="P502" s="24">
        <f ca="1">F502*'Balance y flujos'!G$12</f>
        <v>6930.9078953680355</v>
      </c>
      <c r="Q502" s="24">
        <f ca="1">G502*'Balance y flujos'!H$12</f>
        <v>-878600.1690482616</v>
      </c>
      <c r="R502" s="24">
        <f ca="1">H502*'Balance y flujos'!I$12</f>
        <v>21641.405584433935</v>
      </c>
      <c r="S502" s="24">
        <f ca="1">I502*'Balance y flujos'!J$12</f>
        <v>20829.704176009196</v>
      </c>
      <c r="T502" s="24">
        <f ca="1">J502*'Balance y flujos'!K$12</f>
        <v>20015.306596555391</v>
      </c>
      <c r="U502" s="24">
        <f ca="1">K502*'Balance y flujos'!L$12</f>
        <v>19208.037910239065</v>
      </c>
      <c r="V502" s="24">
        <f ca="1">L502*'Balance y flujos'!M$12</f>
        <v>745023.15222208016</v>
      </c>
      <c r="W502" s="18">
        <f t="shared" ca="1" si="42"/>
        <v>-23010.943941108882</v>
      </c>
      <c r="X502" s="18">
        <f ca="1">'Metrics and Escenarios'!$N$13-W502</f>
        <v>25918.990696915658</v>
      </c>
    </row>
    <row r="503" spans="1:24" x14ac:dyDescent="0.3">
      <c r="A503">
        <v>498</v>
      </c>
      <c r="B503" s="18">
        <f t="shared" ca="1" si="41"/>
        <v>49.573910202556817</v>
      </c>
      <c r="C503" s="23">
        <f t="shared" ca="1" si="43"/>
        <v>0.98863677260867344</v>
      </c>
      <c r="D503" s="23">
        <f t="shared" ca="1" si="45"/>
        <v>0.97067608992756382</v>
      </c>
      <c r="E503" s="23">
        <f t="shared" ca="1" si="45"/>
        <v>0.94777814238353963</v>
      </c>
      <c r="F503" s="23">
        <f t="shared" ca="1" si="45"/>
        <v>0.92135949492874447</v>
      </c>
      <c r="G503" s="23">
        <f t="shared" ca="1" si="45"/>
        <v>0.89257334939235577</v>
      </c>
      <c r="H503" s="23">
        <f t="shared" ca="1" si="45"/>
        <v>0.86233512978071525</v>
      </c>
      <c r="I503" s="23">
        <f t="shared" ca="1" si="45"/>
        <v>0.83135029934675242</v>
      </c>
      <c r="J503" s="23">
        <f t="shared" ca="1" si="45"/>
        <v>0.80015393129038803</v>
      </c>
      <c r="K503" s="23">
        <f t="shared" ca="1" si="45"/>
        <v>0.76913866018533894</v>
      </c>
      <c r="L503" s="23">
        <f t="shared" ca="1" si="45"/>
        <v>0.73859042958847343</v>
      </c>
      <c r="M503" s="24">
        <f ca="1">C503*'Balance y flujos'!D$12</f>
        <v>7485.8157852769182</v>
      </c>
      <c r="N503" s="24">
        <f ca="1">D503*'Balance y flujos'!E$12</f>
        <v>7349.8200731471416</v>
      </c>
      <c r="O503" s="24">
        <f ca="1">E503*'Balance y flujos'!F$12</f>
        <v>7176.4400999106547</v>
      </c>
      <c r="P503" s="24">
        <f ca="1">F503*'Balance y flujos'!G$12</f>
        <v>6976.4018921258712</v>
      </c>
      <c r="Q503" s="24">
        <f ca="1">G503*'Balance y flujos'!H$12</f>
        <v>-885814.91206378245</v>
      </c>
      <c r="R503" s="24">
        <f ca="1">H503*'Balance y flujos'!I$12</f>
        <v>21854.833880537713</v>
      </c>
      <c r="S503" s="24">
        <f ca="1">I503*'Balance y flujos'!J$12</f>
        <v>21069.561080480173</v>
      </c>
      <c r="T503" s="24">
        <f ca="1">J503*'Balance y flujos'!K$12</f>
        <v>20278.927116952174</v>
      </c>
      <c r="U503" s="24">
        <f ca="1">K503*'Balance y flujos'!L$12</f>
        <v>19492.882835150671</v>
      </c>
      <c r="V503" s="24">
        <f ca="1">L503*'Balance y flujos'!M$12</f>
        <v>757309.10471483157</v>
      </c>
      <c r="W503" s="18">
        <f t="shared" ca="1" si="42"/>
        <v>-16821.124585369602</v>
      </c>
      <c r="X503" s="18">
        <f ca="1">'Metrics and Escenarios'!$N$13-W503</f>
        <v>19729.171341176378</v>
      </c>
    </row>
    <row r="504" spans="1:24" x14ac:dyDescent="0.3">
      <c r="A504">
        <v>499</v>
      </c>
      <c r="B504" s="18">
        <f t="shared" ca="1" si="41"/>
        <v>176.80022047269509</v>
      </c>
      <c r="C504" s="23">
        <f t="shared" ca="1" si="43"/>
        <v>0.97613838649601303</v>
      </c>
      <c r="D504" s="23">
        <f t="shared" ca="1" si="45"/>
        <v>0.94628857166343217</v>
      </c>
      <c r="E504" s="23">
        <f t="shared" ca="1" si="45"/>
        <v>0.91228510355112657</v>
      </c>
      <c r="F504" s="23">
        <f t="shared" ca="1" si="45"/>
        <v>0.87564413259866469</v>
      </c>
      <c r="G504" s="23">
        <f t="shared" ca="1" si="45"/>
        <v>0.83756220815513149</v>
      </c>
      <c r="H504" s="23">
        <f t="shared" ca="1" si="45"/>
        <v>0.79895784972900041</v>
      </c>
      <c r="I504" s="23">
        <f t="shared" ca="1" si="45"/>
        <v>0.76051271313452251</v>
      </c>
      <c r="J504" s="23">
        <f t="shared" ca="1" si="45"/>
        <v>0.72272086954057546</v>
      </c>
      <c r="K504" s="23">
        <f t="shared" ca="1" si="45"/>
        <v>0.68592451576450575</v>
      </c>
      <c r="L504" s="23">
        <f t="shared" ca="1" si="45"/>
        <v>0.65035426309196365</v>
      </c>
      <c r="M504" s="24">
        <f ca="1">C504*'Balance y flujos'!D$12</f>
        <v>7391.179798992729</v>
      </c>
      <c r="N504" s="24">
        <f ca="1">D504*'Balance y flujos'!E$12</f>
        <v>7165.1612841526239</v>
      </c>
      <c r="O504" s="24">
        <f ca="1">E504*'Balance y flujos'!F$12</f>
        <v>6907.6919026753358</v>
      </c>
      <c r="P504" s="24">
        <f ca="1">F504*'Balance y flujos'!G$12</f>
        <v>6630.2517281407991</v>
      </c>
      <c r="Q504" s="24">
        <f ca="1">G504*'Balance y flujos'!H$12</f>
        <v>-831220.30729460099</v>
      </c>
      <c r="R504" s="24">
        <f ca="1">H504*'Balance y flujos'!I$12</f>
        <v>20248.613886133957</v>
      </c>
      <c r="S504" s="24">
        <f ca="1">I504*'Balance y flujos'!J$12</f>
        <v>19274.268710145876</v>
      </c>
      <c r="T504" s="24">
        <f ca="1">J504*'Balance y flujos'!K$12</f>
        <v>18316.480449803279</v>
      </c>
      <c r="U504" s="24">
        <f ca="1">K504*'Balance y flujos'!L$12</f>
        <v>17383.921666781189</v>
      </c>
      <c r="V504" s="24">
        <f ca="1">L504*'Balance y flujos'!M$12</f>
        <v>666836.70001528459</v>
      </c>
      <c r="W504" s="18">
        <f t="shared" ca="1" si="42"/>
        <v>-61066.037852490554</v>
      </c>
      <c r="X504" s="18">
        <f ca="1">'Metrics and Escenarios'!$N$13-W504</f>
        <v>63974.084608297329</v>
      </c>
    </row>
    <row r="505" spans="1:24" x14ac:dyDescent="0.3">
      <c r="A505">
        <v>500</v>
      </c>
      <c r="B505" s="18">
        <f t="shared" ca="1" si="41"/>
        <v>72.661524679539284</v>
      </c>
      <c r="C505" s="23">
        <f t="shared" ca="1" si="43"/>
        <v>0.98635687902023339</v>
      </c>
      <c r="D505" s="23">
        <f t="shared" ca="1" si="45"/>
        <v>0.96620430309279315</v>
      </c>
      <c r="E505" s="23">
        <f t="shared" ca="1" si="45"/>
        <v>0.94123624315540289</v>
      </c>
      <c r="F505" s="23">
        <f t="shared" ca="1" si="45"/>
        <v>0.91288986670057837</v>
      </c>
      <c r="G505" s="23">
        <f t="shared" ca="1" si="45"/>
        <v>0.88232889844817375</v>
      </c>
      <c r="H505" s="23">
        <f t="shared" ca="1" si="45"/>
        <v>0.85047193075999905</v>
      </c>
      <c r="I505" s="23">
        <f t="shared" ca="1" si="45"/>
        <v>0.81802255978810712</v>
      </c>
      <c r="J505" s="23">
        <f t="shared" ca="1" si="45"/>
        <v>0.78551066244499002</v>
      </c>
      <c r="K505" s="23">
        <f t="shared" ca="1" si="45"/>
        <v>0.7533217388379353</v>
      </c>
      <c r="L505" s="23">
        <f t="shared" ca="1" si="45"/>
        <v>0.72173348063917531</v>
      </c>
      <c r="M505" s="24">
        <f ca="1">C505*'Balance y flujos'!D$12</f>
        <v>7468.5527581612441</v>
      </c>
      <c r="N505" s="24">
        <f ca="1">D505*'Balance y flujos'!E$12</f>
        <v>7315.9603448793059</v>
      </c>
      <c r="O505" s="24">
        <f ca="1">E505*'Balance y flujos'!F$12</f>
        <v>7126.9057776352874</v>
      </c>
      <c r="P505" s="24">
        <f ca="1">F505*'Balance y flujos'!G$12</f>
        <v>6912.2710824670958</v>
      </c>
      <c r="Q505" s="24">
        <f ca="1">G505*'Balance y flujos'!H$12</f>
        <v>-875648.03063220019</v>
      </c>
      <c r="R505" s="24">
        <f ca="1">H505*'Balance y flujos'!I$12</f>
        <v>21554.175546050705</v>
      </c>
      <c r="S505" s="24">
        <f ca="1">I505*'Balance y flujos'!J$12</f>
        <v>20731.78574929155</v>
      </c>
      <c r="T505" s="24">
        <f ca="1">J505*'Balance y flujos'!K$12</f>
        <v>19907.811297786131</v>
      </c>
      <c r="U505" s="24">
        <f ca="1">K505*'Balance y flujos'!L$12</f>
        <v>19092.022222366704</v>
      </c>
      <c r="V505" s="24">
        <f ca="1">L505*'Balance y flujos'!M$12</f>
        <v>740024.93691952247</v>
      </c>
      <c r="W505" s="18">
        <f t="shared" ca="1" si="42"/>
        <v>-25513.608934039716</v>
      </c>
      <c r="X505" s="18">
        <f ca="1">'Metrics and Escenarios'!$N$13-W505</f>
        <v>28421.655689846491</v>
      </c>
    </row>
    <row r="506" spans="1:24" x14ac:dyDescent="0.3">
      <c r="A506">
        <v>501</v>
      </c>
      <c r="B506" s="18">
        <f t="shared" ca="1" si="41"/>
        <v>-132.38894448360418</v>
      </c>
      <c r="C506" s="23">
        <f t="shared" ca="1" si="43"/>
        <v>1.0067909580090932</v>
      </c>
      <c r="D506" s="23">
        <f t="shared" ca="1" si="45"/>
        <v>1.00665214849135</v>
      </c>
      <c r="E506" s="23">
        <f t="shared" ca="1" si="45"/>
        <v>1.0009544804954147</v>
      </c>
      <c r="F506" s="23">
        <f t="shared" ca="1" si="45"/>
        <v>0.99092161373658016</v>
      </c>
      <c r="G506" s="23">
        <f t="shared" ca="1" si="45"/>
        <v>0.97758976790120733</v>
      </c>
      <c r="H506" s="23">
        <f t="shared" ca="1" si="45"/>
        <v>0.96181458169486445</v>
      </c>
      <c r="I506" s="23">
        <f t="shared" ca="1" si="45"/>
        <v>0.94428237156675032</v>
      </c>
      <c r="J506" s="23">
        <f t="shared" ca="1" si="45"/>
        <v>0.925537275269667</v>
      </c>
      <c r="K506" s="23">
        <f t="shared" ca="1" si="45"/>
        <v>0.90599866705802568</v>
      </c>
      <c r="L506" s="23">
        <f t="shared" ca="1" si="45"/>
        <v>0.88599065178610203</v>
      </c>
      <c r="M506" s="24">
        <f ca="1">C506*'Balance y flujos'!D$12</f>
        <v>7623.2766722321094</v>
      </c>
      <c r="N506" s="24">
        <f ca="1">D506*'Balance y flujos'!E$12</f>
        <v>7622.225626481174</v>
      </c>
      <c r="O506" s="24">
        <f ca="1">E506*'Balance y flujos'!F$12</f>
        <v>7579.0837019594956</v>
      </c>
      <c r="P506" s="24">
        <f ca="1">F506*'Balance y flujos'!G$12</f>
        <v>7503.1162744515241</v>
      </c>
      <c r="Q506" s="24">
        <f ca="1">G506*'Balance y flujos'!H$12</f>
        <v>-970187.59845046944</v>
      </c>
      <c r="R506" s="24">
        <f ca="1">H506*'Balance y flujos'!I$12</f>
        <v>24376.019462601995</v>
      </c>
      <c r="S506" s="24">
        <f ca="1">I506*'Balance y flujos'!J$12</f>
        <v>23931.686944215493</v>
      </c>
      <c r="T506" s="24">
        <f ca="1">J506*'Balance y flujos'!K$12</f>
        <v>23456.615302693001</v>
      </c>
      <c r="U506" s="24">
        <f ca="1">K506*'Balance y flujos'!L$12</f>
        <v>22961.43306788028</v>
      </c>
      <c r="V506" s="24">
        <f ca="1">L506*'Balance y flujos'!M$12</f>
        <v>908445.00606877916</v>
      </c>
      <c r="W506" s="18">
        <f t="shared" ca="1" si="42"/>
        <v>63310.864670824725</v>
      </c>
      <c r="X506" s="18">
        <f ca="1">'Metrics and Escenarios'!$N$13-W506</f>
        <v>-60402.817915017949</v>
      </c>
    </row>
    <row r="507" spans="1:24" x14ac:dyDescent="0.3">
      <c r="A507">
        <v>502</v>
      </c>
      <c r="B507" s="18">
        <f t="shared" ca="1" si="41"/>
        <v>-61.59838858810204</v>
      </c>
      <c r="C507" s="23">
        <f t="shared" ca="1" si="43"/>
        <v>0.99968899610024076</v>
      </c>
      <c r="D507" s="23">
        <f t="shared" ca="1" si="45"/>
        <v>0.99250027375922956</v>
      </c>
      <c r="E507" s="23">
        <f t="shared" ca="1" si="45"/>
        <v>0.97992117767112141</v>
      </c>
      <c r="F507" s="23">
        <f t="shared" ca="1" si="45"/>
        <v>0.96325599835978715</v>
      </c>
      <c r="G507" s="23">
        <f t="shared" ca="1" si="45"/>
        <v>0.94359291956523561</v>
      </c>
      <c r="H507" s="23">
        <f t="shared" ca="1" si="45"/>
        <v>0.92181758418838655</v>
      </c>
      <c r="I507" s="23">
        <f t="shared" ca="1" si="45"/>
        <v>0.89863042538288396</v>
      </c>
      <c r="J507" s="23">
        <f t="shared" ca="1" si="45"/>
        <v>0.87457841804667957</v>
      </c>
      <c r="K507" s="23">
        <f t="shared" ca="1" si="45"/>
        <v>0.85007649070267743</v>
      </c>
      <c r="L507" s="23">
        <f t="shared" ca="1" si="45"/>
        <v>0.82543939423134116</v>
      </c>
      <c r="M507" s="24">
        <f ca="1">C507*'Balance y flujos'!D$12</f>
        <v>7569.5016357002987</v>
      </c>
      <c r="N507" s="24">
        <f ca="1">D507*'Balance y flujos'!E$12</f>
        <v>7515.0696616252098</v>
      </c>
      <c r="O507" s="24">
        <f ca="1">E507*'Balance y flujos'!F$12</f>
        <v>7419.8225509877948</v>
      </c>
      <c r="P507" s="24">
        <f ca="1">F507*'Balance y flujos'!G$12</f>
        <v>7293.6362044855532</v>
      </c>
      <c r="Q507" s="24">
        <f ca="1">G507*'Balance y flujos'!H$12</f>
        <v>-936448.1693719785</v>
      </c>
      <c r="R507" s="24">
        <f ca="1">H507*'Balance y flujos'!I$12</f>
        <v>23362.344261353221</v>
      </c>
      <c r="S507" s="24">
        <f ca="1">I507*'Balance y flujos'!J$12</f>
        <v>22774.693954233331</v>
      </c>
      <c r="T507" s="24">
        <f ca="1">J507*'Balance y flujos'!K$12</f>
        <v>22165.125114146889</v>
      </c>
      <c r="U507" s="24">
        <f ca="1">K507*'Balance y flujos'!L$12</f>
        <v>21544.153599287765</v>
      </c>
      <c r="V507" s="24">
        <f ca="1">L507*'Balance y flujos'!M$12</f>
        <v>846359.1506188201</v>
      </c>
      <c r="W507" s="18">
        <f t="shared" ca="1" si="42"/>
        <v>29555.328228661558</v>
      </c>
      <c r="X507" s="18">
        <f ca="1">'Metrics and Escenarios'!$N$13-W507</f>
        <v>-26647.281472854782</v>
      </c>
    </row>
    <row r="508" spans="1:24" x14ac:dyDescent="0.3">
      <c r="A508">
        <v>503</v>
      </c>
      <c r="B508" s="18">
        <f t="shared" ca="1" si="41"/>
        <v>-178.84030667634249</v>
      </c>
      <c r="C508" s="23">
        <f t="shared" ca="1" si="43"/>
        <v>1.0114785179017636</v>
      </c>
      <c r="D508" s="23">
        <f t="shared" ca="1" si="45"/>
        <v>1.0160477976946483</v>
      </c>
      <c r="E508" s="23">
        <f t="shared" ca="1" si="45"/>
        <v>1.0150008337544563</v>
      </c>
      <c r="F508" s="23">
        <f t="shared" ca="1" si="45"/>
        <v>1.0095055928262207</v>
      </c>
      <c r="G508" s="23">
        <f t="shared" ca="1" si="45"/>
        <v>1.0005606810501788</v>
      </c>
      <c r="H508" s="23">
        <f t="shared" ca="1" si="45"/>
        <v>0.98899819533426092</v>
      </c>
      <c r="I508" s="23">
        <f t="shared" ca="1" si="45"/>
        <v>0.97549125693651395</v>
      </c>
      <c r="J508" s="23">
        <f t="shared" ca="1" si="45"/>
        <v>0.96057829793200189</v>
      </c>
      <c r="K508" s="23">
        <f t="shared" ca="1" si="45"/>
        <v>0.94467793584625226</v>
      </c>
      <c r="L508" s="23">
        <f t="shared" ca="1" si="45"/>
        <v>0.92811696221206297</v>
      </c>
      <c r="M508" s="24">
        <f ca="1">C508*'Balance y flujos'!D$12</f>
        <v>7658.7702031336476</v>
      </c>
      <c r="N508" s="24">
        <f ca="1">D508*'Balance y flujos'!E$12</f>
        <v>7693.3681340913117</v>
      </c>
      <c r="O508" s="24">
        <f ca="1">E508*'Balance y flujos'!F$12</f>
        <v>7685.4406733623073</v>
      </c>
      <c r="P508" s="24">
        <f ca="1">F508*'Balance y flujos'!G$12</f>
        <v>7643.8314975515177</v>
      </c>
      <c r="Q508" s="24">
        <f ca="1">G508*'Balance y flujos'!H$12</f>
        <v>-992984.57914111344</v>
      </c>
      <c r="R508" s="24">
        <f ca="1">H508*'Balance y flujos'!I$12</f>
        <v>25064.955051382662</v>
      </c>
      <c r="S508" s="24">
        <f ca="1">I508*'Balance y flujos'!J$12</f>
        <v>24722.638143810451</v>
      </c>
      <c r="T508" s="24">
        <f ca="1">J508*'Balance y flujos'!K$12</f>
        <v>24344.687355937807</v>
      </c>
      <c r="U508" s="24">
        <f ca="1">K508*'Balance y flujos'!L$12</f>
        <v>23941.71203923834</v>
      </c>
      <c r="V508" s="24">
        <f ca="1">L508*'Balance y flujos'!M$12</f>
        <v>951638.9565392707</v>
      </c>
      <c r="W508" s="18">
        <f t="shared" ca="1" si="42"/>
        <v>87409.780496665277</v>
      </c>
      <c r="X508" s="18">
        <f ca="1">'Metrics and Escenarios'!$N$13-W508</f>
        <v>-84501.733740858501</v>
      </c>
    </row>
    <row r="509" spans="1:24" x14ac:dyDescent="0.3">
      <c r="A509">
        <v>504</v>
      </c>
      <c r="B509" s="18">
        <f t="shared" ca="1" si="41"/>
        <v>229.91504523311585</v>
      </c>
      <c r="C509" s="23">
        <f t="shared" ca="1" si="43"/>
        <v>0.97096738954872386</v>
      </c>
      <c r="D509" s="23">
        <f t="shared" ca="1" si="45"/>
        <v>0.9362893858638961</v>
      </c>
      <c r="E509" s="23">
        <f t="shared" ca="1" si="45"/>
        <v>0.89786354941990432</v>
      </c>
      <c r="F509" s="23">
        <f t="shared" ca="1" si="45"/>
        <v>0.85723649483995412</v>
      </c>
      <c r="G509" s="23">
        <f t="shared" ca="1" si="45"/>
        <v>0.81561149046122416</v>
      </c>
      <c r="H509" s="23">
        <f t="shared" ca="1" si="45"/>
        <v>0.77389739154434389</v>
      </c>
      <c r="I509" s="23">
        <f t="shared" ca="1" si="45"/>
        <v>0.73275576782549523</v>
      </c>
      <c r="J509" s="23">
        <f t="shared" ca="1" si="45"/>
        <v>0.69265442891755491</v>
      </c>
      <c r="K509" s="23">
        <f t="shared" ca="1" si="45"/>
        <v>0.65390641445778075</v>
      </c>
      <c r="L509" s="23">
        <f t="shared" ca="1" si="45"/>
        <v>0.61671216625658742</v>
      </c>
      <c r="M509" s="24">
        <f ca="1">C509*'Balance y flujos'!D$12</f>
        <v>7352.0257520807418</v>
      </c>
      <c r="N509" s="24">
        <f ca="1">D509*'Balance y flujos'!E$12</f>
        <v>7089.448884035668</v>
      </c>
      <c r="O509" s="24">
        <f ca="1">E509*'Balance y flujos'!F$12</f>
        <v>6798.4939641049677</v>
      </c>
      <c r="P509" s="24">
        <f ca="1">F509*'Balance y flujos'!G$12</f>
        <v>6490.8717362958487</v>
      </c>
      <c r="Q509" s="24">
        <f ca="1">G509*'Balance y flujos'!H$12</f>
        <v>-809435.7972854207</v>
      </c>
      <c r="R509" s="24">
        <f ca="1">H509*'Balance y flujos'!I$12</f>
        <v>19613.48708718851</v>
      </c>
      <c r="S509" s="24">
        <f ca="1">I509*'Balance y flujos'!J$12</f>
        <v>18570.802728290048</v>
      </c>
      <c r="T509" s="24">
        <f ca="1">J509*'Balance y flujos'!K$12</f>
        <v>17554.483121267844</v>
      </c>
      <c r="U509" s="24">
        <f ca="1">K509*'Balance y flujos'!L$12</f>
        <v>16572.461874569497</v>
      </c>
      <c r="V509" s="24">
        <f ca="1">L509*'Balance y flujos'!M$12</f>
        <v>632341.98519840837</v>
      </c>
      <c r="W509" s="18">
        <f t="shared" ca="1" si="42"/>
        <v>-77051.736939179129</v>
      </c>
      <c r="X509" s="18">
        <f ca="1">'Metrics and Escenarios'!$N$13-W509</f>
        <v>79959.783694985905</v>
      </c>
    </row>
    <row r="510" spans="1:24" x14ac:dyDescent="0.3">
      <c r="A510">
        <v>505</v>
      </c>
      <c r="B510" s="18">
        <f t="shared" ca="1" si="41"/>
        <v>-191.60181320421287</v>
      </c>
      <c r="C510" s="23">
        <f t="shared" ca="1" si="43"/>
        <v>1.012770140850108</v>
      </c>
      <c r="D510" s="23">
        <f t="shared" ca="1" si="45"/>
        <v>1.0186443700231438</v>
      </c>
      <c r="E510" s="23">
        <f t="shared" ca="1" si="45"/>
        <v>1.0188941636420068</v>
      </c>
      <c r="F510" s="23">
        <f t="shared" ca="1" si="45"/>
        <v>1.0146718924464253</v>
      </c>
      <c r="G510" s="23">
        <f t="shared" ca="1" si="45"/>
        <v>1.0069654236925991</v>
      </c>
      <c r="H510" s="23">
        <f t="shared" ca="1" si="45"/>
        <v>0.99659992520777374</v>
      </c>
      <c r="I510" s="23">
        <f t="shared" ca="1" si="45"/>
        <v>0.98424441156276299</v>
      </c>
      <c r="J510" s="23">
        <f t="shared" ca="1" si="45"/>
        <v>0.97043526921491019</v>
      </c>
      <c r="K510" s="23">
        <f t="shared" ca="1" si="45"/>
        <v>0.95559044519487835</v>
      </c>
      <c r="L510" s="23">
        <f t="shared" ca="1" si="45"/>
        <v>0.9400370301253792</v>
      </c>
      <c r="M510" s="24">
        <f ca="1">C510*'Balance y flujos'!D$12</f>
        <v>7668.5501867668982</v>
      </c>
      <c r="N510" s="24">
        <f ca="1">D510*'Balance y flujos'!E$12</f>
        <v>7713.0290071872787</v>
      </c>
      <c r="O510" s="24">
        <f ca="1">E510*'Balance y flujos'!F$12</f>
        <v>7714.9204086270729</v>
      </c>
      <c r="P510" s="24">
        <f ca="1">F510*'Balance y flujos'!G$12</f>
        <v>7682.949976976829</v>
      </c>
      <c r="Q510" s="24">
        <f ca="1">G510*'Balance y flujos'!H$12</f>
        <v>-999340.82599124522</v>
      </c>
      <c r="R510" s="24">
        <f ca="1">H510*'Balance y flujos'!I$12</f>
        <v>25257.611639120878</v>
      </c>
      <c r="S510" s="24">
        <f ca="1">I510*'Balance y flujos'!J$12</f>
        <v>24944.476189925976</v>
      </c>
      <c r="T510" s="24">
        <f ca="1">J510*'Balance y flujos'!K$12</f>
        <v>24594.50029120344</v>
      </c>
      <c r="U510" s="24">
        <f ca="1">K510*'Balance y flujos'!L$12</f>
        <v>24218.276301550934</v>
      </c>
      <c r="V510" s="24">
        <f ca="1">L510*'Balance y flujos'!M$12</f>
        <v>963861.12405991298</v>
      </c>
      <c r="W510" s="18">
        <f t="shared" ca="1" si="42"/>
        <v>94314.61207002704</v>
      </c>
      <c r="X510" s="18">
        <f ca="1">'Metrics and Escenarios'!$N$13-W510</f>
        <v>-91406.565314220265</v>
      </c>
    </row>
    <row r="511" spans="1:24" x14ac:dyDescent="0.3">
      <c r="A511">
        <v>506</v>
      </c>
      <c r="B511" s="18">
        <f t="shared" ca="1" si="41"/>
        <v>-114.14993778496792</v>
      </c>
      <c r="C511" s="23">
        <f t="shared" ca="1" si="43"/>
        <v>1.0049563448910028</v>
      </c>
      <c r="D511" s="23">
        <f t="shared" ca="1" si="45"/>
        <v>1.0029867707847293</v>
      </c>
      <c r="E511" s="23">
        <f t="shared" ca="1" si="45"/>
        <v>0.99549251261069049</v>
      </c>
      <c r="F511" s="23">
        <f t="shared" ca="1" si="45"/>
        <v>0.98371855064850611</v>
      </c>
      <c r="G511" s="23">
        <f t="shared" ca="1" si="45"/>
        <v>0.96871516224147414</v>
      </c>
      <c r="H511" s="23">
        <f t="shared" ca="1" si="45"/>
        <v>0.95134643916255712</v>
      </c>
      <c r="I511" s="23">
        <f t="shared" ca="1" si="45"/>
        <v>0.93230306526574791</v>
      </c>
      <c r="J511" s="23">
        <f t="shared" ca="1" si="45"/>
        <v>0.91213061832049536</v>
      </c>
      <c r="K511" s="23">
        <f t="shared" ca="1" si="45"/>
        <v>0.89124800096970003</v>
      </c>
      <c r="L511" s="23">
        <f t="shared" ca="1" si="45"/>
        <v>0.86997753790845234</v>
      </c>
      <c r="M511" s="24">
        <f ca="1">C511*'Balance y flujos'!D$12</f>
        <v>7609.3852449457881</v>
      </c>
      <c r="N511" s="24">
        <f ca="1">D511*'Balance y flujos'!E$12</f>
        <v>7594.4719124221438</v>
      </c>
      <c r="O511" s="24">
        <f ca="1">E511*'Balance y flujos'!F$12</f>
        <v>7537.7264648599112</v>
      </c>
      <c r="P511" s="24">
        <f ca="1">F511*'Balance y flujos'!G$12</f>
        <v>7448.5757142973926</v>
      </c>
      <c r="Q511" s="24">
        <f ca="1">G511*'Balance y flujos'!H$12</f>
        <v>-961380.19003139774</v>
      </c>
      <c r="R511" s="24">
        <f ca="1">H511*'Balance y flujos'!I$12</f>
        <v>24110.717136185645</v>
      </c>
      <c r="S511" s="24">
        <f ca="1">I511*'Balance y flujos'!J$12</f>
        <v>23628.086012082462</v>
      </c>
      <c r="T511" s="24">
        <f ca="1">J511*'Balance y flujos'!K$12</f>
        <v>23116.839906331716</v>
      </c>
      <c r="U511" s="24">
        <f ca="1">K511*'Balance y flujos'!L$12</f>
        <v>22587.595396359677</v>
      </c>
      <c r="V511" s="24">
        <f ca="1">L511*'Balance y flujos'!M$12</f>
        <v>892026.05931755155</v>
      </c>
      <c r="W511" s="18">
        <f t="shared" ca="1" si="42"/>
        <v>54279.267073638504</v>
      </c>
      <c r="X511" s="18">
        <f ca="1">'Metrics and Escenarios'!$N$13-W511</f>
        <v>-51371.220317831729</v>
      </c>
    </row>
    <row r="512" spans="1:24" x14ac:dyDescent="0.3">
      <c r="A512">
        <v>507</v>
      </c>
      <c r="B512" s="18">
        <f t="shared" ca="1" si="41"/>
        <v>157.21646955725203</v>
      </c>
      <c r="C512" s="23">
        <f t="shared" ca="1" si="43"/>
        <v>0.97805190467963543</v>
      </c>
      <c r="D512" s="23">
        <f t="shared" ca="1" si="45"/>
        <v>0.95000221555989317</v>
      </c>
      <c r="E512" s="23">
        <f t="shared" ca="1" si="45"/>
        <v>0.91766066841677585</v>
      </c>
      <c r="F512" s="23">
        <f t="shared" ca="1" si="45"/>
        <v>0.88253042791643732</v>
      </c>
      <c r="G512" s="23">
        <f t="shared" ca="1" si="45"/>
        <v>0.84580379744265954</v>
      </c>
      <c r="H512" s="23">
        <f t="shared" ca="1" si="45"/>
        <v>0.80840117671886569</v>
      </c>
      <c r="I512" s="23">
        <f t="shared" ca="1" si="45"/>
        <v>0.77101008509120028</v>
      </c>
      <c r="J512" s="23">
        <f t="shared" ca="1" si="45"/>
        <v>0.7341329006555708</v>
      </c>
      <c r="K512" s="23">
        <f t="shared" ca="1" si="45"/>
        <v>0.6981213644141181</v>
      </c>
      <c r="L512" s="23">
        <f t="shared" ca="1" si="45"/>
        <v>0.66321617011137846</v>
      </c>
      <c r="M512" s="24">
        <f ca="1">C512*'Balance y flujos'!D$12</f>
        <v>7405.6686841133769</v>
      </c>
      <c r="N512" s="24">
        <f ca="1">D512*'Balance y flujos'!E$12</f>
        <v>7193.2804628755348</v>
      </c>
      <c r="O512" s="24">
        <f ca="1">E512*'Balance y flujos'!F$12</f>
        <v>6948.3949085122285</v>
      </c>
      <c r="P512" s="24">
        <f ca="1">F512*'Balance y flujos'!G$12</f>
        <v>6682.3937681903908</v>
      </c>
      <c r="Q512" s="24">
        <f ca="1">G512*'Balance y flujos'!H$12</f>
        <v>-839399.49245060806</v>
      </c>
      <c r="R512" s="24">
        <f ca="1">H512*'Balance y flujos'!I$12</f>
        <v>20487.943510447865</v>
      </c>
      <c r="S512" s="24">
        <f ca="1">I512*'Balance y flujos'!J$12</f>
        <v>19540.311820732994</v>
      </c>
      <c r="T512" s="24">
        <f ca="1">J512*'Balance y flujos'!K$12</f>
        <v>18605.704483064193</v>
      </c>
      <c r="U512" s="24">
        <f ca="1">K512*'Balance y flujos'!L$12</f>
        <v>17693.035944859046</v>
      </c>
      <c r="V512" s="24">
        <f ca="1">L512*'Balance y flujos'!M$12</f>
        <v>680024.57640738133</v>
      </c>
      <c r="W512" s="18">
        <f t="shared" ca="1" si="42"/>
        <v>-54818.18246043101</v>
      </c>
      <c r="X512" s="18">
        <f ca="1">'Metrics and Escenarios'!$N$13-W512</f>
        <v>57726.229216237785</v>
      </c>
    </row>
    <row r="513" spans="1:24" x14ac:dyDescent="0.3">
      <c r="A513">
        <v>508</v>
      </c>
      <c r="B513" s="18">
        <f t="shared" ca="1" si="41"/>
        <v>-34.318437733109761</v>
      </c>
      <c r="C513" s="23">
        <f t="shared" ca="1" si="43"/>
        <v>0.99696556587296026</v>
      </c>
      <c r="D513" s="23">
        <f t="shared" ca="1" si="45"/>
        <v>0.98709994748075935</v>
      </c>
      <c r="E513" s="23">
        <f t="shared" ca="1" si="45"/>
        <v>0.97193424425196717</v>
      </c>
      <c r="F513" s="23">
        <f t="shared" ca="1" si="45"/>
        <v>0.95280210789466879</v>
      </c>
      <c r="G513" s="23">
        <f t="shared" ca="1" si="45"/>
        <v>0.93080971481929831</v>
      </c>
      <c r="H513" s="23">
        <f t="shared" ca="1" si="45"/>
        <v>0.90685211246765696</v>
      </c>
      <c r="I513" s="23">
        <f t="shared" ca="1" si="45"/>
        <v>0.88163301716923059</v>
      </c>
      <c r="J513" s="23">
        <f t="shared" ca="1" si="45"/>
        <v>0.85569842054715906</v>
      </c>
      <c r="K513" s="23">
        <f t="shared" ca="1" si="45"/>
        <v>0.82945957870132603</v>
      </c>
      <c r="L513" s="23">
        <f t="shared" ca="1" si="45"/>
        <v>0.80322581833918116</v>
      </c>
      <c r="M513" s="24">
        <f ca="1">C513*'Balance y flujos'!D$12</f>
        <v>7548.8802127972413</v>
      </c>
      <c r="N513" s="24">
        <f ca="1">D513*'Balance y flujos'!E$12</f>
        <v>7474.1791659233877</v>
      </c>
      <c r="O513" s="24">
        <f ca="1">E513*'Balance y flujos'!F$12</f>
        <v>7359.3466371622362</v>
      </c>
      <c r="P513" s="24">
        <f ca="1">F513*'Balance y flujos'!G$12</f>
        <v>7214.4808458851967</v>
      </c>
      <c r="Q513" s="24">
        <f ca="1">G513*'Balance y flujos'!H$12</f>
        <v>-923761.75721814868</v>
      </c>
      <c r="R513" s="24">
        <f ca="1">H513*'Balance y flujos'!I$12</f>
        <v>22983.062602627801</v>
      </c>
      <c r="S513" s="24">
        <f ca="1">I513*'Balance y flujos'!J$12</f>
        <v>22343.915339191237</v>
      </c>
      <c r="T513" s="24">
        <f ca="1">J513*'Balance y flujos'!K$12</f>
        <v>21686.634565905031</v>
      </c>
      <c r="U513" s="24">
        <f ca="1">K513*'Balance y flujos'!L$12</f>
        <v>21021.643067873163</v>
      </c>
      <c r="V513" s="24">
        <f ca="1">L513*'Balance y flujos'!M$12</f>
        <v>823582.59869303927</v>
      </c>
      <c r="W513" s="18">
        <f t="shared" ca="1" si="42"/>
        <v>17452.983912255964</v>
      </c>
      <c r="X513" s="18">
        <f ca="1">'Metrics and Escenarios'!$N$13-W513</f>
        <v>-14544.937156449188</v>
      </c>
    </row>
    <row r="514" spans="1:24" x14ac:dyDescent="0.3">
      <c r="A514">
        <v>509</v>
      </c>
      <c r="B514" s="18">
        <f t="shared" ca="1" si="41"/>
        <v>-154.41392071342707</v>
      </c>
      <c r="C514" s="23">
        <f t="shared" ca="1" si="43"/>
        <v>1.0090108564640905</v>
      </c>
      <c r="D514" s="23">
        <f t="shared" ca="1" si="45"/>
        <v>1.0110962273067547</v>
      </c>
      <c r="E514" s="23">
        <f t="shared" ca="1" si="45"/>
        <v>1.0075901786091219</v>
      </c>
      <c r="F514" s="23">
        <f t="shared" ca="1" si="45"/>
        <v>0.99969019256485381</v>
      </c>
      <c r="G514" s="23">
        <f t="shared" ca="1" si="45"/>
        <v>0.98841496035129262</v>
      </c>
      <c r="H514" s="23">
        <f t="shared" ca="1" si="45"/>
        <v>0.97460930250007305</v>
      </c>
      <c r="I514" s="23">
        <f t="shared" ca="1" si="45"/>
        <v>0.95895363569296022</v>
      </c>
      <c r="J514" s="23">
        <f t="shared" ca="1" si="45"/>
        <v>0.94198974490510601</v>
      </c>
      <c r="K514" s="23">
        <f t="shared" ca="1" si="45"/>
        <v>0.92413698554749124</v>
      </c>
      <c r="L514" s="23">
        <f t="shared" ca="1" si="45"/>
        <v>0.90572105810206027</v>
      </c>
      <c r="M514" s="24">
        <f ca="1">C514*'Balance y flujos'!D$12</f>
        <v>7640.0854248059004</v>
      </c>
      <c r="N514" s="24">
        <f ca="1">D514*'Balance y flujos'!E$12</f>
        <v>7655.8755536021226</v>
      </c>
      <c r="O514" s="24">
        <f ca="1">E514*'Balance y flujos'!F$12</f>
        <v>7629.3282559374438</v>
      </c>
      <c r="P514" s="24">
        <f ca="1">F514*'Balance y flujos'!G$12</f>
        <v>7569.5106951586713</v>
      </c>
      <c r="Q514" s="24">
        <f ca="1">G514*'Balance y flujos'!H$12</f>
        <v>-980930.82409660146</v>
      </c>
      <c r="R514" s="24">
        <f ca="1">H514*'Balance y flujos'!I$12</f>
        <v>24700.28608249118</v>
      </c>
      <c r="S514" s="24">
        <f ca="1">I514*'Balance y flujos'!J$12</f>
        <v>24303.512269686515</v>
      </c>
      <c r="T514" s="24">
        <f ca="1">J514*'Balance y flujos'!K$12</f>
        <v>23873.583112990309</v>
      </c>
      <c r="U514" s="24">
        <f ca="1">K514*'Balance y flujos'!L$12</f>
        <v>23421.126664684529</v>
      </c>
      <c r="V514" s="24">
        <f ca="1">L514*'Balance y flujos'!M$12</f>
        <v>928675.45550896972</v>
      </c>
      <c r="W514" s="18">
        <f t="shared" ca="1" si="42"/>
        <v>74537.939471725025</v>
      </c>
      <c r="X514" s="18">
        <f ca="1">'Metrics and Escenarios'!$N$13-W514</f>
        <v>-71629.892715918249</v>
      </c>
    </row>
    <row r="515" spans="1:24" x14ac:dyDescent="0.3">
      <c r="A515">
        <v>510</v>
      </c>
      <c r="B515" s="18">
        <f t="shared" ca="1" si="41"/>
        <v>57.286266688574315</v>
      </c>
      <c r="C515" s="23">
        <f t="shared" ca="1" si="43"/>
        <v>0.98787459463331051</v>
      </c>
      <c r="D515" s="23">
        <f t="shared" ca="1" si="45"/>
        <v>0.96918000405135607</v>
      </c>
      <c r="E515" s="23">
        <f t="shared" ca="1" si="45"/>
        <v>0.94558779639890411</v>
      </c>
      <c r="F515" s="23">
        <f t="shared" ca="1" si="45"/>
        <v>0.9185215335028285</v>
      </c>
      <c r="G515" s="23">
        <f t="shared" ca="1" si="45"/>
        <v>0.88913805527229417</v>
      </c>
      <c r="H515" s="23">
        <f t="shared" ca="1" si="45"/>
        <v>0.85835396657095298</v>
      </c>
      <c r="I515" s="23">
        <f t="shared" ca="1" si="45"/>
        <v>0.8268742236887443</v>
      </c>
      <c r="J515" s="23">
        <f t="shared" ca="1" si="45"/>
        <v>0.7952322720500955</v>
      </c>
      <c r="K515" s="23">
        <f t="shared" ca="1" si="45"/>
        <v>0.76381846123636499</v>
      </c>
      <c r="L515" s="23">
        <f t="shared" ca="1" si="45"/>
        <v>0.73291606638038065</v>
      </c>
      <c r="M515" s="24">
        <f ca="1">C515*'Balance y flujos'!D$12</f>
        <v>7480.0446830104029</v>
      </c>
      <c r="N515" s="24">
        <f ca="1">D515*'Balance y flujos'!E$12</f>
        <v>7338.4919255619634</v>
      </c>
      <c r="O515" s="24">
        <f ca="1">E515*'Balance y flujos'!F$12</f>
        <v>7159.8551144020357</v>
      </c>
      <c r="P515" s="24">
        <f ca="1">F515*'Balance y flujos'!G$12</f>
        <v>6954.9132554205298</v>
      </c>
      <c r="Q515" s="24">
        <f ca="1">G515*'Balance y flujos'!H$12</f>
        <v>-882405.62949787651</v>
      </c>
      <c r="R515" s="24">
        <f ca="1">H515*'Balance y flujos'!I$12</f>
        <v>21753.936146471391</v>
      </c>
      <c r="S515" s="24">
        <f ca="1">I515*'Balance y flujos'!J$12</f>
        <v>20956.120393021036</v>
      </c>
      <c r="T515" s="24">
        <f ca="1">J515*'Balance y flujos'!K$12</f>
        <v>20154.193656144937</v>
      </c>
      <c r="U515" s="24">
        <f ca="1">K515*'Balance y flujos'!L$12</f>
        <v>19358.048870690931</v>
      </c>
      <c r="V515" s="24">
        <f ca="1">L515*'Balance y flujos'!M$12</f>
        <v>751490.93168036384</v>
      </c>
      <c r="W515" s="18">
        <f t="shared" ca="1" si="42"/>
        <v>-19759.093772789463</v>
      </c>
      <c r="X515" s="18">
        <f ca="1">'Metrics and Escenarios'!$N$13-W515</f>
        <v>22667.140528596239</v>
      </c>
    </row>
    <row r="516" spans="1:24" x14ac:dyDescent="0.3">
      <c r="A516">
        <v>511</v>
      </c>
      <c r="B516" s="18">
        <f t="shared" ca="1" si="41"/>
        <v>-280.31447759591919</v>
      </c>
      <c r="C516" s="23">
        <f t="shared" ca="1" si="43"/>
        <v>1.0217946649046286</v>
      </c>
      <c r="D516" s="23">
        <f t="shared" ca="1" si="45"/>
        <v>1.0368789870472166</v>
      </c>
      <c r="E516" s="23">
        <f t="shared" ca="1" si="45"/>
        <v>1.0463748694167661</v>
      </c>
      <c r="F516" s="23">
        <f t="shared" ca="1" si="45"/>
        <v>1.0513240474147223</v>
      </c>
      <c r="G516" s="23">
        <f t="shared" ca="1" si="45"/>
        <v>1.0526361210619306</v>
      </c>
      <c r="H516" s="23">
        <f t="shared" ca="1" si="45"/>
        <v>1.051083703457411</v>
      </c>
      <c r="I516" s="23">
        <f t="shared" ca="1" si="45"/>
        <v>1.0473025284358015</v>
      </c>
      <c r="J516" s="23">
        <f t="shared" ca="1" si="45"/>
        <v>1.0418099681978037</v>
      </c>
      <c r="K516" s="23">
        <f t="shared" ca="1" si="45"/>
        <v>1.035014602819823</v>
      </c>
      <c r="L516" s="23">
        <f t="shared" ca="1" si="45"/>
        <v>1.0272410885079992</v>
      </c>
      <c r="M516" s="24">
        <f ca="1">C516*'Balance y flujos'!D$12</f>
        <v>7736.8825880022723</v>
      </c>
      <c r="N516" s="24">
        <f ca="1">D516*'Balance y flujos'!E$12</f>
        <v>7851.098910855846</v>
      </c>
      <c r="O516" s="24">
        <f ca="1">E516*'Balance y flujos'!F$12</f>
        <v>7923.0003696186423</v>
      </c>
      <c r="P516" s="24">
        <f ca="1">F516*'Balance y flujos'!G$12</f>
        <v>7960.4748352745046</v>
      </c>
      <c r="Q516" s="24">
        <f ca="1">G516*'Balance y flujos'!H$12</f>
        <v>-1044665.7113932655</v>
      </c>
      <c r="R516" s="24">
        <f ca="1">H516*'Balance y flujos'!I$12</f>
        <v>26638.436659125186</v>
      </c>
      <c r="S516" s="24">
        <f ca="1">I516*'Balance y flujos'!J$12</f>
        <v>26542.607382180937</v>
      </c>
      <c r="T516" s="24">
        <f ca="1">J516*'Balance y flujos'!K$12</f>
        <v>26403.405130718893</v>
      </c>
      <c r="U516" s="24">
        <f ca="1">K516*'Balance y flujos'!L$12</f>
        <v>26231.18486928632</v>
      </c>
      <c r="V516" s="24">
        <f ca="1">L516*'Balance y flujos'!M$12</f>
        <v>1053275.2631221239</v>
      </c>
      <c r="W516" s="18">
        <f t="shared" ca="1" si="42"/>
        <v>145896.64247392095</v>
      </c>
      <c r="X516" s="18">
        <f ca="1">'Metrics and Escenarios'!$N$13-W516</f>
        <v>-142988.59571811417</v>
      </c>
    </row>
    <row r="517" spans="1:24" x14ac:dyDescent="0.3">
      <c r="A517">
        <v>512</v>
      </c>
      <c r="B517" s="18">
        <f t="shared" ca="1" si="41"/>
        <v>349.54909637027589</v>
      </c>
      <c r="C517" s="23">
        <f t="shared" ca="1" si="43"/>
        <v>0.95942052096693498</v>
      </c>
      <c r="D517" s="23">
        <f t="shared" ca="1" si="45"/>
        <v>0.91415285180786587</v>
      </c>
      <c r="E517" s="23">
        <f t="shared" ca="1" si="45"/>
        <v>0.86621044921899271</v>
      </c>
      <c r="F517" s="23">
        <f t="shared" ca="1" si="45"/>
        <v>0.81718067652914927</v>
      </c>
      <c r="G517" s="23">
        <f t="shared" ca="1" si="45"/>
        <v>0.76825453297686674</v>
      </c>
      <c r="H517" s="23">
        <f t="shared" ca="1" si="45"/>
        <v>0.72029357002577832</v>
      </c>
      <c r="I517" s="23">
        <f t="shared" ca="1" si="45"/>
        <v>0.67389116070698496</v>
      </c>
      <c r="J517" s="23">
        <f t="shared" ca="1" si="45"/>
        <v>0.62943587034382809</v>
      </c>
      <c r="K517" s="23">
        <f t="shared" ca="1" si="45"/>
        <v>0.58715779401231161</v>
      </c>
      <c r="L517" s="23">
        <f t="shared" ca="1" si="45"/>
        <v>0.54717482519616578</v>
      </c>
      <c r="M517" s="24">
        <f ca="1">C517*'Balance y flujos'!D$12</f>
        <v>7264.5945200095393</v>
      </c>
      <c r="N517" s="24">
        <f ca="1">D517*'Balance y flujos'!E$12</f>
        <v>6921.8342244770329</v>
      </c>
      <c r="O517" s="24">
        <f ca="1">E517*'Balance y flujos'!F$12</f>
        <v>6558.8212312045844</v>
      </c>
      <c r="P517" s="24">
        <f ca="1">F517*'Balance y flujos'!G$12</f>
        <v>6187.5748275514925</v>
      </c>
      <c r="Q517" s="24">
        <f ca="1">G517*'Balance y flujos'!H$12</f>
        <v>-762437.41988800827</v>
      </c>
      <c r="R517" s="24">
        <f ca="1">H517*'Balance y flujos'!I$12</f>
        <v>18254.963499093305</v>
      </c>
      <c r="S517" s="24">
        <f ca="1">I517*'Balance y flujos'!J$12</f>
        <v>17078.950934724246</v>
      </c>
      <c r="T517" s="24">
        <f ca="1">J517*'Balance y flujos'!K$12</f>
        <v>15952.285729463591</v>
      </c>
      <c r="U517" s="24">
        <f ca="1">K517*'Balance y flujos'!L$12</f>
        <v>14880.799362847694</v>
      </c>
      <c r="V517" s="24">
        <f ca="1">L517*'Balance y flujos'!M$12</f>
        <v>561042.30489783979</v>
      </c>
      <c r="W517" s="18">
        <f t="shared" ca="1" si="42"/>
        <v>-108295.29066079692</v>
      </c>
      <c r="X517" s="18">
        <f ca="1">'Metrics and Escenarios'!$N$13-W517</f>
        <v>111203.3374166037</v>
      </c>
    </row>
    <row r="518" spans="1:24" x14ac:dyDescent="0.3">
      <c r="A518">
        <v>513</v>
      </c>
      <c r="B518" s="18">
        <f t="shared" ca="1" si="41"/>
        <v>-159.0962606664782</v>
      </c>
      <c r="C518" s="23">
        <f t="shared" ca="1" si="43"/>
        <v>1.0094834202753056</v>
      </c>
      <c r="D518" s="23">
        <f t="shared" ca="1" si="45"/>
        <v>1.0120435300491724</v>
      </c>
      <c r="E518" s="23">
        <f t="shared" ca="1" si="45"/>
        <v>1.0090065370818875</v>
      </c>
      <c r="F518" s="23">
        <f t="shared" ca="1" si="45"/>
        <v>1.0015643027929737</v>
      </c>
      <c r="G518" s="23">
        <f t="shared" ca="1" si="45"/>
        <v>0.99073171868514864</v>
      </c>
      <c r="H518" s="23">
        <f t="shared" ca="1" si="45"/>
        <v>0.97735122352396597</v>
      </c>
      <c r="I518" s="23">
        <f t="shared" ca="1" si="45"/>
        <v>0.96210189514693334</v>
      </c>
      <c r="J518" s="23">
        <f t="shared" ca="1" si="45"/>
        <v>0.9455249349303676</v>
      </c>
      <c r="K518" s="23">
        <f t="shared" ca="1" si="45"/>
        <v>0.92803961399349089</v>
      </c>
      <c r="L518" s="23">
        <f t="shared" ca="1" si="45"/>
        <v>0.9099718961667963</v>
      </c>
      <c r="M518" s="24">
        <f ca="1">C518*'Balance y flujos'!D$12</f>
        <v>7643.6636101774702</v>
      </c>
      <c r="N518" s="24">
        <f ca="1">D518*'Balance y flujos'!E$12</f>
        <v>7663.0483940417053</v>
      </c>
      <c r="O518" s="24">
        <f ca="1">E518*'Balance y flujos'!F$12</f>
        <v>7640.0527190636358</v>
      </c>
      <c r="P518" s="24">
        <f ca="1">F518*'Balance y flujos'!G$12</f>
        <v>7583.7011888947982</v>
      </c>
      <c r="Q518" s="24">
        <f ca="1">G518*'Balance y flujos'!H$12</f>
        <v>-983230.04026877915</v>
      </c>
      <c r="R518" s="24">
        <f ca="1">H518*'Balance y flujos'!I$12</f>
        <v>24769.776732264396</v>
      </c>
      <c r="S518" s="24">
        <f ca="1">I518*'Balance y flujos'!J$12</f>
        <v>24383.301072210321</v>
      </c>
      <c r="T518" s="24">
        <f ca="1">J518*'Balance y flujos'!K$12</f>
        <v>23963.178199714737</v>
      </c>
      <c r="U518" s="24">
        <f ca="1">K518*'Balance y flujos'!L$12</f>
        <v>23520.034030787625</v>
      </c>
      <c r="V518" s="24">
        <f ca="1">L518*'Balance y flujos'!M$12</f>
        <v>933034.02588861389</v>
      </c>
      <c r="W518" s="18">
        <f t="shared" ca="1" si="42"/>
        <v>76970.741566989454</v>
      </c>
      <c r="X518" s="18">
        <f ca="1">'Metrics and Escenarios'!$N$13-W518</f>
        <v>-74062.694811182679</v>
      </c>
    </row>
    <row r="519" spans="1:24" x14ac:dyDescent="0.3">
      <c r="A519">
        <v>514</v>
      </c>
      <c r="B519" s="18">
        <f t="shared" ref="B519:B582" ca="1" si="46">_xlfn.NORM.INV(RAND(),0,1.6)*100</f>
        <v>-20.983735625751088</v>
      </c>
      <c r="C519" s="23">
        <f t="shared" ca="1" si="43"/>
        <v>0.99563702796945919</v>
      </c>
      <c r="D519" s="23">
        <f t="shared" ca="1" si="45"/>
        <v>0.98447091802152042</v>
      </c>
      <c r="E519" s="23">
        <f t="shared" ca="1" si="45"/>
        <v>0.96805387487779249</v>
      </c>
      <c r="F519" s="23">
        <f t="shared" ca="1" si="45"/>
        <v>0.94773350466401762</v>
      </c>
      <c r="G519" s="23">
        <f t="shared" ca="1" si="45"/>
        <v>0.92462432269033368</v>
      </c>
      <c r="H519" s="23">
        <f t="shared" ca="1" si="45"/>
        <v>0.89962549877461073</v>
      </c>
      <c r="I519" s="23">
        <f t="shared" ca="1" si="45"/>
        <v>0.87344188628809927</v>
      </c>
      <c r="J519" s="23">
        <f t="shared" ca="1" si="45"/>
        <v>0.84661855077334558</v>
      </c>
      <c r="K519" s="23">
        <f t="shared" ca="1" si="45"/>
        <v>0.81956453705774723</v>
      </c>
      <c r="L519" s="23">
        <f t="shared" ca="1" si="45"/>
        <v>0.79258613747093565</v>
      </c>
      <c r="M519" s="24">
        <f ca="1">C519*'Balance y flujos'!D$12</f>
        <v>7538.8207144203752</v>
      </c>
      <c r="N519" s="24">
        <f ca="1">D519*'Balance y flujos'!E$12</f>
        <v>7454.272532090622</v>
      </c>
      <c r="O519" s="24">
        <f ca="1">E519*'Balance y flujos'!F$12</f>
        <v>7329.9650370450827</v>
      </c>
      <c r="P519" s="24">
        <f ca="1">F519*'Balance y flujos'!G$12</f>
        <v>7176.1021095033839</v>
      </c>
      <c r="Q519" s="24">
        <f ca="1">G519*'Balance y flujos'!H$12</f>
        <v>-917623.19999085879</v>
      </c>
      <c r="R519" s="24">
        <f ca="1">H519*'Balance y flujos'!I$12</f>
        <v>22799.912877740091</v>
      </c>
      <c r="S519" s="24">
        <f ca="1">I519*'Balance y flujos'!J$12</f>
        <v>22136.321100572673</v>
      </c>
      <c r="T519" s="24">
        <f ca="1">J519*'Balance y flujos'!K$12</f>
        <v>21456.516322184554</v>
      </c>
      <c r="U519" s="24">
        <f ca="1">K519*'Balance y flujos'!L$12</f>
        <v>20770.865285671007</v>
      </c>
      <c r="V519" s="24">
        <f ca="1">L519*'Balance y flujos'!M$12</f>
        <v>812673.26806811907</v>
      </c>
      <c r="W519" s="18">
        <f t="shared" ref="W519:W582" ca="1" si="47">SUM(M519:V519)</f>
        <v>11712.844056488131</v>
      </c>
      <c r="X519" s="18">
        <f ca="1">'Metrics and Escenarios'!$N$13-W519</f>
        <v>-8804.7973006813554</v>
      </c>
    </row>
    <row r="520" spans="1:24" x14ac:dyDescent="0.3">
      <c r="A520">
        <v>515</v>
      </c>
      <c r="B520" s="18">
        <f t="shared" ca="1" si="46"/>
        <v>-28.848296260178664</v>
      </c>
      <c r="C520" s="23">
        <f t="shared" ref="C520:C583" ca="1" si="48">EXP(-(C$4+($B520/10000))*C$3)</f>
        <v>0.9964203607351203</v>
      </c>
      <c r="D520" s="23">
        <f t="shared" ca="1" si="45"/>
        <v>0.9860206227221967</v>
      </c>
      <c r="E520" s="23">
        <f t="shared" ca="1" si="45"/>
        <v>0.97034056691016257</v>
      </c>
      <c r="F520" s="23">
        <f t="shared" ca="1" si="45"/>
        <v>0.95071960211540751</v>
      </c>
      <c r="G520" s="23">
        <f t="shared" ca="1" si="45"/>
        <v>0.92826736274831601</v>
      </c>
      <c r="H520" s="23">
        <f t="shared" ca="1" si="45"/>
        <v>0.90388062586058404</v>
      </c>
      <c r="I520" s="23">
        <f t="shared" ca="1" si="45"/>
        <v>0.87826361204723891</v>
      </c>
      <c r="J520" s="23">
        <f t="shared" ca="1" si="45"/>
        <v>0.85196196894273313</v>
      </c>
      <c r="K520" s="23">
        <f t="shared" ca="1" si="45"/>
        <v>0.82538607899028826</v>
      </c>
      <c r="L520" s="23">
        <f t="shared" ca="1" si="45"/>
        <v>0.7988440548373682</v>
      </c>
      <c r="M520" s="24">
        <f ca="1">C520*'Balance y flujos'!D$12</f>
        <v>7544.7519977235834</v>
      </c>
      <c r="N520" s="24">
        <f ca="1">D520*'Balance y flujos'!E$12</f>
        <v>7466.0066737210509</v>
      </c>
      <c r="O520" s="24">
        <f ca="1">E520*'Balance y flujos'!F$12</f>
        <v>7347.2795410027038</v>
      </c>
      <c r="P520" s="24">
        <f ca="1">F520*'Balance y flujos'!G$12</f>
        <v>7198.7124109379611</v>
      </c>
      <c r="Q520" s="24">
        <f ca="1">G520*'Balance y flujos'!H$12</f>
        <v>-921238.6554722524</v>
      </c>
      <c r="R520" s="24">
        <f ca="1">H520*'Balance y flujos'!I$12</f>
        <v>22907.753892669138</v>
      </c>
      <c r="S520" s="24">
        <f ca="1">I520*'Balance y flujos'!J$12</f>
        <v>22258.521868979617</v>
      </c>
      <c r="T520" s="24">
        <f ca="1">J520*'Balance y flujos'!K$12</f>
        <v>21591.938749513829</v>
      </c>
      <c r="U520" s="24">
        <f ca="1">K520*'Balance y flujos'!L$12</f>
        <v>20918.405177611421</v>
      </c>
      <c r="V520" s="24">
        <f ca="1">L520*'Balance y flujos'!M$12</f>
        <v>819089.78473053093</v>
      </c>
      <c r="W520" s="18">
        <f t="shared" ca="1" si="47"/>
        <v>15084.499570437823</v>
      </c>
      <c r="X520" s="18">
        <f ca="1">'Metrics and Escenarios'!$N$13-W520</f>
        <v>-12176.452814631048</v>
      </c>
    </row>
    <row r="521" spans="1:24" x14ac:dyDescent="0.3">
      <c r="A521">
        <v>516</v>
      </c>
      <c r="B521" s="18">
        <f t="shared" ca="1" si="46"/>
        <v>209.00702100687317</v>
      </c>
      <c r="C521" s="23">
        <f t="shared" ca="1" si="48"/>
        <v>0.97299961426895087</v>
      </c>
      <c r="D521" s="23">
        <f t="shared" ca="1" si="45"/>
        <v>0.94021277541177928</v>
      </c>
      <c r="E521" s="23">
        <f t="shared" ca="1" si="45"/>
        <v>0.90351301462387212</v>
      </c>
      <c r="F521" s="23">
        <f t="shared" ca="1" si="45"/>
        <v>0.86443580611364934</v>
      </c>
      <c r="G521" s="23">
        <f t="shared" ca="1" si="45"/>
        <v>0.82418262618154547</v>
      </c>
      <c r="H521" s="23">
        <f t="shared" ca="1" si="45"/>
        <v>0.78366694126453551</v>
      </c>
      <c r="I521" s="23">
        <f t="shared" ca="1" si="45"/>
        <v>0.74355896344643335</v>
      </c>
      <c r="J521" s="23">
        <f t="shared" ca="1" si="45"/>
        <v>0.70433749291310088</v>
      </c>
      <c r="K521" s="23">
        <f t="shared" ca="1" si="45"/>
        <v>0.66632761623771286</v>
      </c>
      <c r="L521" s="23">
        <f t="shared" ca="1" si="45"/>
        <v>0.62974214001003481</v>
      </c>
      <c r="M521" s="24">
        <f ca="1">C521*'Balance y flujos'!D$12</f>
        <v>7367.4134660636673</v>
      </c>
      <c r="N521" s="24">
        <f ca="1">D521*'Balance y flujos'!E$12</f>
        <v>7119.1562267352901</v>
      </c>
      <c r="O521" s="24">
        <f ca="1">E521*'Balance y flujos'!F$12</f>
        <v>6841.2709040023619</v>
      </c>
      <c r="P521" s="24">
        <f ca="1">F521*'Balance y flujos'!G$12</f>
        <v>6545.3838882498421</v>
      </c>
      <c r="Q521" s="24">
        <f ca="1">G521*'Balance y flujos'!H$12</f>
        <v>-817942.03359591763</v>
      </c>
      <c r="R521" s="24">
        <f ca="1">H521*'Balance y flujos'!I$12</f>
        <v>19861.084429392042</v>
      </c>
      <c r="S521" s="24">
        <f ca="1">I521*'Balance y flujos'!J$12</f>
        <v>18844.596567275355</v>
      </c>
      <c r="T521" s="24">
        <f ca="1">J521*'Balance y flujos'!K$12</f>
        <v>17850.576152875263</v>
      </c>
      <c r="U521" s="24">
        <f ca="1">K521*'Balance y flujos'!L$12</f>
        <v>16887.262109561765</v>
      </c>
      <c r="V521" s="24">
        <f ca="1">L521*'Balance y flujos'!M$12</f>
        <v>645702.18777127285</v>
      </c>
      <c r="W521" s="18">
        <f t="shared" ca="1" si="47"/>
        <v>-70923.102080489276</v>
      </c>
      <c r="X521" s="18">
        <f ca="1">'Metrics and Escenarios'!$N$13-W521</f>
        <v>73831.148836296052</v>
      </c>
    </row>
    <row r="522" spans="1:24" x14ac:dyDescent="0.3">
      <c r="A522">
        <v>517</v>
      </c>
      <c r="B522" s="18">
        <f t="shared" ca="1" si="46"/>
        <v>107.66615504504109</v>
      </c>
      <c r="C522" s="23">
        <f t="shared" ca="1" si="48"/>
        <v>0.98291020921390981</v>
      </c>
      <c r="D522" s="23">
        <f t="shared" ca="1" si="45"/>
        <v>0.9594636013045722</v>
      </c>
      <c r="E522" s="23">
        <f t="shared" ca="1" si="45"/>
        <v>0.9314036733033777</v>
      </c>
      <c r="F522" s="23">
        <f t="shared" ca="1" si="45"/>
        <v>0.9001967884382861</v>
      </c>
      <c r="G522" s="23">
        <f t="shared" ca="1" si="45"/>
        <v>0.86702045733886812</v>
      </c>
      <c r="H522" s="23">
        <f t="shared" ca="1" si="45"/>
        <v>0.8327959297412556</v>
      </c>
      <c r="I522" s="23">
        <f t="shared" ca="1" si="45"/>
        <v>0.79822193607864067</v>
      </c>
      <c r="J522" s="23">
        <f t="shared" ca="1" si="45"/>
        <v>0.76381860074717012</v>
      </c>
      <c r="K522" s="23">
        <f t="shared" ca="1" si="45"/>
        <v>0.72995891024872661</v>
      </c>
      <c r="L522" s="23">
        <f t="shared" ca="1" si="45"/>
        <v>0.69690653106018274</v>
      </c>
      <c r="M522" s="24">
        <f ca="1">C522*'Balance y flujos'!D$12</f>
        <v>7442.4550689414364</v>
      </c>
      <c r="N522" s="24">
        <f ca="1">D522*'Balance y flujos'!E$12</f>
        <v>7264.9207181446427</v>
      </c>
      <c r="O522" s="24">
        <f ca="1">E522*'Balance y flujos'!F$12</f>
        <v>7052.4549695655951</v>
      </c>
      <c r="P522" s="24">
        <f ca="1">F522*'Balance y flujos'!G$12</f>
        <v>6816.160915161764</v>
      </c>
      <c r="Q522" s="24">
        <f ca="1">G522*'Balance y flujos'!H$12</f>
        <v>-860455.50284240593</v>
      </c>
      <c r="R522" s="24">
        <f ca="1">H522*'Balance y flujos'!I$12</f>
        <v>21106.19882262174</v>
      </c>
      <c r="S522" s="24">
        <f ca="1">I522*'Balance y flujos'!J$12</f>
        <v>20229.963050717888</v>
      </c>
      <c r="T522" s="24">
        <f ca="1">J522*'Balance y flujos'!K$12</f>
        <v>19358.052406422419</v>
      </c>
      <c r="U522" s="24">
        <f ca="1">K522*'Balance y flujos'!L$12</f>
        <v>18499.919778475229</v>
      </c>
      <c r="V522" s="24">
        <f ca="1">L522*'Balance y flujos'!M$12</f>
        <v>714568.77853287372</v>
      </c>
      <c r="W522" s="18">
        <f t="shared" ca="1" si="47"/>
        <v>-38116.598579481593</v>
      </c>
      <c r="X522" s="18">
        <f ca="1">'Metrics and Escenarios'!$N$13-W522</f>
        <v>41024.645335288369</v>
      </c>
    </row>
    <row r="523" spans="1:24" x14ac:dyDescent="0.3">
      <c r="A523">
        <v>518</v>
      </c>
      <c r="B523" s="18">
        <f t="shared" ca="1" si="46"/>
        <v>-117.20155785511494</v>
      </c>
      <c r="C523" s="23">
        <f t="shared" ca="1" si="48"/>
        <v>1.0052630661836341</v>
      </c>
      <c r="D523" s="23">
        <f t="shared" ca="1" si="45"/>
        <v>1.0035991045386827</v>
      </c>
      <c r="E523" s="23">
        <f t="shared" ca="1" si="45"/>
        <v>0.9964042893858045</v>
      </c>
      <c r="F523" s="23">
        <f t="shared" ca="1" si="45"/>
        <v>0.98492005791707382</v>
      </c>
      <c r="G523" s="23">
        <f t="shared" ca="1" si="45"/>
        <v>0.9701943657619605</v>
      </c>
      <c r="H523" s="23">
        <f t="shared" ca="1" si="45"/>
        <v>0.95308992354350264</v>
      </c>
      <c r="I523" s="23">
        <f t="shared" ca="1" si="45"/>
        <v>0.93429671818438809</v>
      </c>
      <c r="J523" s="23">
        <f t="shared" ca="1" si="45"/>
        <v>0.9143601195306158</v>
      </c>
      <c r="K523" s="23">
        <f t="shared" ca="1" si="45"/>
        <v>0.89369914066365019</v>
      </c>
      <c r="L523" s="23">
        <f t="shared" ca="1" si="45"/>
        <v>0.87263643373024991</v>
      </c>
      <c r="M523" s="24">
        <f ca="1">C523*'Balance y flujos'!D$12</f>
        <v>7611.7076945629524</v>
      </c>
      <c r="N523" s="24">
        <f ca="1">D523*'Balance y flujos'!E$12</f>
        <v>7599.1084157449041</v>
      </c>
      <c r="O523" s="24">
        <f ca="1">E523*'Balance y flujos'!F$12</f>
        <v>7544.6303077725997</v>
      </c>
      <c r="P523" s="24">
        <f ca="1">F523*'Balance y flujos'!G$12</f>
        <v>7457.6733549338378</v>
      </c>
      <c r="Q523" s="24">
        <f ca="1">G523*'Balance y flujos'!H$12</f>
        <v>-962848.19323507405</v>
      </c>
      <c r="R523" s="24">
        <f ca="1">H523*'Balance y flujos'!I$12</f>
        <v>24154.903624945029</v>
      </c>
      <c r="S523" s="24">
        <f ca="1">I523*'Balance y flujos'!J$12</f>
        <v>23678.612717823198</v>
      </c>
      <c r="T523" s="24">
        <f ca="1">J523*'Balance y flujos'!K$12</f>
        <v>23173.343899849908</v>
      </c>
      <c r="U523" s="24">
        <f ca="1">K523*'Balance y flujos'!L$12</f>
        <v>22649.716547382362</v>
      </c>
      <c r="V523" s="24">
        <f ca="1">L523*'Balance y flujos'!M$12</f>
        <v>894752.34161646711</v>
      </c>
      <c r="W523" s="18">
        <f t="shared" ca="1" si="47"/>
        <v>55773.844944408047</v>
      </c>
      <c r="X523" s="18">
        <f ca="1">'Metrics and Escenarios'!$N$13-W523</f>
        <v>-52865.798188601271</v>
      </c>
    </row>
    <row r="524" spans="1:24" x14ac:dyDescent="0.3">
      <c r="A524">
        <v>519</v>
      </c>
      <c r="B524" s="18">
        <f t="shared" ca="1" si="46"/>
        <v>146.35928135752692</v>
      </c>
      <c r="C524" s="23">
        <f t="shared" ca="1" si="48"/>
        <v>0.97911437070476737</v>
      </c>
      <c r="D524" s="23">
        <f t="shared" ca="1" si="45"/>
        <v>0.95206732744819245</v>
      </c>
      <c r="E524" s="23">
        <f t="shared" ca="1" si="45"/>
        <v>0.92065450584255915</v>
      </c>
      <c r="F524" s="23">
        <f t="shared" ca="1" si="45"/>
        <v>0.88637148206811245</v>
      </c>
      <c r="G524" s="23">
        <f t="shared" ca="1" si="45"/>
        <v>0.85040780829363138</v>
      </c>
      <c r="H524" s="23">
        <f t="shared" ca="1" si="45"/>
        <v>0.81368454502211596</v>
      </c>
      <c r="I524" s="23">
        <f t="shared" ca="1" si="45"/>
        <v>0.77689210968405098</v>
      </c>
      <c r="J524" s="23">
        <f t="shared" ca="1" si="45"/>
        <v>0.74053716858260432</v>
      </c>
      <c r="K524" s="23">
        <f t="shared" ref="D524:S553" ca="1" si="49">EXP(-(K$4+($B524/10000))*K$3)</f>
        <v>0.70497647365018501</v>
      </c>
      <c r="L524" s="23">
        <f t="shared" ca="1" si="49"/>
        <v>0.67045606421492288</v>
      </c>
      <c r="M524" s="24">
        <f ca="1">C524*'Balance y flujos'!D$12</f>
        <v>7413.7135244051924</v>
      </c>
      <c r="N524" s="24">
        <f ca="1">D524*'Balance y flujos'!E$12</f>
        <v>7208.9171937762103</v>
      </c>
      <c r="O524" s="24">
        <f ca="1">E524*'Balance y flujos'!F$12</f>
        <v>6971.0638159223236</v>
      </c>
      <c r="P524" s="24">
        <f ca="1">F524*'Balance y flujos'!G$12</f>
        <v>6711.4776790840169</v>
      </c>
      <c r="Q524" s="24">
        <f ca="1">G524*'Balance y flujos'!H$12</f>
        <v>-843968.64239203394</v>
      </c>
      <c r="R524" s="24">
        <f ca="1">H524*'Balance y flujos'!I$12</f>
        <v>20621.844047036924</v>
      </c>
      <c r="S524" s="24">
        <f ca="1">I524*'Balance y flujos'!J$12</f>
        <v>19689.384572054951</v>
      </c>
      <c r="T524" s="24">
        <f ca="1">J524*'Balance y flujos'!K$12</f>
        <v>18768.012855804805</v>
      </c>
      <c r="U524" s="24">
        <f ca="1">K524*'Balance y flujos'!L$12</f>
        <v>17866.770341630378</v>
      </c>
      <c r="V524" s="24">
        <f ca="1">L524*'Balance y flujos'!M$12</f>
        <v>687447.95681164716</v>
      </c>
      <c r="W524" s="18">
        <f t="shared" ca="1" si="47"/>
        <v>-51269.501550671994</v>
      </c>
      <c r="X524" s="18">
        <f ca="1">'Metrics and Escenarios'!$N$13-W524</f>
        <v>54177.54830647877</v>
      </c>
    </row>
    <row r="525" spans="1:24" x14ac:dyDescent="0.3">
      <c r="A525">
        <v>520</v>
      </c>
      <c r="B525" s="18">
        <f t="shared" ca="1" si="46"/>
        <v>-36.801370811252006</v>
      </c>
      <c r="C525" s="23">
        <f t="shared" ca="1" si="48"/>
        <v>0.99721313648487897</v>
      </c>
      <c r="D525" s="23">
        <f t="shared" ca="1" si="49"/>
        <v>0.98759024983168264</v>
      </c>
      <c r="E525" s="23">
        <f t="shared" ca="1" si="49"/>
        <v>0.97265848826134105</v>
      </c>
      <c r="F525" s="23">
        <f t="shared" ca="1" si="49"/>
        <v>0.95374887551722065</v>
      </c>
      <c r="G525" s="23">
        <f t="shared" ca="1" si="49"/>
        <v>0.93196600153161069</v>
      </c>
      <c r="H525" s="23">
        <f t="shared" ca="1" si="49"/>
        <v>0.90820411115850541</v>
      </c>
      <c r="I525" s="23">
        <f t="shared" ca="1" si="49"/>
        <v>0.88316667461901688</v>
      </c>
      <c r="J525" s="23">
        <f t="shared" ca="1" si="49"/>
        <v>0.85739982330605002</v>
      </c>
      <c r="K525" s="23">
        <f t="shared" ca="1" si="49"/>
        <v>0.83131519460813752</v>
      </c>
      <c r="L525" s="23">
        <f t="shared" ca="1" si="49"/>
        <v>0.80522265226939571</v>
      </c>
      <c r="M525" s="24">
        <f ca="1">C525*'Balance y flujos'!D$12</f>
        <v>7550.7547819474275</v>
      </c>
      <c r="N525" s="24">
        <f ca="1">D525*'Balance y flujos'!E$12</f>
        <v>7477.8916649723715</v>
      </c>
      <c r="O525" s="24">
        <f ca="1">E525*'Balance y flujos'!F$12</f>
        <v>7364.8305088813286</v>
      </c>
      <c r="P525" s="24">
        <f ca="1">F525*'Balance y flujos'!G$12</f>
        <v>7221.649634473938</v>
      </c>
      <c r="Q525" s="24">
        <f ca="1">G525*'Balance y flujos'!H$12</f>
        <v>-924909.28869338799</v>
      </c>
      <c r="R525" s="24">
        <f ca="1">H525*'Balance y flujos'!I$12</f>
        <v>23017.327363246692</v>
      </c>
      <c r="S525" s="24">
        <f ca="1">I525*'Balance y flujos'!J$12</f>
        <v>22382.784019866755</v>
      </c>
      <c r="T525" s="24">
        <f ca="1">J525*'Balance y flujos'!K$12</f>
        <v>21729.754547192246</v>
      </c>
      <c r="U525" s="24">
        <f ca="1">K525*'Balance y flujos'!L$12</f>
        <v>21068.671393623688</v>
      </c>
      <c r="V525" s="24">
        <f ca="1">L525*'Balance y flujos'!M$12</f>
        <v>825630.03994785971</v>
      </c>
      <c r="W525" s="18">
        <f t="shared" ca="1" si="47"/>
        <v>18534.415168676176</v>
      </c>
      <c r="X525" s="18">
        <f ca="1">'Metrics and Escenarios'!$N$13-W525</f>
        <v>-15626.3684128694</v>
      </c>
    </row>
    <row r="526" spans="1:24" x14ac:dyDescent="0.3">
      <c r="A526">
        <v>521</v>
      </c>
      <c r="B526" s="18">
        <f t="shared" ca="1" si="46"/>
        <v>-175.20551409657656</v>
      </c>
      <c r="C526" s="23">
        <f t="shared" ca="1" si="48"/>
        <v>1.0111109332493629</v>
      </c>
      <c r="D526" s="23">
        <f t="shared" ca="1" si="49"/>
        <v>1.0153094415051751</v>
      </c>
      <c r="E526" s="23">
        <f t="shared" ca="1" si="49"/>
        <v>1.0138946417311543</v>
      </c>
      <c r="F526" s="23">
        <f t="shared" ca="1" si="49"/>
        <v>1.0080389219182757</v>
      </c>
      <c r="G526" s="23">
        <f t="shared" ca="1" si="49"/>
        <v>0.99874391717065625</v>
      </c>
      <c r="H526" s="23">
        <f t="shared" ca="1" si="49"/>
        <v>0.98684366358993025</v>
      </c>
      <c r="I526" s="23">
        <f t="shared" ca="1" si="49"/>
        <v>0.97301241593166932</v>
      </c>
      <c r="J526" s="23">
        <f t="shared" ca="1" si="49"/>
        <v>0.9577891527872473</v>
      </c>
      <c r="K526" s="23">
        <f t="shared" ca="1" si="49"/>
        <v>0.94159264755369598</v>
      </c>
      <c r="L526" s="23">
        <f t="shared" ca="1" si="49"/>
        <v>0.92474957315245832</v>
      </c>
      <c r="M526" s="24">
        <f ca="1">C526*'Balance y flujos'!D$12</f>
        <v>7655.9869048894334</v>
      </c>
      <c r="N526" s="24">
        <f ca="1">D526*'Balance y flujos'!E$12</f>
        <v>7687.7774069694278</v>
      </c>
      <c r="O526" s="24">
        <f ca="1">E526*'Balance y flujos'!F$12</f>
        <v>7677.0647460864775</v>
      </c>
      <c r="P526" s="24">
        <f ca="1">F526*'Balance y flujos'!G$12</f>
        <v>7632.7260758853481</v>
      </c>
      <c r="Q526" s="24">
        <f ca="1">G526*'Balance y flujos'!H$12</f>
        <v>-991181.57153700397</v>
      </c>
      <c r="R526" s="24">
        <f ca="1">H526*'Balance y flujos'!I$12</f>
        <v>25010.351067691696</v>
      </c>
      <c r="S526" s="24">
        <f ca="1">I526*'Balance y flujos'!J$12</f>
        <v>24659.814936792405</v>
      </c>
      <c r="T526" s="24">
        <f ca="1">J526*'Balance y flujos'!K$12</f>
        <v>24273.999868321684</v>
      </c>
      <c r="U526" s="24">
        <f ca="1">K526*'Balance y flujos'!L$12</f>
        <v>23863.519164126628</v>
      </c>
      <c r="V526" s="24">
        <f ca="1">L526*'Balance y flujos'!M$12</f>
        <v>948186.22510410089</v>
      </c>
      <c r="W526" s="18">
        <f t="shared" ca="1" si="47"/>
        <v>85465.893737859908</v>
      </c>
      <c r="X526" s="18">
        <f ca="1">'Metrics and Escenarios'!$N$13-W526</f>
        <v>-82557.846982053132</v>
      </c>
    </row>
    <row r="527" spans="1:24" x14ac:dyDescent="0.3">
      <c r="A527">
        <v>522</v>
      </c>
      <c r="B527" s="18">
        <f t="shared" ca="1" si="46"/>
        <v>223.56219681359826</v>
      </c>
      <c r="C527" s="23">
        <f t="shared" ca="1" si="48"/>
        <v>0.97158442638965725</v>
      </c>
      <c r="D527" s="23">
        <f t="shared" ca="1" si="49"/>
        <v>0.93747976284124512</v>
      </c>
      <c r="E527" s="23">
        <f t="shared" ca="1" si="49"/>
        <v>0.89957637841215377</v>
      </c>
      <c r="F527" s="23">
        <f t="shared" ca="1" si="49"/>
        <v>0.85941762234529884</v>
      </c>
      <c r="G527" s="23">
        <f t="shared" ca="1" si="49"/>
        <v>0.81820633753104699</v>
      </c>
      <c r="H527" s="23">
        <f t="shared" ca="1" si="49"/>
        <v>0.77685289241309274</v>
      </c>
      <c r="I527" s="23">
        <f t="shared" ca="1" si="49"/>
        <v>0.73602158440175003</v>
      </c>
      <c r="J527" s="23">
        <f t="shared" ca="1" si="49"/>
        <v>0.69618365244509506</v>
      </c>
      <c r="K527" s="23">
        <f t="shared" ca="1" si="49"/>
        <v>0.6576558746303649</v>
      </c>
      <c r="L527" s="23">
        <f t="shared" ca="1" si="49"/>
        <v>0.62064251640802426</v>
      </c>
      <c r="M527" s="24">
        <f ca="1">C527*'Balance y flujos'!D$12</f>
        <v>7356.6978665032802</v>
      </c>
      <c r="N527" s="24">
        <f ca="1">D527*'Balance y flujos'!E$12</f>
        <v>7098.462247704063</v>
      </c>
      <c r="O527" s="24">
        <f ca="1">E527*'Balance y flujos'!F$12</f>
        <v>6811.4632594649092</v>
      </c>
      <c r="P527" s="24">
        <f ca="1">F527*'Balance y flujos'!G$12</f>
        <v>6507.3869208020124</v>
      </c>
      <c r="Q527" s="24">
        <f ca="1">G527*'Balance y flujos'!H$12</f>
        <v>-812010.99654555868</v>
      </c>
      <c r="R527" s="24">
        <f ca="1">H527*'Balance y flujos'!I$12</f>
        <v>19688.390658073669</v>
      </c>
      <c r="S527" s="24">
        <f ca="1">I527*'Balance y flujos'!J$12</f>
        <v>18653.570872939919</v>
      </c>
      <c r="T527" s="24">
        <f ca="1">J527*'Balance y flujos'!K$12</f>
        <v>17643.926994372363</v>
      </c>
      <c r="U527" s="24">
        <f ca="1">K527*'Balance y flujos'!L$12</f>
        <v>16667.48737728137</v>
      </c>
      <c r="V527" s="24">
        <f ca="1">L527*'Balance y flujos'!M$12</f>
        <v>636371.94528881856</v>
      </c>
      <c r="W527" s="18">
        <f t="shared" ca="1" si="47"/>
        <v>-75211.665059598396</v>
      </c>
      <c r="X527" s="18">
        <f ca="1">'Metrics and Escenarios'!$N$13-W527</f>
        <v>78119.711815405171</v>
      </c>
    </row>
    <row r="528" spans="1:24" x14ac:dyDescent="0.3">
      <c r="A528">
        <v>523</v>
      </c>
      <c r="B528" s="18">
        <f t="shared" ca="1" si="46"/>
        <v>165.32064625256083</v>
      </c>
      <c r="C528" s="23">
        <f t="shared" ca="1" si="48"/>
        <v>0.97725959522851835</v>
      </c>
      <c r="D528" s="23">
        <f t="shared" ca="1" si="49"/>
        <v>0.94846366560162632</v>
      </c>
      <c r="E528" s="23">
        <f t="shared" ca="1" si="49"/>
        <v>0.91543231310125184</v>
      </c>
      <c r="F528" s="23">
        <f t="shared" ca="1" si="49"/>
        <v>0.87967418690329646</v>
      </c>
      <c r="G528" s="23">
        <f t="shared" ca="1" si="49"/>
        <v>0.84238346016504906</v>
      </c>
      <c r="H528" s="23">
        <f t="shared" ca="1" si="49"/>
        <v>0.80447986256588411</v>
      </c>
      <c r="I528" s="23">
        <f t="shared" ca="1" si="49"/>
        <v>0.76664858663756164</v>
      </c>
      <c r="J528" s="23">
        <f t="shared" ca="1" si="49"/>
        <v>0.72938866233617083</v>
      </c>
      <c r="K528" s="23">
        <f t="shared" ca="1" si="49"/>
        <v>0.69304795999757818</v>
      </c>
      <c r="L528" s="23">
        <f t="shared" ca="1" si="49"/>
        <v>0.65786306961598739</v>
      </c>
      <c r="M528" s="24">
        <f ca="1">C528*'Balance y flujos'!D$12</f>
        <v>7399.6694306359386</v>
      </c>
      <c r="N528" s="24">
        <f ca="1">D528*'Balance y flujos'!E$12</f>
        <v>7181.6307833540659</v>
      </c>
      <c r="O528" s="24">
        <f ca="1">E528*'Balance y flujos'!F$12</f>
        <v>6931.5221218039824</v>
      </c>
      <c r="P528" s="24">
        <f ca="1">F528*'Balance y flujos'!G$12</f>
        <v>6660.7667210734735</v>
      </c>
      <c r="Q528" s="24">
        <f ca="1">G528*'Balance y flujos'!H$12</f>
        <v>-836005.05347608845</v>
      </c>
      <c r="R528" s="24">
        <f ca="1">H528*'Balance y flujos'!I$12</f>
        <v>20388.562577853125</v>
      </c>
      <c r="S528" s="24">
        <f ca="1">I528*'Balance y flujos'!J$12</f>
        <v>19429.7749530088</v>
      </c>
      <c r="T528" s="24">
        <f ca="1">J528*'Balance y flujos'!K$12</f>
        <v>18485.46753946834</v>
      </c>
      <c r="U528" s="24">
        <f ca="1">K528*'Balance y flujos'!L$12</f>
        <v>17564.456687325535</v>
      </c>
      <c r="V528" s="24">
        <f ca="1">L528*'Balance y flujos'!M$12</f>
        <v>674535.80809789768</v>
      </c>
      <c r="W528" s="18">
        <f t="shared" ca="1" si="47"/>
        <v>-57427.394563667709</v>
      </c>
      <c r="X528" s="18">
        <f ca="1">'Metrics and Escenarios'!$N$13-W528</f>
        <v>60335.441319474485</v>
      </c>
    </row>
    <row r="529" spans="1:24" x14ac:dyDescent="0.3">
      <c r="A529">
        <v>524</v>
      </c>
      <c r="B529" s="18">
        <f t="shared" ca="1" si="46"/>
        <v>-147.05071820288128</v>
      </c>
      <c r="C529" s="23">
        <f t="shared" ca="1" si="48"/>
        <v>1.008268174796273</v>
      </c>
      <c r="D529" s="23">
        <f t="shared" ca="1" si="49"/>
        <v>1.0096083418799584</v>
      </c>
      <c r="E529" s="23">
        <f t="shared" ca="1" si="49"/>
        <v>1.0053669079121965</v>
      </c>
      <c r="F529" s="23">
        <f t="shared" ca="1" si="49"/>
        <v>0.99675015577316928</v>
      </c>
      <c r="G529" s="23">
        <f t="shared" ca="1" si="49"/>
        <v>0.98478270096059184</v>
      </c>
      <c r="H529" s="23">
        <f t="shared" ca="1" si="49"/>
        <v>0.97031305233814413</v>
      </c>
      <c r="I529" s="23">
        <f t="shared" ca="1" si="49"/>
        <v>0.954023672844862</v>
      </c>
      <c r="J529" s="23">
        <f t="shared" ca="1" si="49"/>
        <v>0.93645720677853739</v>
      </c>
      <c r="K529" s="23">
        <f t="shared" ca="1" si="49"/>
        <v>0.9180330858030944</v>
      </c>
      <c r="L529" s="23">
        <f t="shared" ca="1" si="49"/>
        <v>0.89907654300860573</v>
      </c>
      <c r="M529" s="24">
        <f ca="1">C529*'Balance y flujos'!D$12</f>
        <v>7634.4619457826448</v>
      </c>
      <c r="N529" s="24">
        <f ca="1">D529*'Balance y flujos'!E$12</f>
        <v>7644.6094986432263</v>
      </c>
      <c r="O529" s="24">
        <f ca="1">E529*'Balance y flujos'!F$12</f>
        <v>7612.4939692316475</v>
      </c>
      <c r="P529" s="24">
        <f ca="1">F529*'Balance y flujos'!G$12</f>
        <v>7547.2491584302588</v>
      </c>
      <c r="Q529" s="24">
        <f ca="1">G529*'Balance y flujos'!H$12</f>
        <v>-977326.06765282352</v>
      </c>
      <c r="R529" s="24">
        <f ca="1">H529*'Balance y flujos'!I$12</f>
        <v>24591.40285327371</v>
      </c>
      <c r="S529" s="24">
        <f ca="1">I529*'Balance y flujos'!J$12</f>
        <v>24178.568364049959</v>
      </c>
      <c r="T529" s="24">
        <f ca="1">J529*'Balance y flujos'!K$12</f>
        <v>23733.367670619722</v>
      </c>
      <c r="U529" s="24">
        <f ca="1">K529*'Balance y flujos'!L$12</f>
        <v>23266.430757802977</v>
      </c>
      <c r="V529" s="24">
        <f ca="1">L529*'Balance y flujos'!M$12</f>
        <v>921862.54327086778</v>
      </c>
      <c r="W529" s="18">
        <f t="shared" ca="1" si="47"/>
        <v>70745.059835878434</v>
      </c>
      <c r="X529" s="18">
        <f ca="1">'Metrics and Escenarios'!$N$13-W529</f>
        <v>-67837.013080071658</v>
      </c>
    </row>
    <row r="530" spans="1:24" x14ac:dyDescent="0.3">
      <c r="A530">
        <v>525</v>
      </c>
      <c r="B530" s="18">
        <f t="shared" ca="1" si="46"/>
        <v>-307.89937706621464</v>
      </c>
      <c r="C530" s="23">
        <f t="shared" ca="1" si="48"/>
        <v>1.0246171663468597</v>
      </c>
      <c r="D530" s="23">
        <f t="shared" ca="1" si="49"/>
        <v>1.0426152364079806</v>
      </c>
      <c r="E530" s="23">
        <f t="shared" ca="1" si="49"/>
        <v>1.0550700417865944</v>
      </c>
      <c r="F530" s="23">
        <f t="shared" ca="1" si="49"/>
        <v>1.0629885491555893</v>
      </c>
      <c r="G530" s="23">
        <f t="shared" ca="1" si="49"/>
        <v>1.0672551361170051</v>
      </c>
      <c r="H530" s="23">
        <f t="shared" ca="1" si="49"/>
        <v>1.0686248875493638</v>
      </c>
      <c r="I530" s="23">
        <f t="shared" ca="1" si="49"/>
        <v>1.0677218511987447</v>
      </c>
      <c r="J530" s="23">
        <f t="shared" ca="1" si="49"/>
        <v>1.0650561002920165</v>
      </c>
      <c r="K530" s="23">
        <f t="shared" ca="1" si="49"/>
        <v>1.0610319212104085</v>
      </c>
      <c r="L530" s="23">
        <f t="shared" ca="1" si="49"/>
        <v>1.0559718768075497</v>
      </c>
      <c r="M530" s="24">
        <f ca="1">C530*'Balance y flujos'!D$12</f>
        <v>7758.254163929465</v>
      </c>
      <c r="N530" s="24">
        <f ca="1">D530*'Balance y flujos'!E$12</f>
        <v>7894.5329679360684</v>
      </c>
      <c r="O530" s="24">
        <f ca="1">E530*'Balance y flujos'!F$12</f>
        <v>7988.8389671553423</v>
      </c>
      <c r="P530" s="24">
        <f ca="1">F530*'Balance y flujos'!G$12</f>
        <v>8048.7967687473702</v>
      </c>
      <c r="Q530" s="24">
        <f ca="1">G530*'Balance y flujos'!H$12</f>
        <v>-1059174.0333639875</v>
      </c>
      <c r="R530" s="24">
        <f ca="1">H530*'Balance y flujos'!I$12</f>
        <v>27082.996611698432</v>
      </c>
      <c r="S530" s="24">
        <f ca="1">I530*'Balance y flujos'!J$12</f>
        <v>27060.110254933767</v>
      </c>
      <c r="T530" s="24">
        <f ca="1">J530*'Balance y flujos'!K$12</f>
        <v>26992.550044034957</v>
      </c>
      <c r="U530" s="24">
        <f ca="1">K530*'Balance y flujos'!L$12</f>
        <v>26890.562125073051</v>
      </c>
      <c r="V530" s="24">
        <f ca="1">L530*'Balance y flujos'!M$12</f>
        <v>1082734.1982683686</v>
      </c>
      <c r="W530" s="18">
        <f t="shared" ca="1" si="47"/>
        <v>163276.80680788949</v>
      </c>
      <c r="X530" s="18">
        <f ca="1">'Metrics and Escenarios'!$N$13-W530</f>
        <v>-160368.76005208271</v>
      </c>
    </row>
    <row r="531" spans="1:24" x14ac:dyDescent="0.3">
      <c r="A531">
        <v>526</v>
      </c>
      <c r="B531" s="18">
        <f t="shared" ca="1" si="46"/>
        <v>148.61564153513646</v>
      </c>
      <c r="C531" s="23">
        <f t="shared" ca="1" si="48"/>
        <v>0.97889347215950018</v>
      </c>
      <c r="D531" s="23">
        <f t="shared" ca="1" si="49"/>
        <v>0.95163778301536583</v>
      </c>
      <c r="E531" s="23">
        <f t="shared" ca="1" si="49"/>
        <v>0.92003151826970364</v>
      </c>
      <c r="F531" s="23">
        <f t="shared" ca="1" si="49"/>
        <v>0.88557185364645552</v>
      </c>
      <c r="G531" s="23">
        <f t="shared" ca="1" si="49"/>
        <v>0.84944893612889605</v>
      </c>
      <c r="H531" s="23">
        <f t="shared" ca="1" si="49"/>
        <v>0.81258371111087702</v>
      </c>
      <c r="I531" s="23">
        <f t="shared" ca="1" si="49"/>
        <v>0.77566601432538906</v>
      </c>
      <c r="J531" s="23">
        <f t="shared" ca="1" si="49"/>
        <v>0.73920163945734874</v>
      </c>
      <c r="K531" s="23">
        <f t="shared" ca="1" si="49"/>
        <v>0.70354631351486774</v>
      </c>
      <c r="L531" s="23">
        <f t="shared" ca="1" si="49"/>
        <v>0.66894497926783925</v>
      </c>
      <c r="M531" s="24">
        <f ca="1">C531*'Balance y flujos'!D$12</f>
        <v>7412.0409123165864</v>
      </c>
      <c r="N531" s="24">
        <f ca="1">D531*'Balance y flujos'!E$12</f>
        <v>7205.6647449650591</v>
      </c>
      <c r="O531" s="24">
        <f ca="1">E531*'Balance y flujos'!F$12</f>
        <v>6966.3466434115262</v>
      </c>
      <c r="P531" s="24">
        <f ca="1">F531*'Balance y flujos'!G$12</f>
        <v>6705.4230074118304</v>
      </c>
      <c r="Q531" s="24">
        <f ca="1">G531*'Balance y flujos'!H$12</f>
        <v>-843017.03066974389</v>
      </c>
      <c r="R531" s="24">
        <f ca="1">H531*'Balance y flujos'!I$12</f>
        <v>20593.944751937688</v>
      </c>
      <c r="S531" s="24">
        <f ca="1">I531*'Balance y flujos'!J$12</f>
        <v>19658.310678089772</v>
      </c>
      <c r="T531" s="24">
        <f ca="1">J531*'Balance y flujos'!K$12</f>
        <v>18734.165496272435</v>
      </c>
      <c r="U531" s="24">
        <f ca="1">K531*'Balance y flujos'!L$12</f>
        <v>17830.524674371205</v>
      </c>
      <c r="V531" s="24">
        <f ca="1">L531*'Balance y flujos'!M$12</f>
        <v>685898.57525648468</v>
      </c>
      <c r="W531" s="18">
        <f t="shared" ca="1" si="47"/>
        <v>-52012.034504483221</v>
      </c>
      <c r="X531" s="18">
        <f ca="1">'Metrics and Escenarios'!$N$13-W531</f>
        <v>54920.081260289997</v>
      </c>
    </row>
    <row r="532" spans="1:24" x14ac:dyDescent="0.3">
      <c r="A532">
        <v>527</v>
      </c>
      <c r="B532" s="18">
        <f t="shared" ca="1" si="46"/>
        <v>-68.691207587702579</v>
      </c>
      <c r="C532" s="23">
        <f t="shared" ca="1" si="48"/>
        <v>1.0003983089324038</v>
      </c>
      <c r="D532" s="23">
        <f t="shared" ca="1" si="49"/>
        <v>0.99390919780705311</v>
      </c>
      <c r="E532" s="23">
        <f t="shared" ca="1" si="49"/>
        <v>0.98200851871750938</v>
      </c>
      <c r="F532" s="23">
        <f t="shared" ca="1" si="49"/>
        <v>0.96599275897223047</v>
      </c>
      <c r="G532" s="23">
        <f t="shared" ca="1" si="49"/>
        <v>0.94694522727357489</v>
      </c>
      <c r="H532" s="23">
        <f t="shared" ca="1" si="49"/>
        <v>0.9257489146849277</v>
      </c>
      <c r="I532" s="23">
        <f t="shared" ca="1" si="49"/>
        <v>0.90310319585604382</v>
      </c>
      <c r="J532" s="23">
        <f t="shared" ca="1" si="49"/>
        <v>0.87955510532671632</v>
      </c>
      <c r="K532" s="23">
        <f t="shared" ca="1" si="49"/>
        <v>0.8555203425475234</v>
      </c>
      <c r="L532" s="23">
        <f t="shared" ca="1" si="49"/>
        <v>0.83131489876275755</v>
      </c>
      <c r="M532" s="24">
        <f ca="1">C532*'Balance y flujos'!D$12</f>
        <v>7574.8724506879853</v>
      </c>
      <c r="N532" s="24">
        <f ca="1">D532*'Balance y flujos'!E$12</f>
        <v>7525.7378323524872</v>
      </c>
      <c r="O532" s="24">
        <f ca="1">E532*'Balance y flujos'!F$12</f>
        <v>7435.6275978839139</v>
      </c>
      <c r="P532" s="24">
        <f ca="1">F532*'Balance y flujos'!G$12</f>
        <v>7314.3585631523201</v>
      </c>
      <c r="Q532" s="24">
        <f ca="1">G532*'Balance y flujos'!H$12</f>
        <v>-939775.09388736414</v>
      </c>
      <c r="R532" s="24">
        <f ca="1">H532*'Balance y flujos'!I$12</f>
        <v>23461.979045979526</v>
      </c>
      <c r="S532" s="24">
        <f ca="1">I532*'Balance y flujos'!J$12</f>
        <v>22888.050875806897</v>
      </c>
      <c r="T532" s="24">
        <f ca="1">J532*'Balance y flujos'!K$12</f>
        <v>22291.253193619017</v>
      </c>
      <c r="U532" s="24">
        <f ca="1">K532*'Balance y flujos'!L$12</f>
        <v>21682.121395832968</v>
      </c>
      <c r="V532" s="24">
        <f ca="1">L532*'Balance y flujos'!M$12</f>
        <v>852383.56265854032</v>
      </c>
      <c r="W532" s="18">
        <f t="shared" ca="1" si="47"/>
        <v>32782.46972649137</v>
      </c>
      <c r="X532" s="18">
        <f ca="1">'Metrics and Escenarios'!$N$13-W532</f>
        <v>-29874.422970684594</v>
      </c>
    </row>
    <row r="533" spans="1:24" x14ac:dyDescent="0.3">
      <c r="A533">
        <v>528</v>
      </c>
      <c r="B533" s="18">
        <f t="shared" ca="1" si="46"/>
        <v>203.14242745616249</v>
      </c>
      <c r="C533" s="23">
        <f t="shared" ca="1" si="48"/>
        <v>0.97357040635203829</v>
      </c>
      <c r="D533" s="23">
        <f t="shared" ca="1" si="49"/>
        <v>0.94131621556387057</v>
      </c>
      <c r="E533" s="23">
        <f t="shared" ca="1" si="49"/>
        <v>0.90510403479602708</v>
      </c>
      <c r="F533" s="23">
        <f t="shared" ca="1" si="49"/>
        <v>0.86646601231088771</v>
      </c>
      <c r="G533" s="23">
        <f t="shared" ca="1" si="49"/>
        <v>0.82660292101575583</v>
      </c>
      <c r="H533" s="23">
        <f t="shared" ca="1" si="49"/>
        <v>0.78642933135661441</v>
      </c>
      <c r="I533" s="23">
        <f t="shared" ca="1" si="49"/>
        <v>0.74661770732322152</v>
      </c>
      <c r="J533" s="23">
        <f t="shared" ca="1" si="49"/>
        <v>0.7076497794177159</v>
      </c>
      <c r="K533" s="23">
        <f t="shared" ca="1" si="49"/>
        <v>0.66985388067650986</v>
      </c>
      <c r="L533" s="23">
        <f t="shared" ca="1" si="49"/>
        <v>0.63344617240900714</v>
      </c>
      <c r="M533" s="24">
        <f ca="1">C533*'Balance y flujos'!D$12</f>
        <v>7371.7354218153359</v>
      </c>
      <c r="N533" s="24">
        <f ca="1">D533*'Balance y flujos'!E$12</f>
        <v>7127.5113172371721</v>
      </c>
      <c r="O533" s="24">
        <f ca="1">E533*'Balance y flujos'!F$12</f>
        <v>6853.3178804545778</v>
      </c>
      <c r="P533" s="24">
        <f ca="1">F533*'Balance y flujos'!G$12</f>
        <v>6560.7563182663307</v>
      </c>
      <c r="Q533" s="24">
        <f ca="1">G533*'Balance y flujos'!H$12</f>
        <v>-820344.00230492512</v>
      </c>
      <c r="R533" s="24">
        <f ca="1">H533*'Balance y flujos'!I$12</f>
        <v>19931.09384277519</v>
      </c>
      <c r="S533" s="24">
        <f ca="1">I533*'Balance y flujos'!J$12</f>
        <v>18922.116706490044</v>
      </c>
      <c r="T533" s="24">
        <f ca="1">J533*'Balance y flujos'!K$12</f>
        <v>17934.522021277393</v>
      </c>
      <c r="U533" s="24">
        <f ca="1">K533*'Balance y flujos'!L$12</f>
        <v>16976.630988165089</v>
      </c>
      <c r="V533" s="24">
        <f ca="1">L533*'Balance y flujos'!M$12</f>
        <v>649500.09436134796</v>
      </c>
      <c r="W533" s="18">
        <f t="shared" ca="1" si="47"/>
        <v>-69166.223447096068</v>
      </c>
      <c r="X533" s="18">
        <f ca="1">'Metrics and Escenarios'!$N$13-W533</f>
        <v>72074.270202902844</v>
      </c>
    </row>
    <row r="534" spans="1:24" x14ac:dyDescent="0.3">
      <c r="A534">
        <v>529</v>
      </c>
      <c r="B534" s="18">
        <f t="shared" ca="1" si="46"/>
        <v>-166.69689220349787</v>
      </c>
      <c r="C534" s="23">
        <f t="shared" ca="1" si="48"/>
        <v>1.0102509830884847</v>
      </c>
      <c r="D534" s="23">
        <f t="shared" ca="1" si="49"/>
        <v>1.0135831339431549</v>
      </c>
      <c r="E534" s="23">
        <f t="shared" ca="1" si="49"/>
        <v>1.0113098881944171</v>
      </c>
      <c r="F534" s="23">
        <f t="shared" ca="1" si="49"/>
        <v>1.004613944775423</v>
      </c>
      <c r="G534" s="23">
        <f t="shared" ca="1" si="49"/>
        <v>0.99450397540133584</v>
      </c>
      <c r="H534" s="23">
        <f t="shared" ca="1" si="49"/>
        <v>0.98181849392403875</v>
      </c>
      <c r="I534" s="23">
        <f t="shared" ca="1" si="49"/>
        <v>0.96723434389226048</v>
      </c>
      <c r="J534" s="23">
        <f t="shared" ca="1" si="49"/>
        <v>0.95129171895444009</v>
      </c>
      <c r="K534" s="23">
        <f t="shared" ca="1" si="49"/>
        <v>0.93440969508331173</v>
      </c>
      <c r="L534" s="23">
        <f t="shared" ca="1" si="49"/>
        <v>0.91691460833401883</v>
      </c>
      <c r="M534" s="24">
        <f ca="1">C534*'Balance y flujos'!D$12</f>
        <v>7649.4754856632735</v>
      </c>
      <c r="N534" s="24">
        <f ca="1">D534*'Balance y flujos'!E$12</f>
        <v>7674.7060538131873</v>
      </c>
      <c r="O534" s="24">
        <f ca="1">E534*'Balance y flujos'!F$12</f>
        <v>7657.4933631858576</v>
      </c>
      <c r="P534" s="24">
        <f ca="1">F534*'Balance y flujos'!G$12</f>
        <v>7606.7926404007185</v>
      </c>
      <c r="Q534" s="24">
        <f ca="1">G534*'Balance y flujos'!H$12</f>
        <v>-986973.73399838258</v>
      </c>
      <c r="R534" s="24">
        <f ca="1">H534*'Balance y flujos'!I$12</f>
        <v>24882.994261182488</v>
      </c>
      <c r="S534" s="24">
        <f ca="1">I534*'Balance y flujos'!J$12</f>
        <v>24513.376736364262</v>
      </c>
      <c r="T534" s="24">
        <f ca="1">J534*'Balance y flujos'!K$12</f>
        <v>24109.330319138531</v>
      </c>
      <c r="U534" s="24">
        <f ca="1">K534*'Balance y flujos'!L$12</f>
        <v>23681.475979765153</v>
      </c>
      <c r="V534" s="24">
        <f ca="1">L534*'Balance y flujos'!M$12</f>
        <v>940152.69264223205</v>
      </c>
      <c r="W534" s="18">
        <f t="shared" ca="1" si="47"/>
        <v>80954.603483362822</v>
      </c>
      <c r="X534" s="18">
        <f ca="1">'Metrics and Escenarios'!$N$13-W534</f>
        <v>-78046.556727556046</v>
      </c>
    </row>
    <row r="535" spans="1:24" x14ac:dyDescent="0.3">
      <c r="A535">
        <v>530</v>
      </c>
      <c r="B535" s="18">
        <f t="shared" ca="1" si="46"/>
        <v>97.353575768256476</v>
      </c>
      <c r="C535" s="23">
        <f t="shared" ca="1" si="48"/>
        <v>0.98392436599809052</v>
      </c>
      <c r="D535" s="23">
        <f t="shared" ca="1" si="49"/>
        <v>0.96144455236414283</v>
      </c>
      <c r="E535" s="23">
        <f t="shared" ca="1" si="49"/>
        <v>0.93428968760501707</v>
      </c>
      <c r="F535" s="23">
        <f t="shared" ca="1" si="49"/>
        <v>0.90391779810155015</v>
      </c>
      <c r="G535" s="23">
        <f t="shared" ca="1" si="49"/>
        <v>0.87150261165153609</v>
      </c>
      <c r="H535" s="23">
        <f t="shared" ca="1" si="49"/>
        <v>0.83796486920738522</v>
      </c>
      <c r="I535" s="23">
        <f t="shared" ca="1" si="49"/>
        <v>0.80400499324499841</v>
      </c>
      <c r="J535" s="23">
        <f t="shared" ca="1" si="49"/>
        <v>0.77014621837921848</v>
      </c>
      <c r="K535" s="23">
        <f t="shared" ca="1" si="49"/>
        <v>0.73676543136017392</v>
      </c>
      <c r="L535" s="23">
        <f t="shared" ca="1" si="49"/>
        <v>0.70413062038422669</v>
      </c>
      <c r="M535" s="24">
        <f ca="1">C535*'Balance y flujos'!D$12</f>
        <v>7450.1341185925367</v>
      </c>
      <c r="N535" s="24">
        <f ca="1">D535*'Balance y flujos'!E$12</f>
        <v>7279.9201953262027</v>
      </c>
      <c r="O535" s="24">
        <f ca="1">E535*'Balance y flujos'!F$12</f>
        <v>7074.3074557509317</v>
      </c>
      <c r="P535" s="24">
        <f ca="1">F535*'Balance y flujos'!G$12</f>
        <v>6844.3358664140133</v>
      </c>
      <c r="Q535" s="24">
        <f ca="1">G535*'Balance y flujos'!H$12</f>
        <v>-864903.71892575093</v>
      </c>
      <c r="R535" s="24">
        <f ca="1">H535*'Balance y flujos'!I$12</f>
        <v>21237.199299663127</v>
      </c>
      <c r="S535" s="24">
        <f ca="1">I535*'Balance y flujos'!J$12</f>
        <v>20376.527593118641</v>
      </c>
      <c r="T535" s="24">
        <f ca="1">J535*'Balance y flujos'!K$12</f>
        <v>19518.418170766432</v>
      </c>
      <c r="U535" s="24">
        <f ca="1">K535*'Balance y flujos'!L$12</f>
        <v>18672.422768389235</v>
      </c>
      <c r="V535" s="24">
        <f ca="1">L535*'Balance y flujos'!M$12</f>
        <v>721975.95360474673</v>
      </c>
      <c r="W535" s="18">
        <f t="shared" ca="1" si="47"/>
        <v>-34474.499852983165</v>
      </c>
      <c r="X535" s="18">
        <f ca="1">'Metrics and Escenarios'!$N$13-W535</f>
        <v>37382.54660878994</v>
      </c>
    </row>
    <row r="536" spans="1:24" x14ac:dyDescent="0.3">
      <c r="A536">
        <v>531</v>
      </c>
      <c r="B536" s="18">
        <f t="shared" ca="1" si="46"/>
        <v>-317.71753066179144</v>
      </c>
      <c r="C536" s="23">
        <f t="shared" ca="1" si="48"/>
        <v>1.0256236452258061</v>
      </c>
      <c r="D536" s="23">
        <f t="shared" ca="1" si="49"/>
        <v>1.0446645591124275</v>
      </c>
      <c r="E536" s="23">
        <f t="shared" ca="1" si="49"/>
        <v>1.0581822749112724</v>
      </c>
      <c r="F536" s="23">
        <f t="shared" ca="1" si="49"/>
        <v>1.0671713912751182</v>
      </c>
      <c r="G536" s="23">
        <f t="shared" ca="1" si="49"/>
        <v>1.0725072545217595</v>
      </c>
      <c r="H536" s="23">
        <f t="shared" ca="1" si="49"/>
        <v>1.0749386200185436</v>
      </c>
      <c r="I536" s="23">
        <f t="shared" ca="1" si="49"/>
        <v>1.0750852655041947</v>
      </c>
      <c r="J536" s="23">
        <f t="shared" ca="1" si="49"/>
        <v>1.0734545475169592</v>
      </c>
      <c r="K536" s="23">
        <f t="shared" ca="1" si="49"/>
        <v>1.0704491035746648</v>
      </c>
      <c r="L536" s="23">
        <f t="shared" ca="1" si="49"/>
        <v>1.0663906336703719</v>
      </c>
      <c r="M536" s="24">
        <f ca="1">C536*'Balance y flujos'!D$12</f>
        <v>7765.8750775838134</v>
      </c>
      <c r="N536" s="24">
        <f ca="1">D536*'Balance y flujos'!E$12</f>
        <v>7910.0501454021623</v>
      </c>
      <c r="O536" s="24">
        <f ca="1">E536*'Balance y flujos'!F$12</f>
        <v>8012.4043498091778</v>
      </c>
      <c r="P536" s="24">
        <f ca="1">F536*'Balance y flujos'!G$12</f>
        <v>8080.46864909132</v>
      </c>
      <c r="Q536" s="24">
        <f ca="1">G536*'Balance y flujos'!H$12</f>
        <v>-1064386.3834817938</v>
      </c>
      <c r="R536" s="24">
        <f ca="1">H536*'Balance y flujos'!I$12</f>
        <v>27243.01047349619</v>
      </c>
      <c r="S536" s="24">
        <f ca="1">I536*'Balance y flujos'!J$12</f>
        <v>27246.727024773711</v>
      </c>
      <c r="T536" s="24">
        <f ca="1">J536*'Balance y flujos'!K$12</f>
        <v>27205.398462957957</v>
      </c>
      <c r="U536" s="24">
        <f ca="1">K536*'Balance y flujos'!L$12</f>
        <v>27129.229145684734</v>
      </c>
      <c r="V536" s="24">
        <f ca="1">L536*'Balance y flujos'!M$12</f>
        <v>1093417.0058379464</v>
      </c>
      <c r="W536" s="18">
        <f t="shared" ca="1" si="47"/>
        <v>169623.7856849517</v>
      </c>
      <c r="X536" s="18">
        <f ca="1">'Metrics and Escenarios'!$N$13-W536</f>
        <v>-166715.73892914492</v>
      </c>
    </row>
    <row r="537" spans="1:24" x14ac:dyDescent="0.3">
      <c r="A537">
        <v>532</v>
      </c>
      <c r="B537" s="18">
        <f t="shared" ca="1" si="46"/>
        <v>66.970606768866787</v>
      </c>
      <c r="C537" s="23">
        <f t="shared" ca="1" si="48"/>
        <v>0.98691836637691532</v>
      </c>
      <c r="D537" s="23">
        <f t="shared" ca="1" si="49"/>
        <v>0.96730464704548413</v>
      </c>
      <c r="E537" s="23">
        <f t="shared" ca="1" si="49"/>
        <v>0.94284456514731163</v>
      </c>
      <c r="F537" s="23">
        <f t="shared" ca="1" si="49"/>
        <v>0.91497030624148201</v>
      </c>
      <c r="G537" s="23">
        <f t="shared" ca="1" si="49"/>
        <v>0.88484310445242609</v>
      </c>
      <c r="H537" s="23">
        <f t="shared" ca="1" si="49"/>
        <v>0.85338087386658068</v>
      </c>
      <c r="I537" s="23">
        <f t="shared" ca="1" si="49"/>
        <v>0.8212877686482678</v>
      </c>
      <c r="J537" s="23">
        <f t="shared" ca="1" si="49"/>
        <v>0.78909503696457151</v>
      </c>
      <c r="K537" s="23">
        <f t="shared" ca="1" si="49"/>
        <v>0.75719001967087218</v>
      </c>
      <c r="L537" s="23">
        <f t="shared" ca="1" si="49"/>
        <v>0.72585251606033152</v>
      </c>
      <c r="M537" s="24">
        <f ca="1">C537*'Balance y flujos'!D$12</f>
        <v>7472.8042598596812</v>
      </c>
      <c r="N537" s="24">
        <f ca="1">D537*'Balance y flujos'!E$12</f>
        <v>7324.2919914035938</v>
      </c>
      <c r="O537" s="24">
        <f ca="1">E537*'Balance y flujos'!F$12</f>
        <v>7139.0837609840855</v>
      </c>
      <c r="P537" s="24">
        <f ca="1">F537*'Balance y flujos'!G$12</f>
        <v>6928.0238721539663</v>
      </c>
      <c r="Q537" s="24">
        <f ca="1">G537*'Balance y flujos'!H$12</f>
        <v>-878143.1994293452</v>
      </c>
      <c r="R537" s="24">
        <f ca="1">H537*'Balance y flujos'!I$12</f>
        <v>21627.899167142707</v>
      </c>
      <c r="S537" s="24">
        <f ca="1">I537*'Balance y flujos'!J$12</f>
        <v>20814.538492116972</v>
      </c>
      <c r="T537" s="24">
        <f ca="1">J537*'Balance y flujos'!K$12</f>
        <v>19998.6529056318</v>
      </c>
      <c r="U537" s="24">
        <f ca="1">K537*'Balance y flujos'!L$12</f>
        <v>19190.059090038558</v>
      </c>
      <c r="V537" s="24">
        <f ca="1">L537*'Balance y flujos'!M$12</f>
        <v>744248.36427806888</v>
      </c>
      <c r="W537" s="18">
        <f t="shared" ca="1" si="47"/>
        <v>-23399.481611944968</v>
      </c>
      <c r="X537" s="18">
        <f ca="1">'Metrics and Escenarios'!$N$13-W537</f>
        <v>26307.528367751744</v>
      </c>
    </row>
    <row r="538" spans="1:24" x14ac:dyDescent="0.3">
      <c r="A538">
        <v>533</v>
      </c>
      <c r="B538" s="18">
        <f t="shared" ca="1" si="46"/>
        <v>-105.63081590954198</v>
      </c>
      <c r="C538" s="23">
        <f t="shared" ca="1" si="48"/>
        <v>1.0041005749050389</v>
      </c>
      <c r="D538" s="23">
        <f t="shared" ca="1" si="49"/>
        <v>1.0012793124943706</v>
      </c>
      <c r="E538" s="23">
        <f t="shared" ca="1" si="49"/>
        <v>0.99295154440415301</v>
      </c>
      <c r="F538" s="23">
        <f t="shared" ca="1" si="49"/>
        <v>0.98037208838112966</v>
      </c>
      <c r="G538" s="23">
        <f t="shared" ca="1" si="49"/>
        <v>0.96459763662790055</v>
      </c>
      <c r="H538" s="23">
        <f t="shared" ca="1" si="49"/>
        <v>0.94649606424702204</v>
      </c>
      <c r="I538" s="23">
        <f t="shared" ca="1" si="49"/>
        <v>0.92675992722033229</v>
      </c>
      <c r="J538" s="23">
        <f t="shared" ca="1" si="49"/>
        <v>0.90593531220470469</v>
      </c>
      <c r="K538" s="23">
        <f t="shared" ca="1" si="49"/>
        <v>0.88444074533815886</v>
      </c>
      <c r="L538" s="23">
        <f t="shared" ca="1" si="49"/>
        <v>0.86259757327682007</v>
      </c>
      <c r="M538" s="24">
        <f ca="1">C538*'Balance y flujos'!D$12</f>
        <v>7602.9054774042761</v>
      </c>
      <c r="N538" s="24">
        <f ca="1">D538*'Balance y flujos'!E$12</f>
        <v>7581.543283246292</v>
      </c>
      <c r="O538" s="24">
        <f ca="1">E538*'Balance y flujos'!F$12</f>
        <v>7518.486618196921</v>
      </c>
      <c r="P538" s="24">
        <f ca="1">F538*'Balance y flujos'!G$12</f>
        <v>7423.2367821839744</v>
      </c>
      <c r="Q538" s="24">
        <f ca="1">G538*'Balance y flujos'!H$12</f>
        <v>-957293.84173095715</v>
      </c>
      <c r="R538" s="24">
        <f ca="1">H538*'Balance y flujos'!I$12</f>
        <v>23987.790289793222</v>
      </c>
      <c r="S538" s="24">
        <f ca="1">I538*'Balance y flujos'!J$12</f>
        <v>23487.601927675216</v>
      </c>
      <c r="T538" s="24">
        <f ca="1">J538*'Balance y flujos'!K$12</f>
        <v>22959.827416264059</v>
      </c>
      <c r="U538" s="24">
        <f ca="1">K538*'Balance y flujos'!L$12</f>
        <v>22415.073790928251</v>
      </c>
      <c r="V538" s="24">
        <f ca="1">L538*'Balance y flujos'!M$12</f>
        <v>884459.058468214</v>
      </c>
      <c r="W538" s="18">
        <f t="shared" ca="1" si="47"/>
        <v>50141.682322949055</v>
      </c>
      <c r="X538" s="18">
        <f ca="1">'Metrics and Escenarios'!$N$13-W538</f>
        <v>-47233.635567142279</v>
      </c>
    </row>
    <row r="539" spans="1:24" x14ac:dyDescent="0.3">
      <c r="A539">
        <v>534</v>
      </c>
      <c r="B539" s="18">
        <f t="shared" ca="1" si="46"/>
        <v>94.961033031282355</v>
      </c>
      <c r="C539" s="23">
        <f t="shared" ca="1" si="48"/>
        <v>0.98415980227109479</v>
      </c>
      <c r="D539" s="23">
        <f t="shared" ca="1" si="49"/>
        <v>0.9619047218890403</v>
      </c>
      <c r="E539" s="23">
        <f t="shared" ca="1" si="49"/>
        <v>0.93496052672980079</v>
      </c>
      <c r="F539" s="23">
        <f t="shared" ca="1" si="49"/>
        <v>0.90478327695959271</v>
      </c>
      <c r="G539" s="23">
        <f t="shared" ca="1" si="49"/>
        <v>0.87254578911067526</v>
      </c>
      <c r="H539" s="23">
        <f t="shared" ca="1" si="49"/>
        <v>0.83916865308897381</v>
      </c>
      <c r="I539" s="23">
        <f t="shared" ca="1" si="49"/>
        <v>0.80535265286158075</v>
      </c>
      <c r="J539" s="23">
        <f t="shared" ca="1" si="49"/>
        <v>0.7716217161983473</v>
      </c>
      <c r="K539" s="23">
        <f t="shared" ca="1" si="49"/>
        <v>0.7383536091524695</v>
      </c>
      <c r="L539" s="23">
        <f t="shared" ca="1" si="49"/>
        <v>0.70581729990774722</v>
      </c>
      <c r="M539" s="24">
        <f ca="1">C539*'Balance y flujos'!D$12</f>
        <v>7451.9168082695878</v>
      </c>
      <c r="N539" s="24">
        <f ca="1">D539*'Balance y flujos'!E$12</f>
        <v>7283.4045329401997</v>
      </c>
      <c r="O539" s="24">
        <f ca="1">E539*'Balance y flujos'!F$12</f>
        <v>7079.3869533468351</v>
      </c>
      <c r="P539" s="24">
        <f ca="1">F539*'Balance y flujos'!G$12</f>
        <v>6850.8891481418032</v>
      </c>
      <c r="Q539" s="24">
        <f ca="1">G539*'Balance y flujos'!H$12</f>
        <v>-865938.99759485235</v>
      </c>
      <c r="R539" s="24">
        <f ca="1">H539*'Balance y flujos'!I$12</f>
        <v>21267.707736408451</v>
      </c>
      <c r="S539" s="24">
        <f ca="1">I539*'Balance y flujos'!J$12</f>
        <v>20410.682385183536</v>
      </c>
      <c r="T539" s="24">
        <f ca="1">J539*'Balance y flujos'!K$12</f>
        <v>19555.812866418404</v>
      </c>
      <c r="U539" s="24">
        <f ca="1">K539*'Balance y flujos'!L$12</f>
        <v>18712.673200761397</v>
      </c>
      <c r="V539" s="24">
        <f ca="1">L539*'Balance y flujos'!M$12</f>
        <v>723705.37996708101</v>
      </c>
      <c r="W539" s="18">
        <f t="shared" ca="1" si="47"/>
        <v>-33621.143996301107</v>
      </c>
      <c r="X539" s="18">
        <f ca="1">'Metrics and Escenarios'!$N$13-W539</f>
        <v>36529.190752107883</v>
      </c>
    </row>
    <row r="540" spans="1:24" x14ac:dyDescent="0.3">
      <c r="A540">
        <v>535</v>
      </c>
      <c r="B540" s="18">
        <f t="shared" ca="1" si="46"/>
        <v>31.569894767541872</v>
      </c>
      <c r="C540" s="23">
        <f t="shared" ca="1" si="48"/>
        <v>0.99041831904828814</v>
      </c>
      <c r="D540" s="23">
        <f t="shared" ca="1" si="49"/>
        <v>0.97417760373619922</v>
      </c>
      <c r="E540" s="23">
        <f t="shared" ca="1" si="49"/>
        <v>0.95291113576996256</v>
      </c>
      <c r="F540" s="23">
        <f t="shared" ca="1" si="49"/>
        <v>0.92801871290792548</v>
      </c>
      <c r="G540" s="23">
        <f t="shared" ca="1" si="49"/>
        <v>0.90064457568771383</v>
      </c>
      <c r="H540" s="23">
        <f t="shared" ca="1" si="49"/>
        <v>0.8717009222585046</v>
      </c>
      <c r="I540" s="23">
        <f t="shared" ca="1" si="49"/>
        <v>0.84189395014542145</v>
      </c>
      <c r="J540" s="23">
        <f t="shared" ca="1" si="49"/>
        <v>0.81176211516428698</v>
      </c>
      <c r="K540" s="23">
        <f t="shared" ca="1" si="49"/>
        <v>0.78170300505693802</v>
      </c>
      <c r="L540" s="23">
        <f t="shared" ca="1" si="49"/>
        <v>0.75200844975781467</v>
      </c>
      <c r="M540" s="24">
        <f ca="1">C540*'Balance y flujos'!D$12</f>
        <v>7499.3053992882215</v>
      </c>
      <c r="N540" s="24">
        <f ca="1">D540*'Balance y flujos'!E$12</f>
        <v>7376.333033283031</v>
      </c>
      <c r="O540" s="24">
        <f ca="1">E540*'Balance y flujos'!F$12</f>
        <v>7215.3063893127946</v>
      </c>
      <c r="P540" s="24">
        <f ca="1">F540*'Balance y flujos'!G$12</f>
        <v>7026.8245351503829</v>
      </c>
      <c r="Q540" s="24">
        <f ca="1">G540*'Balance y flujos'!H$12</f>
        <v>-893825.02419175126</v>
      </c>
      <c r="R540" s="24">
        <f ca="1">H540*'Balance y flujos'!I$12</f>
        <v>22092.198487049485</v>
      </c>
      <c r="S540" s="24">
        <f ca="1">I540*'Balance y flujos'!J$12</f>
        <v>21336.777071968198</v>
      </c>
      <c r="T540" s="24">
        <f ca="1">J540*'Balance y flujos'!K$12</f>
        <v>20573.122403050875</v>
      </c>
      <c r="U540" s="24">
        <f ca="1">K540*'Balance y flujos'!L$12</f>
        <v>19811.310857509459</v>
      </c>
      <c r="V540" s="24">
        <f ca="1">L540*'Balance y flujos'!M$12</f>
        <v>771067.18826751329</v>
      </c>
      <c r="W540" s="18">
        <f t="shared" ca="1" si="47"/>
        <v>-9826.6577476254897</v>
      </c>
      <c r="X540" s="18">
        <f ca="1">'Metrics and Escenarios'!$N$13-W540</f>
        <v>12734.704503432265</v>
      </c>
    </row>
    <row r="541" spans="1:24" x14ac:dyDescent="0.3">
      <c r="A541">
        <v>536</v>
      </c>
      <c r="B541" s="18">
        <f t="shared" ca="1" si="46"/>
        <v>209.9842158126589</v>
      </c>
      <c r="C541" s="23">
        <f t="shared" ca="1" si="48"/>
        <v>0.97290453789752374</v>
      </c>
      <c r="D541" s="23">
        <f t="shared" ca="1" si="49"/>
        <v>0.94002903915888214</v>
      </c>
      <c r="E541" s="23">
        <f t="shared" ca="1" si="49"/>
        <v>0.90324818097742332</v>
      </c>
      <c r="F541" s="23">
        <f t="shared" ca="1" si="49"/>
        <v>0.86409798326982834</v>
      </c>
      <c r="G541" s="23">
        <f t="shared" ca="1" si="49"/>
        <v>0.8237800310523602</v>
      </c>
      <c r="H541" s="23">
        <f t="shared" ca="1" si="49"/>
        <v>0.78320759877913992</v>
      </c>
      <c r="I541" s="23">
        <f t="shared" ca="1" si="49"/>
        <v>0.74305051599471927</v>
      </c>
      <c r="J541" s="23">
        <f t="shared" ca="1" si="49"/>
        <v>0.70378708813053414</v>
      </c>
      <c r="K541" s="23">
        <f t="shared" ca="1" si="49"/>
        <v>0.66574185515969109</v>
      </c>
      <c r="L541" s="23">
        <f t="shared" ca="1" si="49"/>
        <v>0.62912705983735306</v>
      </c>
      <c r="M541" s="24">
        <f ca="1">C541*'Balance y flujos'!D$12</f>
        <v>7366.6935614214826</v>
      </c>
      <c r="N541" s="24">
        <f ca="1">D541*'Balance y flujos'!E$12</f>
        <v>7117.76500219219</v>
      </c>
      <c r="O541" s="24">
        <f ca="1">E541*'Balance y flujos'!F$12</f>
        <v>6839.2656216317419</v>
      </c>
      <c r="P541" s="24">
        <f ca="1">F541*'Balance y flujos'!G$12</f>
        <v>6542.8259421497496</v>
      </c>
      <c r="Q541" s="24">
        <f ca="1">G541*'Balance y flujos'!H$12</f>
        <v>-817542.48685928318</v>
      </c>
      <c r="R541" s="24">
        <f ca="1">H541*'Balance y flujos'!I$12</f>
        <v>19849.442953397498</v>
      </c>
      <c r="S541" s="24">
        <f ca="1">I541*'Balance y flujos'!J$12</f>
        <v>18831.710585699933</v>
      </c>
      <c r="T541" s="24">
        <f ca="1">J541*'Balance y flujos'!K$12</f>
        <v>17836.626813836843</v>
      </c>
      <c r="U541" s="24">
        <f ca="1">K541*'Balance y flujos'!L$12</f>
        <v>16872.416708265049</v>
      </c>
      <c r="V541" s="24">
        <f ca="1">L541*'Balance y flujos'!M$12</f>
        <v>645071.51914053934</v>
      </c>
      <c r="W541" s="18">
        <f t="shared" ca="1" si="47"/>
        <v>-71214.220530149294</v>
      </c>
      <c r="X541" s="18">
        <f ca="1">'Metrics and Escenarios'!$N$13-W541</f>
        <v>74122.26728595607</v>
      </c>
    </row>
    <row r="542" spans="1:24" x14ac:dyDescent="0.3">
      <c r="A542">
        <v>537</v>
      </c>
      <c r="B542" s="18">
        <f t="shared" ca="1" si="46"/>
        <v>-21.090007515703778</v>
      </c>
      <c r="C542" s="23">
        <f t="shared" ca="1" si="48"/>
        <v>0.99564760884854842</v>
      </c>
      <c r="D542" s="23">
        <f t="shared" ca="1" si="49"/>
        <v>0.98449184256090094</v>
      </c>
      <c r="E542" s="23">
        <f t="shared" ca="1" si="49"/>
        <v>0.96808473844423704</v>
      </c>
      <c r="F542" s="23">
        <f t="shared" ca="1" si="49"/>
        <v>0.9477737924925892</v>
      </c>
      <c r="G542" s="23">
        <f t="shared" ca="1" si="49"/>
        <v>0.9246734547827965</v>
      </c>
      <c r="H542" s="23">
        <f t="shared" ca="1" si="49"/>
        <v>0.89968286354467264</v>
      </c>
      <c r="I542" s="23">
        <f t="shared" ca="1" si="49"/>
        <v>0.87350686432895175</v>
      </c>
      <c r="J542" s="23">
        <f t="shared" ca="1" si="49"/>
        <v>0.8466905312358699</v>
      </c>
      <c r="K542" s="23">
        <f t="shared" ca="1" si="49"/>
        <v>0.81964292781157977</v>
      </c>
      <c r="L542" s="23">
        <f t="shared" ca="1" si="49"/>
        <v>0.79267037157349429</v>
      </c>
      <c r="M542" s="24">
        <f ca="1">C542*'Balance y flujos'!D$12</f>
        <v>7538.9008313186168</v>
      </c>
      <c r="N542" s="24">
        <f ca="1">D542*'Balance y flujos'!E$12</f>
        <v>7454.4309697004037</v>
      </c>
      <c r="O542" s="24">
        <f ca="1">E542*'Balance y flujos'!F$12</f>
        <v>7330.1987315416673</v>
      </c>
      <c r="P542" s="24">
        <f ca="1">F542*'Balance y flujos'!G$12</f>
        <v>7176.407163160532</v>
      </c>
      <c r="Q542" s="24">
        <f ca="1">G542*'Balance y flujos'!H$12</f>
        <v>-917671.96006216726</v>
      </c>
      <c r="R542" s="24">
        <f ca="1">H542*'Balance y flujos'!I$12</f>
        <v>22801.366717989666</v>
      </c>
      <c r="S542" s="24">
        <f ca="1">I542*'Balance y flujos'!J$12</f>
        <v>22137.967889900476</v>
      </c>
      <c r="T542" s="24">
        <f ca="1">J542*'Balance y flujos'!K$12</f>
        <v>21458.340579363445</v>
      </c>
      <c r="U542" s="24">
        <f ca="1">K542*'Balance y flujos'!L$12</f>
        <v>20772.852003877902</v>
      </c>
      <c r="V542" s="24">
        <f ca="1">L542*'Balance y flujos'!M$12</f>
        <v>812759.63698144315</v>
      </c>
      <c r="W542" s="18">
        <f t="shared" ca="1" si="47"/>
        <v>11758.141806128435</v>
      </c>
      <c r="X542" s="18">
        <f ca="1">'Metrics and Escenarios'!$N$13-W542</f>
        <v>-8850.0950503216591</v>
      </c>
    </row>
    <row r="543" spans="1:24" x14ac:dyDescent="0.3">
      <c r="A543">
        <v>538</v>
      </c>
      <c r="B543" s="18">
        <f t="shared" ca="1" si="46"/>
        <v>172.11255101294051</v>
      </c>
      <c r="C543" s="23">
        <f t="shared" ca="1" si="48"/>
        <v>0.97659607517258062</v>
      </c>
      <c r="D543" s="23">
        <f t="shared" ca="1" si="49"/>
        <v>0.94717616528046755</v>
      </c>
      <c r="E543" s="23">
        <f t="shared" ca="1" si="49"/>
        <v>0.91356895338463939</v>
      </c>
      <c r="F543" s="23">
        <f t="shared" ca="1" si="49"/>
        <v>0.87728756499392369</v>
      </c>
      <c r="G543" s="23">
        <f t="shared" ca="1" si="49"/>
        <v>0.83952761794514208</v>
      </c>
      <c r="H543" s="23">
        <f t="shared" ca="1" si="49"/>
        <v>0.8012081630501251</v>
      </c>
      <c r="I543" s="23">
        <f t="shared" ca="1" si="49"/>
        <v>0.76301233453465389</v>
      </c>
      <c r="J543" s="23">
        <f t="shared" ca="1" si="49"/>
        <v>0.72543625913625853</v>
      </c>
      <c r="K543" s="23">
        <f t="shared" ca="1" si="49"/>
        <v>0.68882447745475939</v>
      </c>
      <c r="L543" s="23">
        <f t="shared" ca="1" si="49"/>
        <v>0.65341006560940507</v>
      </c>
      <c r="M543" s="24">
        <f ca="1">C543*'Balance y flujos'!D$12</f>
        <v>7394.645351979143</v>
      </c>
      <c r="N543" s="24">
        <f ca="1">D543*'Balance y flujos'!E$12</f>
        <v>7171.8820156623196</v>
      </c>
      <c r="O543" s="24">
        <f ca="1">E543*'Balance y flujos'!F$12</f>
        <v>6917.4130293984263</v>
      </c>
      <c r="P543" s="24">
        <f ca="1">F543*'Balance y flujos'!G$12</f>
        <v>6642.6955624258653</v>
      </c>
      <c r="Q543" s="24">
        <f ca="1">G543*'Balance y flujos'!H$12</f>
        <v>-833170.83528369316</v>
      </c>
      <c r="R543" s="24">
        <f ca="1">H543*'Balance y flujos'!I$12</f>
        <v>20305.645337264617</v>
      </c>
      <c r="S543" s="24">
        <f ca="1">I543*'Balance y flujos'!J$12</f>
        <v>19337.618570980143</v>
      </c>
      <c r="T543" s="24">
        <f ca="1">J543*'Balance y flujos'!K$12</f>
        <v>18385.298692833327</v>
      </c>
      <c r="U543" s="24">
        <f ca="1">K543*'Balance y flujos'!L$12</f>
        <v>17457.417664812179</v>
      </c>
      <c r="V543" s="24">
        <f ca="1">L543*'Balance y flujos'!M$12</f>
        <v>669969.94812676939</v>
      </c>
      <c r="W543" s="18">
        <f t="shared" ca="1" si="47"/>
        <v>-59588.270931567764</v>
      </c>
      <c r="X543" s="18">
        <f ca="1">'Metrics and Escenarios'!$N$13-W543</f>
        <v>62496.31768737454</v>
      </c>
    </row>
    <row r="544" spans="1:24" x14ac:dyDescent="0.3">
      <c r="A544">
        <v>539</v>
      </c>
      <c r="B544" s="18">
        <f t="shared" ca="1" si="46"/>
        <v>42.337946074335008</v>
      </c>
      <c r="C544" s="23">
        <f t="shared" ca="1" si="48"/>
        <v>0.98935240551439396</v>
      </c>
      <c r="D544" s="23">
        <f t="shared" ca="1" si="49"/>
        <v>0.97208186236747596</v>
      </c>
      <c r="E544" s="23">
        <f t="shared" ca="1" si="49"/>
        <v>0.94983780371198667</v>
      </c>
      <c r="F544" s="23">
        <f t="shared" ca="1" si="49"/>
        <v>0.9240301276866838</v>
      </c>
      <c r="G544" s="23">
        <f t="shared" ca="1" si="49"/>
        <v>0.89580851261364769</v>
      </c>
      <c r="H544" s="23">
        <f t="shared" ca="1" si="49"/>
        <v>0.86608716440285305</v>
      </c>
      <c r="I544" s="23">
        <f t="shared" ca="1" si="49"/>
        <v>0.83557191659662555</v>
      </c>
      <c r="J544" s="23">
        <f t="shared" ca="1" si="49"/>
        <v>0.80479927184046263</v>
      </c>
      <c r="K544" s="23">
        <f t="shared" ca="1" si="49"/>
        <v>0.77416391937195816</v>
      </c>
      <c r="L544" s="23">
        <f t="shared" ca="1" si="49"/>
        <v>0.74395422615856566</v>
      </c>
      <c r="M544" s="24">
        <f ca="1">C544*'Balance y flujos'!D$12</f>
        <v>7491.2344549547315</v>
      </c>
      <c r="N544" s="24">
        <f ca="1">D544*'Balance y flujos'!E$12</f>
        <v>7360.4643803515301</v>
      </c>
      <c r="O544" s="24">
        <f ca="1">E544*'Balance y flujos'!F$12</f>
        <v>7192.0355599542154</v>
      </c>
      <c r="P544" s="24">
        <f ca="1">F544*'Balance y flujos'!G$12</f>
        <v>6996.6235401668482</v>
      </c>
      <c r="Q544" s="24">
        <f ca="1">G544*'Balance y flujos'!H$12</f>
        <v>-889025.57909336791</v>
      </c>
      <c r="R544" s="24">
        <f ca="1">H544*'Balance y flujos'!I$12</f>
        <v>21949.924629538858</v>
      </c>
      <c r="S544" s="24">
        <f ca="1">I544*'Balance y flujos'!J$12</f>
        <v>21176.55282941501</v>
      </c>
      <c r="T544" s="24">
        <f ca="1">J544*'Balance y flujos'!K$12</f>
        <v>20396.657617002915</v>
      </c>
      <c r="U544" s="24">
        <f ca="1">K544*'Balance y flujos'!L$12</f>
        <v>19620.241910453722</v>
      </c>
      <c r="V544" s="24">
        <f ca="1">L544*'Balance y flujos'!M$12</f>
        <v>762808.8401780061</v>
      </c>
      <c r="W544" s="18">
        <f t="shared" ca="1" si="47"/>
        <v>-14033.003993523889</v>
      </c>
      <c r="X544" s="18">
        <f ca="1">'Metrics and Escenarios'!$N$13-W544</f>
        <v>16941.050749330665</v>
      </c>
    </row>
    <row r="545" spans="1:24" x14ac:dyDescent="0.3">
      <c r="A545">
        <v>540</v>
      </c>
      <c r="B545" s="18">
        <f t="shared" ca="1" si="46"/>
        <v>8.6338505034695636</v>
      </c>
      <c r="C545" s="23">
        <f t="shared" ca="1" si="48"/>
        <v>0.99269255398952538</v>
      </c>
      <c r="D545" s="23">
        <f t="shared" ca="1" si="49"/>
        <v>0.9786566251133858</v>
      </c>
      <c r="E545" s="23">
        <f t="shared" ca="1" si="49"/>
        <v>0.95949054926593158</v>
      </c>
      <c r="F545" s="23">
        <f t="shared" ca="1" si="49"/>
        <v>0.9365719195706157</v>
      </c>
      <c r="G545" s="23">
        <f t="shared" ca="1" si="49"/>
        <v>0.91103263903593545</v>
      </c>
      <c r="H545" s="23">
        <f t="shared" ca="1" si="49"/>
        <v>0.88377986715807921</v>
      </c>
      <c r="I545" s="23">
        <f t="shared" ca="1" si="49"/>
        <v>0.85551984271124237</v>
      </c>
      <c r="J545" s="23">
        <f t="shared" ca="1" si="49"/>
        <v>0.8267944961953827</v>
      </c>
      <c r="K545" s="23">
        <f t="shared" ca="1" si="49"/>
        <v>0.79800696007889338</v>
      </c>
      <c r="L545" s="23">
        <f t="shared" ca="1" si="49"/>
        <v>0.76945587140372684</v>
      </c>
      <c r="M545" s="24">
        <f ca="1">C545*'Balance y flujos'!D$12</f>
        <v>7516.5255799392207</v>
      </c>
      <c r="N545" s="24">
        <f ca="1">D545*'Balance y flujos'!E$12</f>
        <v>7410.2475404679744</v>
      </c>
      <c r="O545" s="24">
        <f ca="1">E545*'Balance y flujos'!F$12</f>
        <v>7265.1247642413637</v>
      </c>
      <c r="P545" s="24">
        <f ca="1">F545*'Balance y flujos'!G$12</f>
        <v>7091.5881887229234</v>
      </c>
      <c r="Q545" s="24">
        <f ca="1">G545*'Balance y flujos'!H$12</f>
        <v>-904134.4306148563</v>
      </c>
      <c r="R545" s="24">
        <f ca="1">H545*'Balance y flujos'!I$12</f>
        <v>22398.324638142854</v>
      </c>
      <c r="S545" s="24">
        <f ca="1">I545*'Balance y flujos'!J$12</f>
        <v>21682.108728091029</v>
      </c>
      <c r="T545" s="24">
        <f ca="1">J545*'Balance y flujos'!K$12</f>
        <v>20954.099796778399</v>
      </c>
      <c r="U545" s="24">
        <f ca="1">K545*'Balance y flujos'!L$12</f>
        <v>20224.514745760192</v>
      </c>
      <c r="V545" s="24">
        <f ca="1">L545*'Balance y flujos'!M$12</f>
        <v>788956.79357096949</v>
      </c>
      <c r="W545" s="18">
        <f t="shared" ca="1" si="47"/>
        <v>-635.10306174284779</v>
      </c>
      <c r="X545" s="18">
        <f ca="1">'Metrics and Escenarios'!$N$13-W545</f>
        <v>3543.1498175496235</v>
      </c>
    </row>
    <row r="546" spans="1:24" x14ac:dyDescent="0.3">
      <c r="A546">
        <v>541</v>
      </c>
      <c r="B546" s="18">
        <f t="shared" ca="1" si="46"/>
        <v>-13.209040031551996</v>
      </c>
      <c r="C546" s="23">
        <f t="shared" ca="1" si="48"/>
        <v>0.99486325132085296</v>
      </c>
      <c r="D546" s="23">
        <f t="shared" ca="1" si="49"/>
        <v>0.98294131520754846</v>
      </c>
      <c r="E546" s="23">
        <f t="shared" ca="1" si="49"/>
        <v>0.96579860874256895</v>
      </c>
      <c r="F546" s="23">
        <f t="shared" ca="1" si="49"/>
        <v>0.94479074704338573</v>
      </c>
      <c r="G546" s="23">
        <f t="shared" ca="1" si="49"/>
        <v>0.92103696354024567</v>
      </c>
      <c r="H546" s="23">
        <f t="shared" ca="1" si="49"/>
        <v>0.89543868309106545</v>
      </c>
      <c r="I546" s="23">
        <f t="shared" ca="1" si="49"/>
        <v>0.86870127651858287</v>
      </c>
      <c r="J546" s="23">
        <f t="shared" ca="1" si="49"/>
        <v>0.84136913153762183</v>
      </c>
      <c r="K546" s="23">
        <f t="shared" ca="1" si="49"/>
        <v>0.81384987544772236</v>
      </c>
      <c r="L546" s="23">
        <f t="shared" ca="1" si="49"/>
        <v>0.78644791384916013</v>
      </c>
      <c r="M546" s="24">
        <f ca="1">C546*'Balance y flujos'!D$12</f>
        <v>7532.9617886643255</v>
      </c>
      <c r="N546" s="24">
        <f ca="1">D546*'Balance y flujos'!E$12</f>
        <v>7442.6905990619507</v>
      </c>
      <c r="O546" s="24">
        <f ca="1">E546*'Balance y flujos'!F$12</f>
        <v>7312.8884854714343</v>
      </c>
      <c r="P546" s="24">
        <f ca="1">F546*'Balance y flujos'!G$12</f>
        <v>7153.8199710485869</v>
      </c>
      <c r="Q546" s="24">
        <f ca="1">G546*'Balance y flujos'!H$12</f>
        <v>-914063.00380951446</v>
      </c>
      <c r="R546" s="24">
        <f ca="1">H546*'Balance y flujos'!I$12</f>
        <v>22693.803132129262</v>
      </c>
      <c r="S546" s="24">
        <f ca="1">I546*'Balance y flujos'!J$12</f>
        <v>22016.176118155476</v>
      </c>
      <c r="T546" s="24">
        <f ca="1">J546*'Balance y flujos'!K$12</f>
        <v>21323.476183375391</v>
      </c>
      <c r="U546" s="24">
        <f ca="1">K546*'Balance y flujos'!L$12</f>
        <v>20626.034145366728</v>
      </c>
      <c r="V546" s="24">
        <f ca="1">L546*'Balance y flujos'!M$12</f>
        <v>806379.47864258278</v>
      </c>
      <c r="W546" s="18">
        <f t="shared" ca="1" si="47"/>
        <v>8418.3252563414862</v>
      </c>
      <c r="X546" s="18">
        <f ca="1">'Metrics and Escenarios'!$N$13-W546</f>
        <v>-5510.2785005347105</v>
      </c>
    </row>
    <row r="547" spans="1:24" x14ac:dyDescent="0.3">
      <c r="A547">
        <v>542</v>
      </c>
      <c r="B547" s="18">
        <f t="shared" ca="1" si="46"/>
        <v>35.42909667263531</v>
      </c>
      <c r="C547" s="23">
        <f t="shared" ca="1" si="48"/>
        <v>0.99003617036610614</v>
      </c>
      <c r="D547" s="23">
        <f t="shared" ca="1" si="49"/>
        <v>0.97342598422581017</v>
      </c>
      <c r="E547" s="23">
        <f t="shared" ca="1" si="49"/>
        <v>0.95180853122799225</v>
      </c>
      <c r="F547" s="23">
        <f t="shared" ca="1" si="49"/>
        <v>0.92658725341649617</v>
      </c>
      <c r="G547" s="23">
        <f t="shared" ca="1" si="49"/>
        <v>0.89890836669053908</v>
      </c>
      <c r="H547" s="23">
        <f t="shared" ca="1" si="49"/>
        <v>0.86968481541241083</v>
      </c>
      <c r="I547" s="23">
        <f t="shared" ca="1" si="49"/>
        <v>0.83962269224626651</v>
      </c>
      <c r="J547" s="23">
        <f t="shared" ca="1" si="49"/>
        <v>0.80925977684240369</v>
      </c>
      <c r="K547" s="23">
        <f t="shared" ca="1" si="49"/>
        <v>0.7789926399587549</v>
      </c>
      <c r="L547" s="23">
        <f t="shared" ca="1" si="49"/>
        <v>0.74911189011508561</v>
      </c>
      <c r="M547" s="24">
        <f ca="1">C547*'Balance y flujos'!D$12</f>
        <v>7496.4118243002586</v>
      </c>
      <c r="N547" s="24">
        <f ca="1">D547*'Balance y flujos'!E$12</f>
        <v>7370.6418781982911</v>
      </c>
      <c r="O547" s="24">
        <f ca="1">E547*'Balance y flujos'!F$12</f>
        <v>7206.9576259308496</v>
      </c>
      <c r="P547" s="24">
        <f ca="1">F547*'Balance y flujos'!G$12</f>
        <v>7015.9857292776751</v>
      </c>
      <c r="Q547" s="24">
        <f ca="1">G547*'Balance y flujos'!H$12</f>
        <v>-892101.96151997906</v>
      </c>
      <c r="R547" s="24">
        <f ca="1">H547*'Balance y flujos'!I$12</f>
        <v>22041.102713857454</v>
      </c>
      <c r="S547" s="24">
        <f ca="1">I547*'Balance y flujos'!J$12</f>
        <v>21279.21480600959</v>
      </c>
      <c r="T547" s="24">
        <f ca="1">J547*'Balance y flujos'!K$12</f>
        <v>20509.703685142944</v>
      </c>
      <c r="U547" s="24">
        <f ca="1">K547*'Balance y flujos'!L$12</f>
        <v>19742.619954250698</v>
      </c>
      <c r="V547" s="24">
        <f ca="1">L547*'Balance y flujos'!M$12</f>
        <v>768097.2188475054</v>
      </c>
      <c r="W547" s="18">
        <f t="shared" ca="1" si="47"/>
        <v>-11342.104455505963</v>
      </c>
      <c r="X547" s="18">
        <f ca="1">'Metrics and Escenarios'!$N$13-W547</f>
        <v>14250.151211312739</v>
      </c>
    </row>
    <row r="548" spans="1:24" x14ac:dyDescent="0.3">
      <c r="A548">
        <v>543</v>
      </c>
      <c r="B548" s="18">
        <f t="shared" ca="1" si="46"/>
        <v>183.53008836168578</v>
      </c>
      <c r="C548" s="23">
        <f t="shared" ca="1" si="48"/>
        <v>0.97548167926019669</v>
      </c>
      <c r="D548" s="23">
        <f t="shared" ca="1" si="49"/>
        <v>0.94501574903397356</v>
      </c>
      <c r="E548" s="23">
        <f t="shared" ca="1" si="49"/>
        <v>0.91044509416196484</v>
      </c>
      <c r="F548" s="23">
        <f t="shared" ca="1" si="49"/>
        <v>0.87329011473399665</v>
      </c>
      <c r="G548" s="23">
        <f t="shared" ca="1" si="49"/>
        <v>0.83474860310267629</v>
      </c>
      <c r="H548" s="23">
        <f t="shared" ca="1" si="49"/>
        <v>0.79573822592992738</v>
      </c>
      <c r="I548" s="23">
        <f t="shared" ca="1" si="49"/>
        <v>0.75693843373350089</v>
      </c>
      <c r="J548" s="23">
        <f t="shared" ca="1" si="49"/>
        <v>0.71884027249832605</v>
      </c>
      <c r="K548" s="23">
        <f t="shared" ca="1" si="49"/>
        <v>0.68178250901281878</v>
      </c>
      <c r="L548" s="23">
        <f t="shared" ca="1" si="49"/>
        <v>0.64599215947454602</v>
      </c>
      <c r="M548" s="24">
        <f ca="1">C548*'Balance y flujos'!D$12</f>
        <v>7386.2073060323391</v>
      </c>
      <c r="N548" s="24">
        <f ca="1">D548*'Balance y flujos'!E$12</f>
        <v>7155.5236538363679</v>
      </c>
      <c r="O548" s="24">
        <f ca="1">E548*'Balance y flujos'!F$12</f>
        <v>6893.7596155987594</v>
      </c>
      <c r="P548" s="24">
        <f ca="1">F548*'Balance y flujos'!G$12</f>
        <v>6612.4274426414258</v>
      </c>
      <c r="Q548" s="24">
        <f ca="1">G548*'Balance y flujos'!H$12</f>
        <v>-828428.00645588618</v>
      </c>
      <c r="R548" s="24">
        <f ca="1">H548*'Balance y flujos'!I$12</f>
        <v>20167.016441177191</v>
      </c>
      <c r="S548" s="24">
        <f ca="1">I548*'Balance y flujos'!J$12</f>
        <v>19183.682950788236</v>
      </c>
      <c r="T548" s="24">
        <f ca="1">J548*'Balance y flujos'!K$12</f>
        <v>18218.131442802682</v>
      </c>
      <c r="U548" s="24">
        <f ca="1">K548*'Balance y flujos'!L$12</f>
        <v>17278.947548988723</v>
      </c>
      <c r="V548" s="24">
        <f ca="1">L548*'Balance y flujos'!M$12</f>
        <v>662364.04419300356</v>
      </c>
      <c r="W548" s="18">
        <f t="shared" ca="1" si="47"/>
        <v>-63168.265861016698</v>
      </c>
      <c r="X548" s="18">
        <f ca="1">'Metrics and Escenarios'!$N$13-W548</f>
        <v>66076.312616823474</v>
      </c>
    </row>
    <row r="549" spans="1:24" x14ac:dyDescent="0.3">
      <c r="A549">
        <v>544</v>
      </c>
      <c r="B549" s="18">
        <f t="shared" ca="1" si="46"/>
        <v>269.63845007329473</v>
      </c>
      <c r="C549" s="23">
        <f t="shared" ca="1" si="48"/>
        <v>0.96711802702959093</v>
      </c>
      <c r="D549" s="23">
        <f t="shared" ca="1" si="49"/>
        <v>0.92888033563990313</v>
      </c>
      <c r="E549" s="23">
        <f t="shared" ca="1" si="49"/>
        <v>0.88722719296139785</v>
      </c>
      <c r="F549" s="23">
        <f t="shared" ca="1" si="49"/>
        <v>0.84372319705771914</v>
      </c>
      <c r="G549" s="23">
        <f t="shared" ca="1" si="49"/>
        <v>0.79957187209267078</v>
      </c>
      <c r="H549" s="23">
        <f t="shared" ca="1" si="49"/>
        <v>0.75567036263683041</v>
      </c>
      <c r="I549" s="23">
        <f t="shared" ca="1" si="49"/>
        <v>0.71266115402104113</v>
      </c>
      <c r="J549" s="23">
        <f t="shared" ca="1" si="49"/>
        <v>0.67098883089765249</v>
      </c>
      <c r="K549" s="23">
        <f t="shared" ca="1" si="49"/>
        <v>0.63094151983874491</v>
      </c>
      <c r="L549" s="23">
        <f t="shared" ca="1" si="49"/>
        <v>0.59269445008230714</v>
      </c>
      <c r="M549" s="24">
        <f ca="1">C549*'Balance y flujos'!D$12</f>
        <v>7322.8789314208707</v>
      </c>
      <c r="N549" s="24">
        <f ca="1">D549*'Balance y flujos'!E$12</f>
        <v>7033.348618844916</v>
      </c>
      <c r="O549" s="24">
        <f ca="1">E549*'Balance y flujos'!F$12</f>
        <v>6717.9569991842463</v>
      </c>
      <c r="P549" s="24">
        <f ca="1">F549*'Balance y flujos'!G$12</f>
        <v>6388.550984476673</v>
      </c>
      <c r="Q549" s="24">
        <f ca="1">G549*'Balance y flujos'!H$12</f>
        <v>-793517.62860567088</v>
      </c>
      <c r="R549" s="24">
        <f ca="1">H549*'Balance y flujos'!I$12</f>
        <v>19151.545232853106</v>
      </c>
      <c r="S549" s="24">
        <f ca="1">I549*'Balance y flujos'!J$12</f>
        <v>18061.529208722801</v>
      </c>
      <c r="T549" s="24">
        <f ca="1">J549*'Balance y flujos'!K$12</f>
        <v>17005.394919598639</v>
      </c>
      <c r="U549" s="24">
        <f ca="1">K549*'Balance y flujos'!L$12</f>
        <v>15990.444582625576</v>
      </c>
      <c r="V549" s="24">
        <f ca="1">L549*'Balance y flujos'!M$12</f>
        <v>607715.5692517875</v>
      </c>
      <c r="W549" s="18">
        <f t="shared" ca="1" si="47"/>
        <v>-88130.409876156598</v>
      </c>
      <c r="X549" s="18">
        <f ca="1">'Metrics and Escenarios'!$N$13-W549</f>
        <v>91038.456631963374</v>
      </c>
    </row>
    <row r="550" spans="1:24" x14ac:dyDescent="0.3">
      <c r="A550">
        <v>545</v>
      </c>
      <c r="B550" s="18">
        <f t="shared" ca="1" si="46"/>
        <v>-61.791765449494129</v>
      </c>
      <c r="C550" s="23">
        <f t="shared" ca="1" si="48"/>
        <v>0.99970832795920028</v>
      </c>
      <c r="D550" s="23">
        <f t="shared" ca="1" si="49"/>
        <v>0.99253865981909639</v>
      </c>
      <c r="E550" s="23">
        <f t="shared" ca="1" si="49"/>
        <v>0.9799780275446478</v>
      </c>
      <c r="F550" s="23">
        <f t="shared" ca="1" si="49"/>
        <v>0.96333050981018009</v>
      </c>
      <c r="G550" s="23">
        <f t="shared" ca="1" si="49"/>
        <v>0.94368415849464771</v>
      </c>
      <c r="H550" s="23">
        <f t="shared" ca="1" si="49"/>
        <v>0.92192454530813206</v>
      </c>
      <c r="I550" s="23">
        <f t="shared" ca="1" si="49"/>
        <v>0.89875207564806781</v>
      </c>
      <c r="J550" s="23">
        <f t="shared" ca="1" si="49"/>
        <v>0.87471372709628392</v>
      </c>
      <c r="K550" s="23">
        <f t="shared" ca="1" si="49"/>
        <v>0.85022445018902115</v>
      </c>
      <c r="L550" s="23">
        <f t="shared" ca="1" si="49"/>
        <v>0.82559903054515416</v>
      </c>
      <c r="M550" s="24">
        <f ca="1">C550*'Balance y flujos'!D$12</f>
        <v>7569.6480137624621</v>
      </c>
      <c r="N550" s="24">
        <f ca="1">D550*'Balance y flujos'!E$12</f>
        <v>7515.3603153626054</v>
      </c>
      <c r="O550" s="24">
        <f ca="1">E550*'Balance y flujos'!F$12</f>
        <v>7420.2530100728964</v>
      </c>
      <c r="P550" s="24">
        <f ca="1">F550*'Balance y flujos'!G$12</f>
        <v>7294.2003944964745</v>
      </c>
      <c r="Q550" s="24">
        <f ca="1">G550*'Balance y flujos'!H$12</f>
        <v>-936538.71745330875</v>
      </c>
      <c r="R550" s="24">
        <f ca="1">H550*'Balance y flujos'!I$12</f>
        <v>23365.055060696752</v>
      </c>
      <c r="S550" s="24">
        <f ca="1">I550*'Balance y flujos'!J$12</f>
        <v>22777.777032082417</v>
      </c>
      <c r="T550" s="24">
        <f ca="1">J550*'Balance y flujos'!K$12</f>
        <v>22168.554357256107</v>
      </c>
      <c r="U550" s="24">
        <f ca="1">K550*'Balance y flujos'!L$12</f>
        <v>21547.903452312901</v>
      </c>
      <c r="V550" s="24">
        <f ca="1">L550*'Balance y flujos'!M$12</f>
        <v>846522.83272063266</v>
      </c>
      <c r="W550" s="18">
        <f t="shared" ca="1" si="47"/>
        <v>29642.866903366637</v>
      </c>
      <c r="X550" s="18">
        <f ca="1">'Metrics and Escenarios'!$N$13-W550</f>
        <v>-26734.820147559862</v>
      </c>
    </row>
    <row r="551" spans="1:24" x14ac:dyDescent="0.3">
      <c r="A551">
        <v>546</v>
      </c>
      <c r="B551" s="18">
        <f t="shared" ca="1" si="46"/>
        <v>158.65512434003875</v>
      </c>
      <c r="C551" s="23">
        <f t="shared" ca="1" si="48"/>
        <v>0.97791120689560695</v>
      </c>
      <c r="D551" s="23">
        <f t="shared" ca="1" si="49"/>
        <v>0.94972890983482294</v>
      </c>
      <c r="E551" s="23">
        <f t="shared" ca="1" si="49"/>
        <v>0.91726469480044515</v>
      </c>
      <c r="F551" s="23">
        <f t="shared" ca="1" si="49"/>
        <v>0.88202271136778587</v>
      </c>
      <c r="G551" s="23">
        <f t="shared" ca="1" si="49"/>
        <v>0.8451956063738868</v>
      </c>
      <c r="H551" s="23">
        <f t="shared" ca="1" si="49"/>
        <v>0.80770367167128865</v>
      </c>
      <c r="I551" s="23">
        <f t="shared" ca="1" si="49"/>
        <v>0.77023402378375205</v>
      </c>
      <c r="J551" s="23">
        <f t="shared" ca="1" si="49"/>
        <v>0.73328845564774159</v>
      </c>
      <c r="K551" s="23">
        <f t="shared" ca="1" si="49"/>
        <v>0.69721802927876386</v>
      </c>
      <c r="L551" s="23">
        <f t="shared" ca="1" si="49"/>
        <v>0.66226271700561057</v>
      </c>
      <c r="M551" s="24">
        <f ca="1">C551*'Balance y flujos'!D$12</f>
        <v>7404.603340681072</v>
      </c>
      <c r="N551" s="24">
        <f ca="1">D551*'Balance y flujos'!E$12</f>
        <v>7191.2110311412298</v>
      </c>
      <c r="O551" s="24">
        <f ca="1">E551*'Balance y flujos'!F$12</f>
        <v>6945.3966531065953</v>
      </c>
      <c r="P551" s="24">
        <f ca="1">F551*'Balance y flujos'!G$12</f>
        <v>6678.5494113349278</v>
      </c>
      <c r="Q551" s="24">
        <f ca="1">G551*'Balance y flujos'!H$12</f>
        <v>-838795.90651734034</v>
      </c>
      <c r="R551" s="24">
        <f ca="1">H551*'Balance y flujos'!I$12</f>
        <v>20470.26609430281</v>
      </c>
      <c r="S551" s="24">
        <f ca="1">I551*'Balance y flujos'!J$12</f>
        <v>19520.643491832016</v>
      </c>
      <c r="T551" s="24">
        <f ca="1">J551*'Balance y flujos'!K$12</f>
        <v>18584.303052541411</v>
      </c>
      <c r="U551" s="24">
        <f ca="1">K551*'Balance y flujos'!L$12</f>
        <v>17670.142015759066</v>
      </c>
      <c r="V551" s="24">
        <f ca="1">L551*'Balance y flujos'!M$12</f>
        <v>679046.95919357718</v>
      </c>
      <c r="W551" s="18">
        <f t="shared" ca="1" si="47"/>
        <v>-55283.832233063993</v>
      </c>
      <c r="X551" s="18">
        <f ca="1">'Metrics and Escenarios'!$N$13-W551</f>
        <v>58191.878988870769</v>
      </c>
    </row>
    <row r="552" spans="1:24" x14ac:dyDescent="0.3">
      <c r="A552">
        <v>547</v>
      </c>
      <c r="B552" s="18">
        <f t="shared" ca="1" si="46"/>
        <v>-155.0945866049926</v>
      </c>
      <c r="C552" s="23">
        <f t="shared" ca="1" si="48"/>
        <v>1.009079538728969</v>
      </c>
      <c r="D552" s="23">
        <f t="shared" ca="1" si="49"/>
        <v>1.0112338804191237</v>
      </c>
      <c r="E552" s="23">
        <f t="shared" ca="1" si="49"/>
        <v>1.0077959492977469</v>
      </c>
      <c r="F552" s="23">
        <f t="shared" ca="1" si="49"/>
        <v>0.99996241162770305</v>
      </c>
      <c r="G552" s="23">
        <f t="shared" ca="1" si="49"/>
        <v>0.98875140777522863</v>
      </c>
      <c r="H552" s="23">
        <f t="shared" ca="1" si="49"/>
        <v>0.97500741377465783</v>
      </c>
      <c r="I552" s="23">
        <f t="shared" ca="1" si="49"/>
        <v>0.95941065348304799</v>
      </c>
      <c r="J552" s="23">
        <f t="shared" ca="1" si="49"/>
        <v>0.94250282881956504</v>
      </c>
      <c r="K552" s="23">
        <f t="shared" ca="1" si="49"/>
        <v>0.92470328465967855</v>
      </c>
      <c r="L552" s="23">
        <f t="shared" ca="1" si="49"/>
        <v>0.90633776139422084</v>
      </c>
      <c r="M552" s="24">
        <f ca="1">C552*'Balance y flujos'!D$12</f>
        <v>7640.6054770605215</v>
      </c>
      <c r="N552" s="24">
        <f ca="1">D552*'Balance y flujos'!E$12</f>
        <v>7656.9178432174931</v>
      </c>
      <c r="O552" s="24">
        <f ca="1">E552*'Balance y flujos'!F$12</f>
        <v>7630.8863220662115</v>
      </c>
      <c r="P552" s="24">
        <f ca="1">F552*'Balance y flujos'!G$12</f>
        <v>7571.5718988425606</v>
      </c>
      <c r="Q552" s="24">
        <f ca="1">G552*'Balance y flujos'!H$12</f>
        <v>-981264.72398891929</v>
      </c>
      <c r="R552" s="24">
        <f ca="1">H552*'Balance y flujos'!I$12</f>
        <v>24710.375728003164</v>
      </c>
      <c r="S552" s="24">
        <f ca="1">I552*'Balance y flujos'!J$12</f>
        <v>24315.094829109043</v>
      </c>
      <c r="T552" s="24">
        <f ca="1">J552*'Balance y flujos'!K$12</f>
        <v>23886.586600068618</v>
      </c>
      <c r="U552" s="24">
        <f ca="1">K552*'Balance y flujos'!L$12</f>
        <v>23435.478826154162</v>
      </c>
      <c r="V552" s="24">
        <f ca="1">L552*'Balance y flujos'!M$12</f>
        <v>929307.78839516896</v>
      </c>
      <c r="W552" s="18">
        <f t="shared" ca="1" si="47"/>
        <v>74890.58193077147</v>
      </c>
      <c r="X552" s="18">
        <f ca="1">'Metrics and Escenarios'!$N$13-W552</f>
        <v>-71982.535174964694</v>
      </c>
    </row>
    <row r="553" spans="1:24" x14ac:dyDescent="0.3">
      <c r="A553">
        <v>548</v>
      </c>
      <c r="B553" s="18">
        <f t="shared" ca="1" si="46"/>
        <v>-159.83828208370178</v>
      </c>
      <c r="C553" s="23">
        <f t="shared" ca="1" si="48"/>
        <v>1.0095583288862786</v>
      </c>
      <c r="D553" s="23">
        <f t="shared" ca="1" si="49"/>
        <v>1.0121937327891535</v>
      </c>
      <c r="E553" s="23">
        <f t="shared" ref="D553:M581" ca="1" si="50">EXP(-(E$4+($B553/10000))*E$3)</f>
        <v>1.0092311734218962</v>
      </c>
      <c r="F553" s="23">
        <f t="shared" ca="1" si="50"/>
        <v>1.0018616197792649</v>
      </c>
      <c r="G553" s="23">
        <f t="shared" ca="1" si="50"/>
        <v>0.99109935895716406</v>
      </c>
      <c r="H553" s="23">
        <f t="shared" ca="1" si="50"/>
        <v>0.97778644972492834</v>
      </c>
      <c r="I553" s="23">
        <f t="shared" ca="1" si="50"/>
        <v>0.96260175510129764</v>
      </c>
      <c r="J553" s="23">
        <f t="shared" ca="1" si="50"/>
        <v>0.94608638135778</v>
      </c>
      <c r="K553" s="23">
        <f t="shared" ca="1" si="50"/>
        <v>0.92865958372697233</v>
      </c>
      <c r="L553" s="23">
        <f t="shared" ca="1" si="50"/>
        <v>0.91064736537814173</v>
      </c>
      <c r="M553" s="24">
        <f ca="1">C553*'Balance y flujos'!D$12</f>
        <v>7644.2308074313169</v>
      </c>
      <c r="N553" s="24">
        <f ca="1">D553*'Balance y flujos'!E$12</f>
        <v>7664.1857076366423</v>
      </c>
      <c r="O553" s="24">
        <f ca="1">E553*'Balance y flujos'!F$12</f>
        <v>7641.753633197698</v>
      </c>
      <c r="P553" s="24">
        <f ca="1">F553*'Balance y flujos'!G$12</f>
        <v>7585.9524304537554</v>
      </c>
      <c r="Q553" s="24">
        <f ca="1">G553*'Balance y flujos'!H$12</f>
        <v>-983594.89682140655</v>
      </c>
      <c r="R553" s="24">
        <f ca="1">H553*'Balance y flujos'!I$12</f>
        <v>24780.807010394095</v>
      </c>
      <c r="S553" s="24">
        <f ca="1">I553*'Balance y flujos'!J$12</f>
        <v>24395.969414121595</v>
      </c>
      <c r="T553" s="24">
        <f ca="1">J553*'Balance y flujos'!K$12</f>
        <v>23977.407375797404</v>
      </c>
      <c r="U553" s="24">
        <f ca="1">K553*'Balance y flujos'!L$12</f>
        <v>23535.746408804331</v>
      </c>
      <c r="V553" s="24">
        <f ca="1">L553*'Balance y flujos'!M$12</f>
        <v>933726.61404466594</v>
      </c>
      <c r="W553" s="18">
        <f t="shared" ca="1" si="47"/>
        <v>77357.770011096145</v>
      </c>
      <c r="X553" s="18">
        <f ca="1">'Metrics and Escenarios'!$N$13-W553</f>
        <v>-74449.723255289369</v>
      </c>
    </row>
    <row r="554" spans="1:24" x14ac:dyDescent="0.3">
      <c r="A554">
        <v>549</v>
      </c>
      <c r="B554" s="18">
        <f t="shared" ca="1" si="46"/>
        <v>-301.84287159847395</v>
      </c>
      <c r="C554" s="23">
        <f t="shared" ca="1" si="48"/>
        <v>1.0239967942831307</v>
      </c>
      <c r="D554" s="23">
        <f t="shared" ca="1" si="50"/>
        <v>1.0413530800120059</v>
      </c>
      <c r="E554" s="23">
        <f t="shared" ca="1" si="50"/>
        <v>1.0531547710475799</v>
      </c>
      <c r="F554" s="23">
        <f t="shared" ca="1" si="50"/>
        <v>1.0604164675947163</v>
      </c>
      <c r="G554" s="23">
        <f t="shared" ca="1" si="50"/>
        <v>1.06402810643013</v>
      </c>
      <c r="H554" s="23">
        <f t="shared" ca="1" si="50"/>
        <v>1.0647486552568932</v>
      </c>
      <c r="I554" s="23">
        <f t="shared" ca="1" si="50"/>
        <v>1.0632047689103943</v>
      </c>
      <c r="J554" s="23">
        <f t="shared" ca="1" si="50"/>
        <v>1.059908167280964</v>
      </c>
      <c r="K554" s="23">
        <f t="shared" ca="1" si="50"/>
        <v>1.0552641241348837</v>
      </c>
      <c r="L554" s="23">
        <f t="shared" ca="1" si="50"/>
        <v>1.0495957055105332</v>
      </c>
      <c r="M554" s="24">
        <f ca="1">C554*'Balance y flujos'!D$12</f>
        <v>7753.5567956784807</v>
      </c>
      <c r="N554" s="24">
        <f ca="1">D554*'Balance y flujos'!E$12</f>
        <v>7884.9761008092828</v>
      </c>
      <c r="O554" s="24">
        <f ca="1">E554*'Balance y flujos'!F$12</f>
        <v>7974.336811936736</v>
      </c>
      <c r="P554" s="24">
        <f ca="1">F554*'Balance y flujos'!G$12</f>
        <v>8029.3213362297256</v>
      </c>
      <c r="Q554" s="24">
        <f ca="1">G554*'Balance y flujos'!H$12</f>
        <v>-1055971.4382828632</v>
      </c>
      <c r="R554" s="24">
        <f ca="1">H554*'Balance y flujos'!I$12</f>
        <v>26984.758223966437</v>
      </c>
      <c r="S554" s="24">
        <f ca="1">I554*'Balance y flujos'!J$12</f>
        <v>26945.630304358492</v>
      </c>
      <c r="T554" s="24">
        <f ca="1">J554*'Balance y flujos'!K$12</f>
        <v>26862.081950019932</v>
      </c>
      <c r="U554" s="24">
        <f ca="1">K554*'Balance y flujos'!L$12</f>
        <v>26744.384331093697</v>
      </c>
      <c r="V554" s="24">
        <f ca="1">L554*'Balance y flujos'!M$12</f>
        <v>1076196.4306734889</v>
      </c>
      <c r="W554" s="18">
        <f t="shared" ca="1" si="47"/>
        <v>159404.03824471845</v>
      </c>
      <c r="X554" s="18">
        <f ca="1">'Metrics and Escenarios'!$N$13-W554</f>
        <v>-156495.99148891168</v>
      </c>
    </row>
    <row r="555" spans="1:24" x14ac:dyDescent="0.3">
      <c r="A555">
        <v>550</v>
      </c>
      <c r="B555" s="18">
        <f t="shared" ca="1" si="46"/>
        <v>166.85710425600971</v>
      </c>
      <c r="C555" s="23">
        <f t="shared" ca="1" si="48"/>
        <v>0.97710945493037327</v>
      </c>
      <c r="D555" s="23">
        <f t="shared" ca="1" si="50"/>
        <v>0.94817225545986517</v>
      </c>
      <c r="E555" s="23">
        <f t="shared" ca="1" si="50"/>
        <v>0.91501045334296727</v>
      </c>
      <c r="F555" s="23">
        <f t="shared" ca="1" si="50"/>
        <v>0.87913372002328283</v>
      </c>
      <c r="G555" s="23">
        <f t="shared" ca="1" si="50"/>
        <v>0.84173656527390062</v>
      </c>
      <c r="H555" s="23">
        <f t="shared" ca="1" si="50"/>
        <v>0.80373857459166342</v>
      </c>
      <c r="I555" s="23">
        <f t="shared" ca="1" si="50"/>
        <v>0.76582448353719235</v>
      </c>
      <c r="J555" s="23">
        <f t="shared" ca="1" si="50"/>
        <v>0.72849267307063381</v>
      </c>
      <c r="K555" s="23">
        <f t="shared" ca="1" si="50"/>
        <v>0.69209026712845634</v>
      </c>
      <c r="L555" s="23">
        <f t="shared" ca="1" si="50"/>
        <v>0.65685306674968924</v>
      </c>
      <c r="M555" s="24">
        <f ca="1">C555*'Balance y flujos'!D$12</f>
        <v>7398.532589841624</v>
      </c>
      <c r="N555" s="24">
        <f ca="1">D555*'Balance y flujos'!E$12</f>
        <v>7179.4242675743326</v>
      </c>
      <c r="O555" s="24">
        <f ca="1">E555*'Balance y flujos'!F$12</f>
        <v>6928.3278602458095</v>
      </c>
      <c r="P555" s="24">
        <f ca="1">F555*'Balance y flujos'!G$12</f>
        <v>6656.6743834081954</v>
      </c>
      <c r="Q555" s="24">
        <f ca="1">G555*'Balance y flujos'!H$12</f>
        <v>-835363.05678023444</v>
      </c>
      <c r="R555" s="24">
        <f ca="1">H555*'Balance y flujos'!I$12</f>
        <v>20369.775536742607</v>
      </c>
      <c r="S555" s="24">
        <f ca="1">I555*'Balance y flujos'!J$12</f>
        <v>19408.889063362178</v>
      </c>
      <c r="T555" s="24">
        <f ca="1">J555*'Balance y flujos'!K$12</f>
        <v>18462.759782494508</v>
      </c>
      <c r="U555" s="24">
        <f ca="1">K555*'Balance y flujos'!L$12</f>
        <v>17540.185127649478</v>
      </c>
      <c r="V555" s="24">
        <f ca="1">L555*'Balance y flujos'!M$12</f>
        <v>673500.20793873793</v>
      </c>
      <c r="W555" s="18">
        <f t="shared" ca="1" si="47"/>
        <v>-57918.280230177799</v>
      </c>
      <c r="X555" s="18">
        <f ca="1">'Metrics and Escenarios'!$N$13-W555</f>
        <v>60826.326985984575</v>
      </c>
    </row>
    <row r="556" spans="1:24" x14ac:dyDescent="0.3">
      <c r="A556">
        <v>551</v>
      </c>
      <c r="B556" s="18">
        <f t="shared" ca="1" si="46"/>
        <v>-100.1745897716858</v>
      </c>
      <c r="C556" s="23">
        <f t="shared" ca="1" si="48"/>
        <v>1.0035528643600731</v>
      </c>
      <c r="D556" s="23">
        <f t="shared" ca="1" si="50"/>
        <v>1.0001872671761349</v>
      </c>
      <c r="E556" s="23">
        <f t="shared" ca="1" si="50"/>
        <v>0.99132754345316143</v>
      </c>
      <c r="F556" s="23">
        <f t="shared" ca="1" si="50"/>
        <v>0.97823476884387939</v>
      </c>
      <c r="G556" s="23">
        <f t="shared" ca="1" si="50"/>
        <v>0.96196969150477152</v>
      </c>
      <c r="H556" s="23">
        <f t="shared" ca="1" si="50"/>
        <v>0.94340255274030282</v>
      </c>
      <c r="I556" s="23">
        <f t="shared" ca="1" si="50"/>
        <v>0.92322704996012961</v>
      </c>
      <c r="J556" s="23">
        <f t="shared" ca="1" si="50"/>
        <v>0.90198953973664531</v>
      </c>
      <c r="K556" s="23">
        <f t="shared" ca="1" si="50"/>
        <v>0.88010825377758051</v>
      </c>
      <c r="L556" s="23">
        <f t="shared" ca="1" si="50"/>
        <v>0.85790386246931782</v>
      </c>
      <c r="M556" s="24">
        <f ca="1">C556*'Balance y flujos'!D$12</f>
        <v>7598.7582917473546</v>
      </c>
      <c r="N556" s="24">
        <f ca="1">D556*'Balance y flujos'!E$12</f>
        <v>7573.2744727913505</v>
      </c>
      <c r="O556" s="24">
        <f ca="1">E556*'Balance y flujos'!F$12</f>
        <v>7506.1899160196799</v>
      </c>
      <c r="P556" s="24">
        <f ca="1">F556*'Balance y flujos'!G$12</f>
        <v>7407.0533053263298</v>
      </c>
      <c r="Q556" s="24">
        <f ca="1">G556*'Balance y flujos'!H$12</f>
        <v>-954685.79503122345</v>
      </c>
      <c r="R556" s="24">
        <f ca="1">H556*'Balance y flujos'!I$12</f>
        <v>23909.389007331178</v>
      </c>
      <c r="S556" s="24">
        <f ca="1">I556*'Balance y flujos'!J$12</f>
        <v>23398.065455165168</v>
      </c>
      <c r="T556" s="24">
        <f ca="1">J556*'Balance y flujos'!K$12</f>
        <v>22859.826617454244</v>
      </c>
      <c r="U556" s="24">
        <f ca="1">K556*'Balance y flujos'!L$12</f>
        <v>22305.272067589729</v>
      </c>
      <c r="V556" s="24">
        <f ca="1">L556*'Balance y flujos'!M$12</f>
        <v>879646.39127538237</v>
      </c>
      <c r="W556" s="18">
        <f t="shared" ca="1" si="47"/>
        <v>47518.425377583946</v>
      </c>
      <c r="X556" s="18">
        <f ca="1">'Metrics and Escenarios'!$N$13-W556</f>
        <v>-44610.37862177717</v>
      </c>
    </row>
    <row r="557" spans="1:24" x14ac:dyDescent="0.3">
      <c r="A557">
        <v>552</v>
      </c>
      <c r="B557" s="18">
        <f t="shared" ca="1" si="46"/>
        <v>-71.794847873024537</v>
      </c>
      <c r="C557" s="23">
        <f t="shared" ca="1" si="48"/>
        <v>1.0007088447687846</v>
      </c>
      <c r="D557" s="23">
        <f t="shared" ca="1" si="50"/>
        <v>0.99452633665018841</v>
      </c>
      <c r="E557" s="23">
        <f t="shared" ca="1" si="50"/>
        <v>0.98292328487695457</v>
      </c>
      <c r="F557" s="23">
        <f t="shared" ca="1" si="50"/>
        <v>0.96719274129763899</v>
      </c>
      <c r="G557" s="23">
        <f t="shared" ca="1" si="50"/>
        <v>0.94841585673233875</v>
      </c>
      <c r="H557" s="23">
        <f t="shared" ca="1" si="50"/>
        <v>0.92747443578075239</v>
      </c>
      <c r="I557" s="23">
        <f t="shared" ca="1" si="50"/>
        <v>0.9050673639307073</v>
      </c>
      <c r="J557" s="23">
        <f t="shared" ca="1" si="50"/>
        <v>0.8817416768624361</v>
      </c>
      <c r="K557" s="23">
        <f t="shared" ca="1" si="50"/>
        <v>0.85791338786994598</v>
      </c>
      <c r="L557" s="23">
        <f t="shared" ca="1" si="50"/>
        <v>0.83389900917262638</v>
      </c>
      <c r="M557" s="24">
        <f ca="1">C557*'Balance y flujos'!D$12</f>
        <v>7577.223783483083</v>
      </c>
      <c r="N557" s="24">
        <f ca="1">D557*'Balance y flujos'!E$12</f>
        <v>7530.4107191210624</v>
      </c>
      <c r="O557" s="24">
        <f ca="1">E557*'Balance y flujos'!F$12</f>
        <v>7442.5540759858186</v>
      </c>
      <c r="P557" s="24">
        <f ca="1">F557*'Balance y flujos'!G$12</f>
        <v>7323.4446571379749</v>
      </c>
      <c r="Q557" s="24">
        <f ca="1">G557*'Balance y flujos'!H$12</f>
        <v>-941234.58795088308</v>
      </c>
      <c r="R557" s="24">
        <f ca="1">H557*'Balance y flujos'!I$12</f>
        <v>23505.710277149708</v>
      </c>
      <c r="S557" s="24">
        <f ca="1">I557*'Balance y flujos'!J$12</f>
        <v>22937.830324077942</v>
      </c>
      <c r="T557" s="24">
        <f ca="1">J557*'Balance y flujos'!K$12</f>
        <v>22346.669186810919</v>
      </c>
      <c r="U557" s="24">
        <f ca="1">K557*'Balance y flujos'!L$12</f>
        <v>21742.770215745295</v>
      </c>
      <c r="V557" s="24">
        <f ca="1">L557*'Balance y flujos'!M$12</f>
        <v>855033.16420032096</v>
      </c>
      <c r="W557" s="18">
        <f t="shared" ca="1" si="47"/>
        <v>34205.18948894972</v>
      </c>
      <c r="X557" s="18">
        <f ca="1">'Metrics and Escenarios'!$N$13-W557</f>
        <v>-31297.142733142944</v>
      </c>
    </row>
    <row r="558" spans="1:24" x14ac:dyDescent="0.3">
      <c r="A558">
        <v>553</v>
      </c>
      <c r="B558" s="18">
        <f t="shared" ca="1" si="46"/>
        <v>46.327007012071149</v>
      </c>
      <c r="C558" s="23">
        <f t="shared" ca="1" si="48"/>
        <v>0.9889578255163598</v>
      </c>
      <c r="D558" s="23">
        <f t="shared" ca="1" si="50"/>
        <v>0.97130663289526586</v>
      </c>
      <c r="E558" s="23">
        <f t="shared" ca="1" si="50"/>
        <v>0.94870179532457377</v>
      </c>
      <c r="F558" s="23">
        <f t="shared" ca="1" si="50"/>
        <v>0.92255689836450583</v>
      </c>
      <c r="G558" s="23">
        <f t="shared" ca="1" si="50"/>
        <v>0.8940235758880396</v>
      </c>
      <c r="H558" s="23">
        <f t="shared" ca="1" si="50"/>
        <v>0.86401671844604933</v>
      </c>
      <c r="I558" s="23">
        <f t="shared" ca="1" si="50"/>
        <v>0.83324196801273753</v>
      </c>
      <c r="J558" s="23">
        <f t="shared" ca="1" si="50"/>
        <v>0.80223505087970004</v>
      </c>
      <c r="K558" s="23">
        <f t="shared" ca="1" si="50"/>
        <v>0.77138953424287815</v>
      </c>
      <c r="L558" s="23">
        <f t="shared" ca="1" si="50"/>
        <v>0.74099245867846608</v>
      </c>
      <c r="M558" s="24">
        <f ca="1">C558*'Balance y flujos'!D$12</f>
        <v>7488.2467518268732</v>
      </c>
      <c r="N558" s="24">
        <f ca="1">D558*'Balance y flujos'!E$12</f>
        <v>7354.5944540236133</v>
      </c>
      <c r="O558" s="24">
        <f ca="1">E558*'Balance y flujos'!F$12</f>
        <v>7183.4338674476094</v>
      </c>
      <c r="P558" s="24">
        <f ca="1">F558*'Balance y flujos'!G$12</f>
        <v>6985.4684591291552</v>
      </c>
      <c r="Q558" s="24">
        <f ca="1">G558*'Balance y flujos'!H$12</f>
        <v>-887254.15765253024</v>
      </c>
      <c r="R558" s="24">
        <f ca="1">H558*'Balance y flujos'!I$12</f>
        <v>21897.451697749471</v>
      </c>
      <c r="S558" s="24">
        <f ca="1">I558*'Balance y flujos'!J$12</f>
        <v>21117.503119513924</v>
      </c>
      <c r="T558" s="24">
        <f ca="1">J558*'Balance y flujos'!K$12</f>
        <v>20331.670558961214</v>
      </c>
      <c r="U558" s="24">
        <f ca="1">K558*'Balance y flujos'!L$12</f>
        <v>19549.928497463003</v>
      </c>
      <c r="V558" s="24">
        <f ca="1">L558*'Balance y flujos'!M$12</f>
        <v>759772.01030738687</v>
      </c>
      <c r="W558" s="18">
        <f t="shared" ca="1" si="47"/>
        <v>-15573.8499390285</v>
      </c>
      <c r="X558" s="18">
        <f ca="1">'Metrics and Escenarios'!$N$13-W558</f>
        <v>18481.896694835275</v>
      </c>
    </row>
    <row r="559" spans="1:24" x14ac:dyDescent="0.3">
      <c r="A559">
        <v>554</v>
      </c>
      <c r="B559" s="18">
        <f t="shared" ca="1" si="46"/>
        <v>-377.48458237855539</v>
      </c>
      <c r="C559" s="23">
        <f t="shared" ca="1" si="48"/>
        <v>1.0317718500726127</v>
      </c>
      <c r="D559" s="23">
        <f t="shared" ca="1" si="50"/>
        <v>1.0572267944574105</v>
      </c>
      <c r="E559" s="23">
        <f t="shared" ca="1" si="50"/>
        <v>1.0773267235325572</v>
      </c>
      <c r="F559" s="23">
        <f t="shared" ca="1" si="50"/>
        <v>1.0929914746728875</v>
      </c>
      <c r="G559" s="23">
        <f t="shared" ca="1" si="50"/>
        <v>1.1050412468933908</v>
      </c>
      <c r="H559" s="23">
        <f t="shared" ca="1" si="50"/>
        <v>1.1141856655947859</v>
      </c>
      <c r="I559" s="23">
        <f t="shared" ca="1" si="50"/>
        <v>1.1210176752759407</v>
      </c>
      <c r="J559" s="23">
        <f t="shared" ca="1" si="50"/>
        <v>1.1260271466524334</v>
      </c>
      <c r="K559" s="23">
        <f t="shared" ca="1" si="50"/>
        <v>1.1296056956495835</v>
      </c>
      <c r="L559" s="23">
        <f t="shared" ca="1" si="50"/>
        <v>1.1320688035223927</v>
      </c>
      <c r="M559" s="24">
        <f ca="1">C559*'Balance y flujos'!D$12</f>
        <v>7812.4284024939307</v>
      </c>
      <c r="N559" s="24">
        <f ca="1">D559*'Balance y flujos'!E$12</f>
        <v>8005.1695889119383</v>
      </c>
      <c r="O559" s="24">
        <f ca="1">E559*'Balance y flujos'!F$12</f>
        <v>8157.3633677824682</v>
      </c>
      <c r="P559" s="24">
        <f ca="1">F559*'Balance y flujos'!G$12</f>
        <v>8275.9746157227019</v>
      </c>
      <c r="Q559" s="24">
        <f ca="1">G559*'Balance y flujos'!H$12</f>
        <v>-1096674.033131405</v>
      </c>
      <c r="R559" s="24">
        <f ca="1">H559*'Balance y flujos'!I$12</f>
        <v>28237.679056218531</v>
      </c>
      <c r="S559" s="24">
        <f ca="1">I559*'Balance y flujos'!J$12</f>
        <v>28410.828022896752</v>
      </c>
      <c r="T559" s="24">
        <f ca="1">J559*'Balance y flujos'!K$12</f>
        <v>28537.786975375471</v>
      </c>
      <c r="U559" s="24">
        <f ca="1">K559*'Balance y flujos'!L$12</f>
        <v>28628.480942448303</v>
      </c>
      <c r="V559" s="24">
        <f ca="1">L559*'Balance y flujos'!M$12</f>
        <v>1160759.7089347844</v>
      </c>
      <c r="W559" s="18">
        <f t="shared" ca="1" si="47"/>
        <v>210151.38677522948</v>
      </c>
      <c r="X559" s="18">
        <f ca="1">'Metrics and Escenarios'!$N$13-W559</f>
        <v>-207243.3400194227</v>
      </c>
    </row>
    <row r="560" spans="1:24" x14ac:dyDescent="0.3">
      <c r="A560">
        <v>555</v>
      </c>
      <c r="B560" s="18">
        <f t="shared" ca="1" si="46"/>
        <v>310.84592410235194</v>
      </c>
      <c r="C560" s="23">
        <f t="shared" ca="1" si="48"/>
        <v>0.96314097776682428</v>
      </c>
      <c r="D560" s="23">
        <f t="shared" ca="1" si="50"/>
        <v>0.92125643251019207</v>
      </c>
      <c r="E560" s="23">
        <f t="shared" ca="1" si="50"/>
        <v>0.87632659226423582</v>
      </c>
      <c r="F560" s="23">
        <f t="shared" ca="1" si="50"/>
        <v>0.82993010435191072</v>
      </c>
      <c r="G560" s="23">
        <f t="shared" ca="1" si="50"/>
        <v>0.78326625862769528</v>
      </c>
      <c r="H560" s="23">
        <f t="shared" ca="1" si="50"/>
        <v>0.737215881390753</v>
      </c>
      <c r="I560" s="23">
        <f t="shared" ca="1" si="50"/>
        <v>0.6923979314771237</v>
      </c>
      <c r="J560" s="23">
        <f t="shared" ca="1" si="50"/>
        <v>0.64922965386845055</v>
      </c>
      <c r="K560" s="23">
        <f t="shared" ca="1" si="50"/>
        <v>0.60797055594784943</v>
      </c>
      <c r="L560" s="23">
        <f t="shared" ca="1" si="50"/>
        <v>0.56876738164484675</v>
      </c>
      <c r="M560" s="24">
        <f ca="1">C560*'Balance y flujos'!D$12</f>
        <v>7292.7652850596432</v>
      </c>
      <c r="N560" s="24">
        <f ca="1">D560*'Balance y flujos'!E$12</f>
        <v>6975.62151828075</v>
      </c>
      <c r="O560" s="24">
        <f ca="1">E560*'Balance y flujos'!F$12</f>
        <v>6635.4192148041429</v>
      </c>
      <c r="P560" s="24">
        <f ca="1">F560*'Balance y flujos'!G$12</f>
        <v>6284.111665643245</v>
      </c>
      <c r="Q560" s="24">
        <f ca="1">G560*'Balance y flujos'!H$12</f>
        <v>-777335.47890620213</v>
      </c>
      <c r="R560" s="24">
        <f ca="1">H560*'Balance y flujos'!I$12</f>
        <v>18683.838875943951</v>
      </c>
      <c r="S560" s="24">
        <f ca="1">I560*'Balance y flujos'!J$12</f>
        <v>17547.982505952736</v>
      </c>
      <c r="T560" s="24">
        <f ca="1">J560*'Balance y flujos'!K$12</f>
        <v>16453.935071881024</v>
      </c>
      <c r="U560" s="24">
        <f ca="1">K560*'Balance y flujos'!L$12</f>
        <v>15408.273472376348</v>
      </c>
      <c r="V560" s="24">
        <f ca="1">L560*'Balance y flujos'!M$12</f>
        <v>583182.09839850315</v>
      </c>
      <c r="W560" s="18">
        <f t="shared" ca="1" si="47"/>
        <v>-98871.432897757157</v>
      </c>
      <c r="X560" s="18">
        <f ca="1">'Metrics and Escenarios'!$N$13-W560</f>
        <v>101779.47965356393</v>
      </c>
    </row>
    <row r="561" spans="1:24" x14ac:dyDescent="0.3">
      <c r="A561">
        <v>556</v>
      </c>
      <c r="B561" s="18">
        <f t="shared" ca="1" si="46"/>
        <v>49.799718773977972</v>
      </c>
      <c r="C561" s="23">
        <f t="shared" ca="1" si="48"/>
        <v>0.98861444859499437</v>
      </c>
      <c r="D561" s="23">
        <f t="shared" ca="1" si="50"/>
        <v>0.97063225352119908</v>
      </c>
      <c r="E561" s="23">
        <f t="shared" ca="1" si="50"/>
        <v>0.9477139396296872</v>
      </c>
      <c r="F561" s="23">
        <f t="shared" ca="1" si="50"/>
        <v>0.9212762783384788</v>
      </c>
      <c r="G561" s="23">
        <f t="shared" ca="1" si="50"/>
        <v>0.89247257972466909</v>
      </c>
      <c r="H561" s="23">
        <f t="shared" ca="1" si="50"/>
        <v>0.86221830409672096</v>
      </c>
      <c r="I561" s="23">
        <f t="shared" ca="1" si="50"/>
        <v>0.83121890151537858</v>
      </c>
      <c r="J561" s="23">
        <f t="shared" ca="1" si="50"/>
        <v>0.80000939905251489</v>
      </c>
      <c r="K561" s="23">
        <f t="shared" ca="1" si="50"/>
        <v>0.76898236577568158</v>
      </c>
      <c r="L561" s="23">
        <f t="shared" ca="1" si="50"/>
        <v>0.73842366836746787</v>
      </c>
      <c r="M561" s="24">
        <f ca="1">C561*'Balance y flujos'!D$12</f>
        <v>7485.6467510485545</v>
      </c>
      <c r="N561" s="24">
        <f ca="1">D561*'Balance y flujos'!E$12</f>
        <v>7349.4881501681202</v>
      </c>
      <c r="O561" s="24">
        <f ca="1">E561*'Balance y flujos'!F$12</f>
        <v>7175.9539658707699</v>
      </c>
      <c r="P561" s="24">
        <f ca="1">F561*'Balance y flujos'!G$12</f>
        <v>6975.7717880449109</v>
      </c>
      <c r="Q561" s="24">
        <f ca="1">G561*'Balance y flujos'!H$12</f>
        <v>-885714.90540956031</v>
      </c>
      <c r="R561" s="24">
        <f ca="1">H561*'Balance y flujos'!I$12</f>
        <v>21851.873075824442</v>
      </c>
      <c r="S561" s="24">
        <f ca="1">I561*'Balance y flujos'!J$12</f>
        <v>21066.230962434685</v>
      </c>
      <c r="T561" s="24">
        <f ca="1">J561*'Balance y flujos'!K$12</f>
        <v>20275.264123366487</v>
      </c>
      <c r="U561" s="24">
        <f ca="1">K561*'Balance y flujos'!L$12</f>
        <v>19488.921743642793</v>
      </c>
      <c r="V561" s="24">
        <f ca="1">L561*'Balance y flujos'!M$12</f>
        <v>757138.11713372893</v>
      </c>
      <c r="W561" s="18">
        <f t="shared" ca="1" si="47"/>
        <v>-16907.637715430697</v>
      </c>
      <c r="X561" s="18">
        <f ca="1">'Metrics and Escenarios'!$N$13-W561</f>
        <v>19815.684471237473</v>
      </c>
    </row>
    <row r="562" spans="1:24" x14ac:dyDescent="0.3">
      <c r="A562">
        <v>557</v>
      </c>
      <c r="B562" s="18">
        <f t="shared" ca="1" si="46"/>
        <v>-213.41142719303988</v>
      </c>
      <c r="C562" s="23">
        <f t="shared" ca="1" si="48"/>
        <v>1.0149813638527589</v>
      </c>
      <c r="D562" s="23">
        <f t="shared" ca="1" si="50"/>
        <v>1.023097322781348</v>
      </c>
      <c r="E562" s="23">
        <f t="shared" ca="1" si="50"/>
        <v>1.0255825268961281</v>
      </c>
      <c r="F562" s="23">
        <f t="shared" ca="1" si="50"/>
        <v>1.0235624569372039</v>
      </c>
      <c r="G562" s="23">
        <f t="shared" ca="1" si="50"/>
        <v>1.0180062770656884</v>
      </c>
      <c r="H562" s="23">
        <f t="shared" ca="1" si="50"/>
        <v>1.0097269019801849</v>
      </c>
      <c r="I562" s="23">
        <f t="shared" ca="1" si="50"/>
        <v>0.99938589139610479</v>
      </c>
      <c r="J562" s="23">
        <f t="shared" ca="1" si="50"/>
        <v>0.98751569783249959</v>
      </c>
      <c r="K562" s="23">
        <f t="shared" ca="1" si="50"/>
        <v>0.97453269531035003</v>
      </c>
      <c r="L562" s="23">
        <f t="shared" ca="1" si="50"/>
        <v>0.96076407776384243</v>
      </c>
      <c r="M562" s="24">
        <f ca="1">C562*'Balance y flujos'!D$12</f>
        <v>7685.2932500603411</v>
      </c>
      <c r="N562" s="24">
        <f ca="1">D562*'Balance y flujos'!E$12</f>
        <v>7746.7461265298052</v>
      </c>
      <c r="O562" s="24">
        <f ca="1">E562*'Balance y flujos'!F$12</f>
        <v>7765.5637354914534</v>
      </c>
      <c r="P562" s="24">
        <f ca="1">F562*'Balance y flujos'!G$12</f>
        <v>7750.2680556170581</v>
      </c>
      <c r="Q562" s="24">
        <f ca="1">G562*'Balance y flujos'!H$12</f>
        <v>-1010298.0796068168</v>
      </c>
      <c r="R562" s="24">
        <f ca="1">H562*'Balance y flujos'!I$12</f>
        <v>25590.29888194221</v>
      </c>
      <c r="S562" s="24">
        <f ca="1">I562*'Balance y flujos'!J$12</f>
        <v>25328.218559957157</v>
      </c>
      <c r="T562" s="24">
        <f ca="1">J562*'Balance y flujos'!K$12</f>
        <v>25027.382957297217</v>
      </c>
      <c r="U562" s="24">
        <f ca="1">K562*'Balance y flujos'!L$12</f>
        <v>24698.344566544965</v>
      </c>
      <c r="V562" s="24">
        <f ca="1">L562*'Balance y flujos'!M$12</f>
        <v>985113.47348341171</v>
      </c>
      <c r="W562" s="18">
        <f t="shared" ca="1" si="47"/>
        <v>106407.51001003513</v>
      </c>
      <c r="X562" s="18">
        <f ca="1">'Metrics and Escenarios'!$N$13-W562</f>
        <v>-103499.46325422835</v>
      </c>
    </row>
    <row r="563" spans="1:24" x14ac:dyDescent="0.3">
      <c r="A563">
        <v>558</v>
      </c>
      <c r="B563" s="18">
        <f t="shared" ca="1" si="46"/>
        <v>121.05297951953462</v>
      </c>
      <c r="C563" s="23">
        <f t="shared" ca="1" si="48"/>
        <v>0.98159528489883641</v>
      </c>
      <c r="D563" s="23">
        <f t="shared" ca="1" si="50"/>
        <v>0.95689820292674366</v>
      </c>
      <c r="E563" s="23">
        <f t="shared" ca="1" si="50"/>
        <v>0.92767061314714361</v>
      </c>
      <c r="F563" s="23">
        <f t="shared" ca="1" si="50"/>
        <v>0.89538936060406893</v>
      </c>
      <c r="G563" s="23">
        <f t="shared" ca="1" si="50"/>
        <v>0.86123651076340302</v>
      </c>
      <c r="H563" s="23">
        <f t="shared" ca="1" si="50"/>
        <v>0.82613362592599526</v>
      </c>
      <c r="I563" s="23">
        <f t="shared" ca="1" si="50"/>
        <v>0.79077691351702373</v>
      </c>
      <c r="J563" s="23">
        <f t="shared" ca="1" si="50"/>
        <v>0.75568216251010789</v>
      </c>
      <c r="K563" s="23">
        <f t="shared" ca="1" si="50"/>
        <v>0.72121702908278917</v>
      </c>
      <c r="L563" s="23">
        <f t="shared" ca="1" si="50"/>
        <v>0.68763933322435189</v>
      </c>
      <c r="M563" s="24">
        <f ca="1">C563*'Balance y flujos'!D$12</f>
        <v>7432.4986507027661</v>
      </c>
      <c r="N563" s="24">
        <f ca="1">D563*'Balance y flujos'!E$12</f>
        <v>7245.4958897300576</v>
      </c>
      <c r="O563" s="24">
        <f ca="1">E563*'Balance y flujos'!F$12</f>
        <v>7024.1887737096713</v>
      </c>
      <c r="P563" s="24">
        <f ca="1">F563*'Balance y flujos'!G$12</f>
        <v>6779.7597614063725</v>
      </c>
      <c r="Q563" s="24">
        <f ca="1">G563*'Balance y flujos'!H$12</f>
        <v>-854715.3514804868</v>
      </c>
      <c r="R563" s="24">
        <f ca="1">H563*'Balance y flujos'!I$12</f>
        <v>20937.350844479864</v>
      </c>
      <c r="S563" s="24">
        <f ca="1">I563*'Balance y flujos'!J$12</f>
        <v>20041.278018992034</v>
      </c>
      <c r="T563" s="24">
        <f ca="1">J563*'Balance y flujos'!K$12</f>
        <v>19151.844286273736</v>
      </c>
      <c r="U563" s="24">
        <f ca="1">K563*'Balance y flujos'!L$12</f>
        <v>18278.367444484677</v>
      </c>
      <c r="V563" s="24">
        <f ca="1">L563*'Balance y flujos'!M$12</f>
        <v>705066.71485168219</v>
      </c>
      <c r="W563" s="18">
        <f t="shared" ca="1" si="47"/>
        <v>-42757.852959025418</v>
      </c>
      <c r="X563" s="18">
        <f ca="1">'Metrics and Escenarios'!$N$13-W563</f>
        <v>45665.899714832194</v>
      </c>
    </row>
    <row r="564" spans="1:24" x14ac:dyDescent="0.3">
      <c r="A564">
        <v>559</v>
      </c>
      <c r="B564" s="18">
        <f t="shared" ca="1" si="46"/>
        <v>-70.637027624340192</v>
      </c>
      <c r="C564" s="23">
        <f t="shared" ca="1" si="48"/>
        <v>1.0005929873796646</v>
      </c>
      <c r="D564" s="23">
        <f t="shared" ca="1" si="50"/>
        <v>0.99429606676624604</v>
      </c>
      <c r="E564" s="23">
        <f t="shared" ca="1" si="50"/>
        <v>0.98258192961995072</v>
      </c>
      <c r="F564" s="23">
        <f t="shared" ca="1" si="50"/>
        <v>0.9667449108709687</v>
      </c>
      <c r="G564" s="23">
        <f t="shared" ca="1" si="50"/>
        <v>0.94786696808471671</v>
      </c>
      <c r="H564" s="23">
        <f t="shared" ca="1" si="50"/>
        <v>0.92683035031808203</v>
      </c>
      <c r="I564" s="23">
        <f t="shared" ca="1" si="50"/>
        <v>0.90433412738121977</v>
      </c>
      <c r="J564" s="23">
        <f t="shared" ca="1" si="50"/>
        <v>0.88092533629699155</v>
      </c>
      <c r="K564" s="23">
        <f t="shared" ca="1" si="50"/>
        <v>0.85701987494522391</v>
      </c>
      <c r="L564" s="23">
        <f t="shared" ca="1" si="50"/>
        <v>0.83293406273950454</v>
      </c>
      <c r="M564" s="24">
        <f ca="1">C564*'Balance y flujos'!D$12</f>
        <v>7576.3465279567417</v>
      </c>
      <c r="N564" s="24">
        <f ca="1">D564*'Balance y flujos'!E$12</f>
        <v>7528.6671486006771</v>
      </c>
      <c r="O564" s="24">
        <f ca="1">E564*'Balance y flujos'!F$12</f>
        <v>7439.9693829599628</v>
      </c>
      <c r="P564" s="24">
        <f ca="1">F564*'Balance y flujos'!G$12</f>
        <v>7320.0537494052487</v>
      </c>
      <c r="Q564" s="24">
        <f ca="1">G564*'Balance y flujos'!H$12</f>
        <v>-940689.85540934221</v>
      </c>
      <c r="R564" s="24">
        <f ca="1">H564*'Balance y flujos'!I$12</f>
        <v>23489.386715340152</v>
      </c>
      <c r="S564" s="24">
        <f ca="1">I564*'Balance y flujos'!J$12</f>
        <v>22919.247336523833</v>
      </c>
      <c r="T564" s="24">
        <f ca="1">J564*'Balance y flujos'!K$12</f>
        <v>22325.980029160262</v>
      </c>
      <c r="U564" s="24">
        <f ca="1">K564*'Balance y flujos'!L$12</f>
        <v>21720.125218614216</v>
      </c>
      <c r="V564" s="24">
        <f ca="1">L564*'Balance y flujos'!M$12</f>
        <v>854043.76237477537</v>
      </c>
      <c r="W564" s="18">
        <f t="shared" ca="1" si="47"/>
        <v>33673.683073994354</v>
      </c>
      <c r="X564" s="18">
        <f ca="1">'Metrics and Escenarios'!$N$13-W564</f>
        <v>-30765.636318187579</v>
      </c>
    </row>
    <row r="565" spans="1:24" x14ac:dyDescent="0.3">
      <c r="A565">
        <v>560</v>
      </c>
      <c r="B565" s="18">
        <f t="shared" ca="1" si="46"/>
        <v>4.9255557783674586</v>
      </c>
      <c r="C565" s="23">
        <f t="shared" ca="1" si="48"/>
        <v>0.99306074190893279</v>
      </c>
      <c r="D565" s="23">
        <f t="shared" ca="1" si="50"/>
        <v>0.97938272377900681</v>
      </c>
      <c r="E565" s="23">
        <f t="shared" ca="1" si="50"/>
        <v>0.96055856535633444</v>
      </c>
      <c r="F565" s="23">
        <f t="shared" ca="1" si="50"/>
        <v>0.93796218430158962</v>
      </c>
      <c r="G565" s="23">
        <f t="shared" ca="1" si="50"/>
        <v>0.91272339477156372</v>
      </c>
      <c r="H565" s="23">
        <f t="shared" ca="1" si="50"/>
        <v>0.88574844609894587</v>
      </c>
      <c r="I565" s="23">
        <f t="shared" ca="1" si="50"/>
        <v>0.85774349134716465</v>
      </c>
      <c r="J565" s="23">
        <f t="shared" ca="1" si="50"/>
        <v>0.82925093621041157</v>
      </c>
      <c r="K565" s="23">
        <f t="shared" ca="1" si="50"/>
        <v>0.80067472989773492</v>
      </c>
      <c r="L565" s="23">
        <f t="shared" ca="1" si="50"/>
        <v>0.7723145376654621</v>
      </c>
      <c r="M565" s="24">
        <f ca="1">C565*'Balance y flujos'!D$12</f>
        <v>7519.3134460346473</v>
      </c>
      <c r="N565" s="24">
        <f ca="1">D565*'Balance y flujos'!E$12</f>
        <v>7415.7454553780499</v>
      </c>
      <c r="O565" s="24">
        <f ca="1">E565*'Balance y flujos'!F$12</f>
        <v>7273.2116288310463</v>
      </c>
      <c r="P565" s="24">
        <f ca="1">F565*'Balance y flujos'!G$12</f>
        <v>7102.1150737803919</v>
      </c>
      <c r="Q565" s="24">
        <f ca="1">G565*'Balance y flujos'!H$12</f>
        <v>-905812.38419065659</v>
      </c>
      <c r="R565" s="24">
        <f ca="1">H565*'Balance y flujos'!I$12</f>
        <v>22448.215874447127</v>
      </c>
      <c r="S565" s="24">
        <f ca="1">I565*'Balance y flujos'!J$12</f>
        <v>21738.464395242296</v>
      </c>
      <c r="T565" s="24">
        <f ca="1">J565*'Balance y flujos'!K$12</f>
        <v>21016.355277985123</v>
      </c>
      <c r="U565" s="24">
        <f ca="1">K565*'Balance y flujos'!L$12</f>
        <v>20292.126123528276</v>
      </c>
      <c r="V565" s="24">
        <f ca="1">L565*'Balance y flujos'!M$12</f>
        <v>791887.9092483815</v>
      </c>
      <c r="W565" s="18">
        <f t="shared" ca="1" si="47"/>
        <v>881.07233295182232</v>
      </c>
      <c r="X565" s="18">
        <f ca="1">'Metrics and Escenarios'!$N$13-W565</f>
        <v>2026.9744228549534</v>
      </c>
    </row>
    <row r="566" spans="1:24" x14ac:dyDescent="0.3">
      <c r="A566">
        <v>561</v>
      </c>
      <c r="B566" s="18">
        <f t="shared" ca="1" si="46"/>
        <v>192.0816514540073</v>
      </c>
      <c r="C566" s="23">
        <f t="shared" ca="1" si="48"/>
        <v>0.97464784652711289</v>
      </c>
      <c r="D566" s="23">
        <f t="shared" ca="1" si="50"/>
        <v>0.943400858051618</v>
      </c>
      <c r="E566" s="23">
        <f t="shared" ca="1" si="50"/>
        <v>0.9081123691087668</v>
      </c>
      <c r="F566" s="23">
        <f t="shared" ca="1" si="50"/>
        <v>0.87030801975076688</v>
      </c>
      <c r="G566" s="23">
        <f t="shared" ca="1" si="50"/>
        <v>0.83118702013137968</v>
      </c>
      <c r="H566" s="23">
        <f t="shared" ca="1" si="50"/>
        <v>0.79166579916225244</v>
      </c>
      <c r="I566" s="23">
        <f t="shared" ca="1" si="50"/>
        <v>0.75242086378186523</v>
      </c>
      <c r="J566" s="23">
        <f t="shared" ca="1" si="50"/>
        <v>0.7139392896838942</v>
      </c>
      <c r="K566" s="23">
        <f t="shared" ca="1" si="50"/>
        <v>0.67655537436541635</v>
      </c>
      <c r="L566" s="23">
        <f t="shared" ca="1" si="50"/>
        <v>0.64049147003378137</v>
      </c>
      <c r="M566" s="24">
        <f ca="1">C566*'Balance y flujos'!D$12</f>
        <v>7379.8936442219156</v>
      </c>
      <c r="N566" s="24">
        <f ca="1">D566*'Balance y flujos'!E$12</f>
        <v>7143.2959310344731</v>
      </c>
      <c r="O566" s="24">
        <f ca="1">E566*'Balance y flujos'!F$12</f>
        <v>6876.0965562125866</v>
      </c>
      <c r="P566" s="24">
        <f ca="1">F566*'Balance y flujos'!G$12</f>
        <v>6589.8474473214528</v>
      </c>
      <c r="Q566" s="24">
        <f ca="1">G566*'Balance y flujos'!H$12</f>
        <v>-824893.39127980592</v>
      </c>
      <c r="R566" s="24">
        <f ca="1">H566*'Balance y flujos'!I$12</f>
        <v>20063.805743358556</v>
      </c>
      <c r="S566" s="24">
        <f ca="1">I566*'Balance y flujos'!J$12</f>
        <v>19069.190640980778</v>
      </c>
      <c r="T566" s="24">
        <f ca="1">J566*'Balance y flujos'!K$12</f>
        <v>18093.922000833158</v>
      </c>
      <c r="U566" s="24">
        <f ca="1">K566*'Balance y flujos'!L$12</f>
        <v>17146.472185936735</v>
      </c>
      <c r="V566" s="24">
        <f ca="1">L566*'Balance y flujos'!M$12</f>
        <v>656723.94647603098</v>
      </c>
      <c r="W566" s="18">
        <f t="shared" ca="1" si="47"/>
        <v>-65806.920653875219</v>
      </c>
      <c r="X566" s="18">
        <f ca="1">'Metrics and Escenarios'!$N$13-W566</f>
        <v>68714.967409681994</v>
      </c>
    </row>
    <row r="567" spans="1:24" x14ac:dyDescent="0.3">
      <c r="A567">
        <v>562</v>
      </c>
      <c r="B567" s="18">
        <f t="shared" ca="1" si="46"/>
        <v>-39.772673068265931</v>
      </c>
      <c r="C567" s="23">
        <f t="shared" ca="1" si="48"/>
        <v>0.99750948267371975</v>
      </c>
      <c r="D567" s="23">
        <f t="shared" ca="1" si="50"/>
        <v>0.98817731007541487</v>
      </c>
      <c r="E567" s="23">
        <f t="shared" ca="1" si="50"/>
        <v>0.97352589351082475</v>
      </c>
      <c r="F567" s="23">
        <f t="shared" ca="1" si="50"/>
        <v>0.95488309988296838</v>
      </c>
      <c r="G567" s="23">
        <f t="shared" ca="1" si="50"/>
        <v>0.93335160688173802</v>
      </c>
      <c r="H567" s="23">
        <f t="shared" ca="1" si="50"/>
        <v>0.90982468464857114</v>
      </c>
      <c r="I567" s="23">
        <f t="shared" ca="1" si="50"/>
        <v>0.8850054948413848</v>
      </c>
      <c r="J567" s="23">
        <f t="shared" ca="1" si="50"/>
        <v>0.85944032274561732</v>
      </c>
      <c r="K567" s="23">
        <f t="shared" ca="1" si="50"/>
        <v>0.83354124955111863</v>
      </c>
      <c r="L567" s="23">
        <f t="shared" ca="1" si="50"/>
        <v>0.80761877018589823</v>
      </c>
      <c r="M567" s="24">
        <f ca="1">C567*'Balance y flujos'!D$12</f>
        <v>7552.9986727673868</v>
      </c>
      <c r="N567" s="24">
        <f ca="1">D567*'Balance y flujos'!E$12</f>
        <v>7482.3368009021669</v>
      </c>
      <c r="O567" s="24">
        <f ca="1">E567*'Balance y flujos'!F$12</f>
        <v>7371.3983769686984</v>
      </c>
      <c r="P567" s="24">
        <f ca="1">F567*'Balance y flujos'!G$12</f>
        <v>7230.2378186244796</v>
      </c>
      <c r="Q567" s="24">
        <f ca="1">G567*'Balance y flujos'!H$12</f>
        <v>-926284.40243862104</v>
      </c>
      <c r="R567" s="24">
        <f ca="1">H567*'Balance y flujos'!I$12</f>
        <v>23058.398825133667</v>
      </c>
      <c r="S567" s="24">
        <f ca="1">I567*'Balance y flujos'!J$12</f>
        <v>22429.386679445572</v>
      </c>
      <c r="T567" s="24">
        <f ca="1">J567*'Balance y flujos'!K$12</f>
        <v>21781.468520965311</v>
      </c>
      <c r="U567" s="24">
        <f ca="1">K567*'Balance y flujos'!L$12</f>
        <v>21125.08804569743</v>
      </c>
      <c r="V567" s="24">
        <f ca="1">L567*'Balance y flujos'!M$12</f>
        <v>828086.88455543027</v>
      </c>
      <c r="W567" s="18">
        <f t="shared" ca="1" si="47"/>
        <v>19833.79585731402</v>
      </c>
      <c r="X567" s="18">
        <f ca="1">'Metrics and Escenarios'!$N$13-W567</f>
        <v>-16925.749101507245</v>
      </c>
    </row>
    <row r="568" spans="1:24" x14ac:dyDescent="0.3">
      <c r="A568">
        <v>563</v>
      </c>
      <c r="B568" s="18">
        <f t="shared" ca="1" si="46"/>
        <v>-100.506135749047</v>
      </c>
      <c r="C568" s="23">
        <f t="shared" ca="1" si="48"/>
        <v>1.0035861373031703</v>
      </c>
      <c r="D568" s="23">
        <f t="shared" ca="1" si="50"/>
        <v>1.0002535909880581</v>
      </c>
      <c r="E568" s="23">
        <f t="shared" ca="1" si="50"/>
        <v>0.99142614955473241</v>
      </c>
      <c r="F568" s="23">
        <f t="shared" ca="1" si="50"/>
        <v>0.97836450936768893</v>
      </c>
      <c r="G568" s="23">
        <f t="shared" ca="1" si="50"/>
        <v>0.96212917331407533</v>
      </c>
      <c r="H568" s="23">
        <f t="shared" ca="1" si="50"/>
        <v>0.94359024020062665</v>
      </c>
      <c r="I568" s="23">
        <f t="shared" ca="1" si="50"/>
        <v>0.92344133937576933</v>
      </c>
      <c r="J568" s="23">
        <f t="shared" ca="1" si="50"/>
        <v>0.90222881226999818</v>
      </c>
      <c r="K568" s="23">
        <f t="shared" ca="1" si="50"/>
        <v>0.88037090967882414</v>
      </c>
      <c r="L568" s="23">
        <f t="shared" ca="1" si="50"/>
        <v>0.85818834420066314</v>
      </c>
      <c r="M568" s="24">
        <f ca="1">C568*'Balance y flujos'!D$12</f>
        <v>7599.0102296982377</v>
      </c>
      <c r="N568" s="24">
        <f ca="1">D568*'Balance y flujos'!E$12</f>
        <v>7573.7766671786012</v>
      </c>
      <c r="O568" s="24">
        <f ca="1">E568*'Balance y flujos'!F$12</f>
        <v>7506.9365472720428</v>
      </c>
      <c r="P568" s="24">
        <f ca="1">F568*'Balance y flujos'!G$12</f>
        <v>7408.0356819564859</v>
      </c>
      <c r="Q568" s="24">
        <f ca="1">G568*'Balance y flujos'!H$12</f>
        <v>-954844.06926715083</v>
      </c>
      <c r="R568" s="24">
        <f ca="1">H568*'Balance y flujos'!I$12</f>
        <v>23914.145717483854</v>
      </c>
      <c r="S568" s="24">
        <f ca="1">I568*'Balance y flujos'!J$12</f>
        <v>23403.496359484645</v>
      </c>
      <c r="T568" s="24">
        <f ca="1">J568*'Balance y flujos'!K$12</f>
        <v>22865.890688472587</v>
      </c>
      <c r="U568" s="24">
        <f ca="1">K568*'Balance y flujos'!L$12</f>
        <v>22311.928761595551</v>
      </c>
      <c r="V568" s="24">
        <f ca="1">L568*'Balance y flujos'!M$12</f>
        <v>879938.08284982212</v>
      </c>
      <c r="W568" s="18">
        <f t="shared" ca="1" si="47"/>
        <v>47677.234235813143</v>
      </c>
      <c r="X568" s="18">
        <f ca="1">'Metrics and Escenarios'!$N$13-W568</f>
        <v>-44769.187480006367</v>
      </c>
    </row>
    <row r="569" spans="1:24" x14ac:dyDescent="0.3">
      <c r="A569">
        <v>564</v>
      </c>
      <c r="B569" s="18">
        <f t="shared" ca="1" si="46"/>
        <v>-93.029813274278851</v>
      </c>
      <c r="C569" s="23">
        <f t="shared" ca="1" si="48"/>
        <v>1.002836104353148</v>
      </c>
      <c r="D569" s="23">
        <f t="shared" ca="1" si="50"/>
        <v>0.99875906494182765</v>
      </c>
      <c r="E569" s="23">
        <f t="shared" ca="1" si="50"/>
        <v>0.98920497493734327</v>
      </c>
      <c r="F569" s="23">
        <f t="shared" ca="1" si="50"/>
        <v>0.97544305246778407</v>
      </c>
      <c r="G569" s="23">
        <f t="shared" ca="1" si="50"/>
        <v>0.95853929328858456</v>
      </c>
      <c r="H569" s="23">
        <f t="shared" ca="1" si="50"/>
        <v>0.93936696869250513</v>
      </c>
      <c r="I569" s="23">
        <f t="shared" ca="1" si="50"/>
        <v>0.91862120162589778</v>
      </c>
      <c r="J569" s="23">
        <f t="shared" ca="1" si="50"/>
        <v>0.89684863504747847</v>
      </c>
      <c r="K569" s="23">
        <f t="shared" ca="1" si="50"/>
        <v>0.8744670514339965</v>
      </c>
      <c r="L569" s="23">
        <f t="shared" ca="1" si="50"/>
        <v>0.85179617612462666</v>
      </c>
      <c r="M569" s="24">
        <f ca="1">C569*'Balance y flujos'!D$12</f>
        <v>7593.331087820944</v>
      </c>
      <c r="N569" s="24">
        <f ca="1">D569*'Balance y flujos'!E$12</f>
        <v>7562.4603304021948</v>
      </c>
      <c r="O569" s="24">
        <f ca="1">E569*'Balance y flujos'!F$12</f>
        <v>7490.1181317797336</v>
      </c>
      <c r="P569" s="24">
        <f ca="1">F569*'Balance y flujos'!G$12</f>
        <v>7385.9148295026489</v>
      </c>
      <c r="Q569" s="24">
        <f ca="1">G569*'Balance y flujos'!H$12</f>
        <v>-951281.37129811046</v>
      </c>
      <c r="R569" s="24">
        <f ca="1">H569*'Balance y flujos'!I$12</f>
        <v>23807.112043387944</v>
      </c>
      <c r="S569" s="24">
        <f ca="1">I569*'Balance y flujos'!J$12</f>
        <v>23281.335837239032</v>
      </c>
      <c r="T569" s="24">
        <f ca="1">J569*'Balance y flujos'!K$12</f>
        <v>22729.53664769969</v>
      </c>
      <c r="U569" s="24">
        <f ca="1">K569*'Balance y flujos'!L$12</f>
        <v>22162.302662949005</v>
      </c>
      <c r="V569" s="24">
        <f ca="1">L569*'Balance y flujos'!M$12</f>
        <v>873383.91305703577</v>
      </c>
      <c r="W569" s="18">
        <f t="shared" ca="1" si="47"/>
        <v>44114.653329706402</v>
      </c>
      <c r="X569" s="18">
        <f ca="1">'Metrics and Escenarios'!$N$13-W569</f>
        <v>-41206.606573899626</v>
      </c>
    </row>
    <row r="570" spans="1:24" x14ac:dyDescent="0.3">
      <c r="A570">
        <v>565</v>
      </c>
      <c r="B570" s="18">
        <f t="shared" ca="1" si="46"/>
        <v>-170.83976558848317</v>
      </c>
      <c r="C570" s="23">
        <f t="shared" ca="1" si="48"/>
        <v>1.0106696039881657</v>
      </c>
      <c r="D570" s="23">
        <f t="shared" ca="1" si="50"/>
        <v>1.0144233112877397</v>
      </c>
      <c r="E570" s="23">
        <f t="shared" ca="1" si="50"/>
        <v>1.0125675882522656</v>
      </c>
      <c r="F570" s="23">
        <f t="shared" ca="1" si="50"/>
        <v>1.0062801202945673</v>
      </c>
      <c r="G570" s="23">
        <f t="shared" ca="1" si="50"/>
        <v>0.99656616253448127</v>
      </c>
      <c r="H570" s="23">
        <f t="shared" ca="1" si="50"/>
        <v>0.9842620595051037</v>
      </c>
      <c r="I570" s="23">
        <f t="shared" ca="1" si="50"/>
        <v>0.970043405673361</v>
      </c>
      <c r="J570" s="23">
        <f t="shared" ca="1" si="50"/>
        <v>0.95444981441448107</v>
      </c>
      <c r="K570" s="23">
        <f t="shared" ca="1" si="50"/>
        <v>0.937900225361465</v>
      </c>
      <c r="L570" s="23">
        <f t="shared" ca="1" si="50"/>
        <v>0.92072114902481828</v>
      </c>
      <c r="M570" s="24">
        <f ca="1">C570*'Balance y flujos'!D$12</f>
        <v>7652.6452230488358</v>
      </c>
      <c r="N570" s="24">
        <f ca="1">D570*'Balance y flujos'!E$12</f>
        <v>7681.0677561115244</v>
      </c>
      <c r="O570" s="24">
        <f ca="1">E570*'Balance y flujos'!F$12</f>
        <v>7667.0164875597802</v>
      </c>
      <c r="P570" s="24">
        <f ca="1">F570*'Balance y flujos'!G$12</f>
        <v>7619.4086823564921</v>
      </c>
      <c r="Q570" s="24">
        <f ca="1">G570*'Balance y flujos'!H$12</f>
        <v>-989020.30654645374</v>
      </c>
      <c r="R570" s="24">
        <f ca="1">H570*'Balance y flujos'!I$12</f>
        <v>24944.923455536376</v>
      </c>
      <c r="S570" s="24">
        <f ca="1">I570*'Balance y flujos'!J$12</f>
        <v>24584.56898687797</v>
      </c>
      <c r="T570" s="24">
        <f ca="1">J570*'Balance y flujos'!K$12</f>
        <v>24189.368403259756</v>
      </c>
      <c r="U570" s="24">
        <f ca="1">K570*'Balance y flujos'!L$12</f>
        <v>23769.939219577067</v>
      </c>
      <c r="V570" s="24">
        <f ca="1">L570*'Balance y flujos'!M$12</f>
        <v>944055.70547197596</v>
      </c>
      <c r="W570" s="18">
        <f t="shared" ca="1" si="47"/>
        <v>83144.337139850017</v>
      </c>
      <c r="X570" s="18">
        <f ca="1">'Metrics and Escenarios'!$N$13-W570</f>
        <v>-80236.290384043241</v>
      </c>
    </row>
    <row r="571" spans="1:24" x14ac:dyDescent="0.3">
      <c r="A571">
        <v>566</v>
      </c>
      <c r="B571" s="18">
        <f t="shared" ca="1" si="46"/>
        <v>87.983167105544837</v>
      </c>
      <c r="C571" s="23">
        <f t="shared" ca="1" si="48"/>
        <v>0.98484677543852817</v>
      </c>
      <c r="D571" s="23">
        <f t="shared" ca="1" si="50"/>
        <v>0.96324806747608749</v>
      </c>
      <c r="E571" s="23">
        <f t="shared" ca="1" si="50"/>
        <v>0.93691978549147559</v>
      </c>
      <c r="F571" s="23">
        <f t="shared" ca="1" si="50"/>
        <v>0.90731218715645157</v>
      </c>
      <c r="G571" s="23">
        <f t="shared" ca="1" si="50"/>
        <v>0.87559535965606861</v>
      </c>
      <c r="H571" s="23">
        <f t="shared" ca="1" si="50"/>
        <v>0.84268938190848297</v>
      </c>
      <c r="I571" s="23">
        <f t="shared" ca="1" si="50"/>
        <v>0.80929602572007908</v>
      </c>
      <c r="J571" s="23">
        <f t="shared" ca="1" si="50"/>
        <v>0.77594117954067476</v>
      </c>
      <c r="K571" s="23">
        <f t="shared" ca="1" si="50"/>
        <v>0.74300511903168664</v>
      </c>
      <c r="L571" s="23">
        <f t="shared" ca="1" si="50"/>
        <v>0.71075962177052254</v>
      </c>
      <c r="M571" s="24">
        <f ca="1">C571*'Balance y flujos'!D$12</f>
        <v>7457.1184705214027</v>
      </c>
      <c r="N571" s="24">
        <f ca="1">D571*'Balance y flujos'!E$12</f>
        <v>7293.5761529721613</v>
      </c>
      <c r="O571" s="24">
        <f ca="1">E571*'Balance y flujos'!F$12</f>
        <v>7094.2221795612995</v>
      </c>
      <c r="P571" s="24">
        <f ca="1">F571*'Balance y flujos'!G$12</f>
        <v>6870.0376932856807</v>
      </c>
      <c r="Q571" s="24">
        <f ca="1">G571*'Balance y flujos'!H$12</f>
        <v>-868965.47722965095</v>
      </c>
      <c r="R571" s="24">
        <f ca="1">H571*'Balance y flujos'!I$12</f>
        <v>21356.936321481127</v>
      </c>
      <c r="S571" s="24">
        <f ca="1">I571*'Balance y flujos'!J$12</f>
        <v>20510.622368810804</v>
      </c>
      <c r="T571" s="24">
        <f ca="1">J571*'Balance y flujos'!K$12</f>
        <v>19665.284405428585</v>
      </c>
      <c r="U571" s="24">
        <f ca="1">K571*'Balance y flujos'!L$12</f>
        <v>18830.560054947451</v>
      </c>
      <c r="V571" s="24">
        <f ca="1">L571*'Balance y flujos'!M$12</f>
        <v>728772.95895967155</v>
      </c>
      <c r="W571" s="18">
        <f t="shared" ca="1" si="47"/>
        <v>-31114.160622970783</v>
      </c>
      <c r="X571" s="18">
        <f ca="1">'Metrics and Escenarios'!$N$13-W571</f>
        <v>34022.207378777559</v>
      </c>
    </row>
    <row r="572" spans="1:24" x14ac:dyDescent="0.3">
      <c r="A572">
        <v>567</v>
      </c>
      <c r="B572" s="18">
        <f t="shared" ca="1" si="46"/>
        <v>14.817726651238599</v>
      </c>
      <c r="C572" s="23">
        <f t="shared" ca="1" si="48"/>
        <v>0.99207887497416436</v>
      </c>
      <c r="D572" s="23">
        <f t="shared" ca="1" si="50"/>
        <v>0.97744699501566656</v>
      </c>
      <c r="E572" s="23">
        <f t="shared" ca="1" si="50"/>
        <v>0.95771218813423287</v>
      </c>
      <c r="F572" s="23">
        <f t="shared" ca="1" si="50"/>
        <v>0.93425812449314938</v>
      </c>
      <c r="G572" s="23">
        <f t="shared" ca="1" si="50"/>
        <v>0.90822013282092195</v>
      </c>
      <c r="H572" s="23">
        <f t="shared" ca="1" si="50"/>
        <v>0.88050683178231526</v>
      </c>
      <c r="I572" s="23">
        <f t="shared" ca="1" si="50"/>
        <v>0.85182454629624793</v>
      </c>
      <c r="J572" s="23">
        <f t="shared" ca="1" si="50"/>
        <v>0.8227143611254214</v>
      </c>
      <c r="K572" s="23">
        <f t="shared" ca="1" si="50"/>
        <v>0.79357799759541281</v>
      </c>
      <c r="L572" s="23">
        <f t="shared" ca="1" si="50"/>
        <v>0.76471233343563383</v>
      </c>
      <c r="M572" s="24">
        <f ca="1">C572*'Balance y flujos'!D$12</f>
        <v>7511.8788904901103</v>
      </c>
      <c r="N572" s="24">
        <f ca="1">D572*'Balance y flujos'!E$12</f>
        <v>7401.0883949347171</v>
      </c>
      <c r="O572" s="24">
        <f ca="1">E572*'Balance y flujos'!F$12</f>
        <v>7251.6592689245481</v>
      </c>
      <c r="P572" s="24">
        <f ca="1">F572*'Balance y flujos'!G$12</f>
        <v>7074.0684643967788</v>
      </c>
      <c r="Q572" s="24">
        <f ca="1">G572*'Balance y flujos'!H$12</f>
        <v>-901343.22029334377</v>
      </c>
      <c r="R572" s="24">
        <f ca="1">H572*'Balance y flujos'!I$12</f>
        <v>22315.373541809073</v>
      </c>
      <c r="S572" s="24">
        <f ca="1">I572*'Balance y flujos'!J$12</f>
        <v>21588.455939865195</v>
      </c>
      <c r="T572" s="24">
        <f ca="1">J572*'Balance y flujos'!K$12</f>
        <v>20850.693741423984</v>
      </c>
      <c r="U572" s="24">
        <f ca="1">K572*'Balance y flujos'!L$12</f>
        <v>20112.268084344214</v>
      </c>
      <c r="V572" s="24">
        <f ca="1">L572*'Balance y flujos'!M$12</f>
        <v>784093.03640883171</v>
      </c>
      <c r="W572" s="18">
        <f t="shared" ca="1" si="47"/>
        <v>-3144.6975583233871</v>
      </c>
      <c r="X572" s="18">
        <f ca="1">'Metrics and Escenarios'!$N$13-W572</f>
        <v>6052.7443141301628</v>
      </c>
    </row>
    <row r="573" spans="1:24" x14ac:dyDescent="0.3">
      <c r="A573">
        <v>568</v>
      </c>
      <c r="B573" s="18">
        <f t="shared" ca="1" si="46"/>
        <v>-332.633535011562</v>
      </c>
      <c r="C573" s="23">
        <f t="shared" ca="1" si="48"/>
        <v>1.0271546074092275</v>
      </c>
      <c r="D573" s="23">
        <f t="shared" ca="1" si="50"/>
        <v>1.0477856564494472</v>
      </c>
      <c r="E573" s="23">
        <f t="shared" ca="1" si="50"/>
        <v>1.0629280405961024</v>
      </c>
      <c r="F573" s="23">
        <f t="shared" ca="1" si="50"/>
        <v>1.0735575969103681</v>
      </c>
      <c r="G573" s="23">
        <f t="shared" ca="1" si="50"/>
        <v>1.0805359176380336</v>
      </c>
      <c r="H573" s="23">
        <f t="shared" ca="1" si="50"/>
        <v>1.0846020710211255</v>
      </c>
      <c r="I573" s="23">
        <f t="shared" ca="1" si="50"/>
        <v>1.0863692557548581</v>
      </c>
      <c r="J573" s="23">
        <f t="shared" ca="1" si="50"/>
        <v>1.0863406001384541</v>
      </c>
      <c r="K573" s="23">
        <f t="shared" ca="1" si="50"/>
        <v>1.0849161330714527</v>
      </c>
      <c r="L573" s="23">
        <f t="shared" ca="1" si="50"/>
        <v>1.0824161421564749</v>
      </c>
      <c r="M573" s="24">
        <f ca="1">C573*'Balance y flujos'!D$12</f>
        <v>7777.467303562903</v>
      </c>
      <c r="N573" s="24">
        <f ca="1">D573*'Balance y flujos'!E$12</f>
        <v>7933.6826465999466</v>
      </c>
      <c r="O573" s="24">
        <f ca="1">E573*'Balance y flujos'!F$12</f>
        <v>8048.3386066171506</v>
      </c>
      <c r="P573" s="24">
        <f ca="1">F573*'Balance y flujos'!G$12</f>
        <v>8128.8240818214163</v>
      </c>
      <c r="Q573" s="24">
        <f ca="1">G573*'Balance y flujos'!H$12</f>
        <v>-1072354.2547129635</v>
      </c>
      <c r="R573" s="24">
        <f ca="1">H573*'Balance y flujos'!I$12</f>
        <v>27487.918872888255</v>
      </c>
      <c r="S573" s="24">
        <f ca="1">I573*'Balance y flujos'!J$12</f>
        <v>27532.706018231354</v>
      </c>
      <c r="T573" s="24">
        <f ca="1">J573*'Balance y flujos'!K$12</f>
        <v>27531.979776524822</v>
      </c>
      <c r="U573" s="24">
        <f ca="1">K573*'Balance y flujos'!L$12</f>
        <v>27495.878393150208</v>
      </c>
      <c r="V573" s="24">
        <f ca="1">L573*'Balance y flujos'!M$12</f>
        <v>1109848.6613238868</v>
      </c>
      <c r="W573" s="18">
        <f t="shared" ca="1" si="47"/>
        <v>179431.20231031929</v>
      </c>
      <c r="X573" s="18">
        <f ca="1">'Metrics and Escenarios'!$N$13-W573</f>
        <v>-176523.15555451252</v>
      </c>
    </row>
    <row r="574" spans="1:24" x14ac:dyDescent="0.3">
      <c r="A574">
        <v>569</v>
      </c>
      <c r="B574" s="18">
        <f t="shared" ca="1" si="46"/>
        <v>-22.500764961480112</v>
      </c>
      <c r="C574" s="23">
        <f t="shared" ca="1" si="48"/>
        <v>0.99578808048464107</v>
      </c>
      <c r="D574" s="23">
        <f t="shared" ca="1" si="50"/>
        <v>0.98476965759145996</v>
      </c>
      <c r="E574" s="23">
        <f t="shared" ca="1" si="50"/>
        <v>0.96849454498463494</v>
      </c>
      <c r="F574" s="23">
        <f t="shared" ca="1" si="50"/>
        <v>0.94830877499837152</v>
      </c>
      <c r="G574" s="23">
        <f t="shared" ca="1" si="50"/>
        <v>0.92532592985738338</v>
      </c>
      <c r="H574" s="23">
        <f t="shared" ca="1" si="50"/>
        <v>0.90044472651949314</v>
      </c>
      <c r="I574" s="23">
        <f t="shared" ca="1" si="50"/>
        <v>0.87436990481704446</v>
      </c>
      <c r="J574" s="23">
        <f t="shared" ca="1" si="50"/>
        <v>0.84764665065238343</v>
      </c>
      <c r="K574" s="23">
        <f t="shared" ca="1" si="50"/>
        <v>0.82068427438798985</v>
      </c>
      <c r="L574" s="23">
        <f t="shared" ca="1" si="50"/>
        <v>0.79378942637408534</v>
      </c>
      <c r="M574" s="24">
        <f ca="1">C574*'Balance y flujos'!D$12</f>
        <v>7539.9644623912009</v>
      </c>
      <c r="N574" s="24">
        <f ca="1">D574*'Balance y flujos'!E$12</f>
        <v>7456.5345452488409</v>
      </c>
      <c r="O574" s="24">
        <f ca="1">E574*'Balance y flujos'!F$12</f>
        <v>7333.301727863487</v>
      </c>
      <c r="P574" s="24">
        <f ca="1">F574*'Balance y flujos'!G$12</f>
        <v>7180.4579739310693</v>
      </c>
      <c r="Q574" s="24">
        <f ca="1">G574*'Balance y flujos'!H$12</f>
        <v>-918319.49468911137</v>
      </c>
      <c r="R574" s="24">
        <f ca="1">H574*'Balance y flujos'!I$12</f>
        <v>22820.675207438158</v>
      </c>
      <c r="S574" s="24">
        <f ca="1">I574*'Balance y flujos'!J$12</f>
        <v>22159.840600228585</v>
      </c>
      <c r="T574" s="24">
        <f ca="1">J574*'Balance y flujos'!K$12</f>
        <v>21482.572261798989</v>
      </c>
      <c r="U574" s="24">
        <f ca="1">K574*'Balance y flujos'!L$12</f>
        <v>20799.24366490799</v>
      </c>
      <c r="V574" s="24">
        <f ca="1">L574*'Balance y flujos'!M$12</f>
        <v>813907.05286338821</v>
      </c>
      <c r="W574" s="18">
        <f t="shared" ca="1" si="47"/>
        <v>12360.14861808531</v>
      </c>
      <c r="X574" s="18">
        <f ca="1">'Metrics and Escenarios'!$N$13-W574</f>
        <v>-9452.1018622785341</v>
      </c>
    </row>
    <row r="575" spans="1:24" x14ac:dyDescent="0.3">
      <c r="A575">
        <v>570</v>
      </c>
      <c r="B575" s="18">
        <f t="shared" ca="1" si="46"/>
        <v>69.166665568879921</v>
      </c>
      <c r="C575" s="23">
        <f t="shared" ca="1" si="48"/>
        <v>0.98670165709676472</v>
      </c>
      <c r="D575" s="23">
        <f t="shared" ca="1" si="50"/>
        <v>0.96687988875524289</v>
      </c>
      <c r="E575" s="23">
        <f t="shared" ca="1" si="50"/>
        <v>0.9422236070875325</v>
      </c>
      <c r="F575" s="23">
        <f t="shared" ca="1" si="50"/>
        <v>0.91416692770933117</v>
      </c>
      <c r="G575" s="23">
        <f t="shared" ca="1" si="50"/>
        <v>0.88387205392792045</v>
      </c>
      <c r="H575" s="23">
        <f t="shared" ca="1" si="50"/>
        <v>0.85225716959866171</v>
      </c>
      <c r="I575" s="23">
        <f t="shared" ca="1" si="50"/>
        <v>0.8200262211858631</v>
      </c>
      <c r="J575" s="23">
        <f t="shared" ca="1" si="50"/>
        <v>0.78770993474721984</v>
      </c>
      <c r="K575" s="23">
        <f t="shared" ca="1" si="50"/>
        <v>0.75569494720235464</v>
      </c>
      <c r="L575" s="23">
        <f t="shared" ca="1" si="50"/>
        <v>0.72426025024951335</v>
      </c>
      <c r="M575" s="24">
        <f ca="1">C575*'Balance y flujos'!D$12</f>
        <v>7471.1633682854308</v>
      </c>
      <c r="N575" s="24">
        <f ca="1">D575*'Balance y flujos'!E$12</f>
        <v>7321.075782577348</v>
      </c>
      <c r="O575" s="24">
        <f ca="1">E575*'Balance y flujos'!F$12</f>
        <v>7134.3819556550934</v>
      </c>
      <c r="P575" s="24">
        <f ca="1">F575*'Balance y flujos'!G$12</f>
        <v>6921.9408051832133</v>
      </c>
      <c r="Q575" s="24">
        <f ca="1">G575*'Balance y flujos'!H$12</f>
        <v>-877179.50156007765</v>
      </c>
      <c r="R575" s="24">
        <f ca="1">H575*'Balance y flujos'!I$12</f>
        <v>21599.420250700481</v>
      </c>
      <c r="S575" s="24">
        <f ca="1">I575*'Balance y flujos'!J$12</f>
        <v>20782.566107749099</v>
      </c>
      <c r="T575" s="24">
        <f ca="1">J575*'Balance y flujos'!K$12</f>
        <v>19963.549176440712</v>
      </c>
      <c r="U575" s="24">
        <f ca="1">K575*'Balance y flujos'!L$12</f>
        <v>19152.168298732024</v>
      </c>
      <c r="V575" s="24">
        <f ca="1">L575*'Balance y flujos'!M$12</f>
        <v>742615.74442902661</v>
      </c>
      <c r="W575" s="18">
        <f t="shared" ca="1" si="47"/>
        <v>-24217.491385727655</v>
      </c>
      <c r="X575" s="18">
        <f ca="1">'Metrics and Escenarios'!$N$13-W575</f>
        <v>27125.538141534431</v>
      </c>
    </row>
    <row r="576" spans="1:24" x14ac:dyDescent="0.3">
      <c r="A576">
        <v>571</v>
      </c>
      <c r="B576" s="18">
        <f t="shared" ca="1" si="46"/>
        <v>-121.78861311500529</v>
      </c>
      <c r="C576" s="23">
        <f t="shared" ca="1" si="48"/>
        <v>1.0057242916824205</v>
      </c>
      <c r="D576" s="23">
        <f t="shared" ca="1" si="50"/>
        <v>1.0045202399142232</v>
      </c>
      <c r="E576" s="23">
        <f t="shared" ca="1" si="50"/>
        <v>0.99777640172352278</v>
      </c>
      <c r="F576" s="23">
        <f t="shared" ca="1" si="50"/>
        <v>0.98672886992664033</v>
      </c>
      <c r="G576" s="23">
        <f t="shared" ca="1" si="50"/>
        <v>0.97242208703986965</v>
      </c>
      <c r="H576" s="23">
        <f t="shared" ca="1" si="50"/>
        <v>0.95571666227229457</v>
      </c>
      <c r="I576" s="23">
        <f t="shared" ca="1" si="50"/>
        <v>0.93730150917536459</v>
      </c>
      <c r="J576" s="23">
        <f t="shared" ca="1" si="50"/>
        <v>0.91772165990348831</v>
      </c>
      <c r="K576" s="23">
        <f t="shared" ca="1" si="50"/>
        <v>0.89739626954277951</v>
      </c>
      <c r="L576" s="23">
        <f t="shared" ca="1" si="50"/>
        <v>0.87664845993173279</v>
      </c>
      <c r="M576" s="24">
        <f ca="1">C576*'Balance y flujos'!D$12</f>
        <v>7615.200027859717</v>
      </c>
      <c r="N576" s="24">
        <f ca="1">D576*'Balance y flujos'!E$12</f>
        <v>7606.0831206371804</v>
      </c>
      <c r="O576" s="24">
        <f ca="1">E576*'Balance y flujos'!F$12</f>
        <v>7555.0197455129764</v>
      </c>
      <c r="P576" s="24">
        <f ca="1">F576*'Balance y flujos'!G$12</f>
        <v>7471.369419928551</v>
      </c>
      <c r="Q576" s="24">
        <f ca="1">G576*'Balance y flujos'!H$12</f>
        <v>-965059.04652711679</v>
      </c>
      <c r="R576" s="24">
        <f ca="1">H576*'Balance y flujos'!I$12</f>
        <v>24221.475119695475</v>
      </c>
      <c r="S576" s="24">
        <f ca="1">I576*'Balance y flujos'!J$12</f>
        <v>23754.765486840304</v>
      </c>
      <c r="T576" s="24">
        <f ca="1">J576*'Balance y flujos'!K$12</f>
        <v>23258.538047571259</v>
      </c>
      <c r="U576" s="24">
        <f ca="1">K576*'Balance y flujos'!L$12</f>
        <v>22743.415777180475</v>
      </c>
      <c r="V576" s="24">
        <f ca="1">L576*'Balance y flujos'!M$12</f>
        <v>898866.04773696256</v>
      </c>
      <c r="W576" s="18">
        <f t="shared" ca="1" si="47"/>
        <v>58032.867955071735</v>
      </c>
      <c r="X576" s="18">
        <f ca="1">'Metrics and Escenarios'!$N$13-W576</f>
        <v>-55124.821199264959</v>
      </c>
    </row>
    <row r="577" spans="1:24" x14ac:dyDescent="0.3">
      <c r="A577">
        <v>572</v>
      </c>
      <c r="B577" s="18">
        <f t="shared" ca="1" si="46"/>
        <v>-33.43973281375893</v>
      </c>
      <c r="C577" s="23">
        <f t="shared" ca="1" si="48"/>
        <v>0.99687796586702881</v>
      </c>
      <c r="D577" s="23">
        <f t="shared" ca="1" si="50"/>
        <v>0.98692648880715628</v>
      </c>
      <c r="E577" s="23">
        <f t="shared" ca="1" si="50"/>
        <v>0.97167806499883325</v>
      </c>
      <c r="F577" s="23">
        <f t="shared" ca="1" si="50"/>
        <v>0.95246727398240716</v>
      </c>
      <c r="G577" s="23">
        <f t="shared" ca="1" si="50"/>
        <v>0.93040085110581872</v>
      </c>
      <c r="H577" s="23">
        <f t="shared" ca="1" si="50"/>
        <v>0.90637412523423955</v>
      </c>
      <c r="I577" s="23">
        <f t="shared" ca="1" si="50"/>
        <v>0.88109089722506018</v>
      </c>
      <c r="J577" s="23">
        <f t="shared" ca="1" si="50"/>
        <v>0.85509710679356998</v>
      </c>
      <c r="K577" s="23">
        <f t="shared" ca="1" si="50"/>
        <v>0.82880387282190537</v>
      </c>
      <c r="L577" s="23">
        <f t="shared" ca="1" si="50"/>
        <v>0.80252032986474708</v>
      </c>
      <c r="M577" s="24">
        <f ca="1">C577*'Balance y flujos'!D$12</f>
        <v>7548.2169181218251</v>
      </c>
      <c r="N577" s="24">
        <f ca="1">D577*'Balance y flujos'!E$12</f>
        <v>7472.8657617359986</v>
      </c>
      <c r="O577" s="24">
        <f ca="1">E577*'Balance y flujos'!F$12</f>
        <v>7357.4068846159998</v>
      </c>
      <c r="P577" s="24">
        <f ca="1">F577*'Balance y flujos'!G$12</f>
        <v>7211.9455315459973</v>
      </c>
      <c r="Q577" s="24">
        <f ca="1">G577*'Balance y flujos'!H$12</f>
        <v>-923355.98936204077</v>
      </c>
      <c r="R577" s="24">
        <f ca="1">H577*'Balance y flujos'!I$12</f>
        <v>22970.948598196584</v>
      </c>
      <c r="S577" s="24">
        <f ca="1">I577*'Balance y flujos'!J$12</f>
        <v>22330.175969294309</v>
      </c>
      <c r="T577" s="24">
        <f ca="1">J577*'Balance y flujos'!K$12</f>
        <v>21671.395000983081</v>
      </c>
      <c r="U577" s="24">
        <f ca="1">K577*'Balance y flujos'!L$12</f>
        <v>21005.025000750149</v>
      </c>
      <c r="V577" s="24">
        <f ca="1">L577*'Balance y flujos'!M$12</f>
        <v>822859.23047222709</v>
      </c>
      <c r="W577" s="18">
        <f t="shared" ca="1" si="47"/>
        <v>17071.220775430324</v>
      </c>
      <c r="X577" s="18">
        <f ca="1">'Metrics and Escenarios'!$N$13-W577</f>
        <v>-14163.174019623548</v>
      </c>
    </row>
    <row r="578" spans="1:24" x14ac:dyDescent="0.3">
      <c r="A578">
        <v>573</v>
      </c>
      <c r="B578" s="18">
        <f t="shared" ca="1" si="46"/>
        <v>-6.5745725171569251</v>
      </c>
      <c r="C578" s="23">
        <f t="shared" ca="1" si="48"/>
        <v>0.99420343143052126</v>
      </c>
      <c r="D578" s="23">
        <f t="shared" ca="1" si="50"/>
        <v>0.98163792168612041</v>
      </c>
      <c r="E578" s="23">
        <f t="shared" ca="1" si="50"/>
        <v>0.9638782526090317</v>
      </c>
      <c r="F578" s="23">
        <f t="shared" ca="1" si="50"/>
        <v>0.94228679757951972</v>
      </c>
      <c r="G578" s="23">
        <f t="shared" ca="1" si="50"/>
        <v>0.917986730598078</v>
      </c>
      <c r="H578" s="23">
        <f t="shared" ca="1" si="50"/>
        <v>0.89188131285324113</v>
      </c>
      <c r="I578" s="23">
        <f t="shared" ca="1" si="50"/>
        <v>0.86467627079309228</v>
      </c>
      <c r="J578" s="23">
        <f t="shared" ca="1" si="50"/>
        <v>0.83691533249043393</v>
      </c>
      <c r="K578" s="23">
        <f t="shared" ca="1" si="50"/>
        <v>0.80900484024143293</v>
      </c>
      <c r="L578" s="23">
        <f t="shared" ca="1" si="50"/>
        <v>0.78124752070774051</v>
      </c>
      <c r="M578" s="24">
        <f ca="1">C578*'Balance y flujos'!D$12</f>
        <v>7527.9657271305714</v>
      </c>
      <c r="N578" s="24">
        <f ca="1">D578*'Balance y flujos'!E$12</f>
        <v>7432.8214903382395</v>
      </c>
      <c r="O578" s="24">
        <f ca="1">E578*'Balance y flujos'!F$12</f>
        <v>7298.3478243751906</v>
      </c>
      <c r="P578" s="24">
        <f ca="1">F578*'Balance y flujos'!G$12</f>
        <v>7134.8604249933815</v>
      </c>
      <c r="Q578" s="24">
        <f ca="1">G578*'Balance y flujos'!H$12</f>
        <v>-911035.86679351481</v>
      </c>
      <c r="R578" s="24">
        <f ca="1">H578*'Balance y flujos'!I$12</f>
        <v>22603.645914924171</v>
      </c>
      <c r="S578" s="24">
        <f ca="1">I578*'Balance y flujos'!J$12</f>
        <v>21914.167248910893</v>
      </c>
      <c r="T578" s="24">
        <f ca="1">J578*'Balance y flujos'!K$12</f>
        <v>21210.600069493379</v>
      </c>
      <c r="U578" s="24">
        <f ca="1">K578*'Balance y flujos'!L$12</f>
        <v>20503.242627403477</v>
      </c>
      <c r="V578" s="24">
        <f ca="1">L578*'Balance y flujos'!M$12</f>
        <v>801047.28786901967</v>
      </c>
      <c r="W578" s="18">
        <f t="shared" ca="1" si="47"/>
        <v>5637.0724030742422</v>
      </c>
      <c r="X578" s="18">
        <f ca="1">'Metrics and Escenarios'!$N$13-W578</f>
        <v>-2729.0256472674664</v>
      </c>
    </row>
    <row r="579" spans="1:24" x14ac:dyDescent="0.3">
      <c r="A579">
        <v>574</v>
      </c>
      <c r="B579" s="18">
        <f t="shared" ca="1" si="46"/>
        <v>119.48896433326641</v>
      </c>
      <c r="C579" s="23">
        <f t="shared" ca="1" si="48"/>
        <v>0.98174881989831198</v>
      </c>
      <c r="D579" s="23">
        <f t="shared" ca="1" si="50"/>
        <v>0.95719757041004971</v>
      </c>
      <c r="E579" s="23">
        <f t="shared" ca="1" si="50"/>
        <v>0.9281059825558563</v>
      </c>
      <c r="F579" s="23">
        <f t="shared" ca="1" si="50"/>
        <v>0.89594969688372672</v>
      </c>
      <c r="G579" s="23">
        <f t="shared" ca="1" si="50"/>
        <v>0.86191026766147383</v>
      </c>
      <c r="H579" s="23">
        <f t="shared" ca="1" si="50"/>
        <v>0.82690924111335784</v>
      </c>
      <c r="I579" s="23">
        <f t="shared" ca="1" si="50"/>
        <v>0.7916431385778876</v>
      </c>
      <c r="J579" s="23">
        <f t="shared" ca="1" si="50"/>
        <v>0.7566282729816618</v>
      </c>
      <c r="K579" s="23">
        <f t="shared" ca="1" si="50"/>
        <v>0.72223293886676876</v>
      </c>
      <c r="L579" s="23">
        <f t="shared" ca="1" si="50"/>
        <v>0.68871565305506754</v>
      </c>
      <c r="M579" s="24">
        <f ca="1">C579*'Balance y flujos'!D$12</f>
        <v>7433.6611956884581</v>
      </c>
      <c r="N579" s="24">
        <f ca="1">D579*'Balance y flujos'!E$12</f>
        <v>7247.7626573581911</v>
      </c>
      <c r="O579" s="24">
        <f ca="1">E579*'Balance y flujos'!F$12</f>
        <v>7027.4853284024211</v>
      </c>
      <c r="P579" s="24">
        <f ca="1">F579*'Balance y flujos'!G$12</f>
        <v>6784.002547314748</v>
      </c>
      <c r="Q579" s="24">
        <f ca="1">G579*'Balance y flujos'!H$12</f>
        <v>-855384.00678800105</v>
      </c>
      <c r="R579" s="24">
        <f ca="1">H579*'Balance y flujos'!I$12</f>
        <v>20957.007867010467</v>
      </c>
      <c r="S579" s="24">
        <f ca="1">I579*'Balance y flujos'!J$12</f>
        <v>20063.231438439474</v>
      </c>
      <c r="T579" s="24">
        <f ca="1">J579*'Balance y flujos'!K$12</f>
        <v>19175.822304186222</v>
      </c>
      <c r="U579" s="24">
        <f ca="1">K579*'Balance y flujos'!L$12</f>
        <v>18304.114440982587</v>
      </c>
      <c r="V579" s="24">
        <f ca="1">L579*'Balance y flujos'!M$12</f>
        <v>706170.31269797462</v>
      </c>
      <c r="W579" s="18">
        <f t="shared" ca="1" si="47"/>
        <v>-42220.606310643954</v>
      </c>
      <c r="X579" s="18">
        <f ca="1">'Metrics and Escenarios'!$N$13-W579</f>
        <v>45128.65306645073</v>
      </c>
    </row>
    <row r="580" spans="1:24" x14ac:dyDescent="0.3">
      <c r="A580">
        <v>575</v>
      </c>
      <c r="B580" s="18">
        <f t="shared" ca="1" si="46"/>
        <v>-135.86205027771609</v>
      </c>
      <c r="C580" s="23">
        <f t="shared" ca="1" si="48"/>
        <v>1.0071406878889935</v>
      </c>
      <c r="D580" s="23">
        <f t="shared" ca="1" si="50"/>
        <v>1.0073516332836097</v>
      </c>
      <c r="E580" s="23">
        <f t="shared" ca="1" si="50"/>
        <v>1.001997950254899</v>
      </c>
      <c r="F580" s="23">
        <f t="shared" ca="1" si="50"/>
        <v>0.99229920065531252</v>
      </c>
      <c r="G580" s="23">
        <f t="shared" ca="1" si="50"/>
        <v>0.97928887911605078</v>
      </c>
      <c r="H580" s="23">
        <f t="shared" ca="1" si="50"/>
        <v>0.96382096175780196</v>
      </c>
      <c r="I580" s="23">
        <f t="shared" ca="1" si="50"/>
        <v>0.94658087927394796</v>
      </c>
      <c r="J580" s="23">
        <f t="shared" ca="1" si="50"/>
        <v>0.92811244224263978</v>
      </c>
      <c r="K580" s="23">
        <f t="shared" ca="1" si="50"/>
        <v>0.90883506404466441</v>
      </c>
      <c r="L580" s="23">
        <f t="shared" ca="1" si="50"/>
        <v>0.88907314085914546</v>
      </c>
      <c r="M580" s="24">
        <f ca="1">C580*'Balance y flujos'!D$12</f>
        <v>7625.9247767008846</v>
      </c>
      <c r="N580" s="24">
        <f ca="1">D580*'Balance y flujos'!E$12</f>
        <v>7627.5220249609129</v>
      </c>
      <c r="O580" s="24">
        <f ca="1">E580*'Balance y flujos'!F$12</f>
        <v>7586.9847052535524</v>
      </c>
      <c r="P580" s="24">
        <f ca="1">F580*'Balance y flujos'!G$12</f>
        <v>7513.547164933806</v>
      </c>
      <c r="Q580" s="24">
        <f ca="1">G580*'Balance y flujos'!H$12</f>
        <v>-971873.84423899523</v>
      </c>
      <c r="R580" s="24">
        <f ca="1">H580*'Balance y flujos'!I$12</f>
        <v>24426.868722318311</v>
      </c>
      <c r="S580" s="24">
        <f ca="1">I580*'Balance y flujos'!J$12</f>
        <v>23989.939823379438</v>
      </c>
      <c r="T580" s="24">
        <f ca="1">J580*'Balance y flujos'!K$12</f>
        <v>23521.879774086246</v>
      </c>
      <c r="U580" s="24">
        <f ca="1">K580*'Balance y flujos'!L$12</f>
        <v>23033.318095894865</v>
      </c>
      <c r="V580" s="24">
        <f ca="1">L580*'Balance y flujos'!M$12</f>
        <v>911605.61707412417</v>
      </c>
      <c r="W580" s="18">
        <f t="shared" ca="1" si="47"/>
        <v>65057.757922656951</v>
      </c>
      <c r="X580" s="18">
        <f ca="1">'Metrics and Escenarios'!$N$13-W580</f>
        <v>-62149.711166850175</v>
      </c>
    </row>
    <row r="581" spans="1:24" x14ac:dyDescent="0.3">
      <c r="A581">
        <v>576</v>
      </c>
      <c r="B581" s="18">
        <f t="shared" ca="1" si="46"/>
        <v>-114.93198338274094</v>
      </c>
      <c r="C581" s="23">
        <f t="shared" ca="1" si="48"/>
        <v>1.0050349401327634</v>
      </c>
      <c r="D581" s="23">
        <f t="shared" ca="1" si="50"/>
        <v>1.0031436593315526</v>
      </c>
      <c r="E581" s="23">
        <f t="shared" ca="1" si="50"/>
        <v>0.99572609617169927</v>
      </c>
      <c r="F581" s="23">
        <f t="shared" ca="1" si="50"/>
        <v>0.98402632388933087</v>
      </c>
      <c r="G581" s="23">
        <f t="shared" ca="1" si="50"/>
        <v>0.9690940260228984</v>
      </c>
      <c r="H581" s="23">
        <f t="shared" ref="D581:P609" ca="1" si="51">EXP(-(H$4+($B581/10000))*H$3)</f>
        <v>0.9517929416867873</v>
      </c>
      <c r="I581" s="23">
        <f t="shared" ca="1" si="51"/>
        <v>0.93281357744391613</v>
      </c>
      <c r="J581" s="23">
        <f t="shared" ca="1" si="51"/>
        <v>0.91270145905899125</v>
      </c>
      <c r="K581" s="23">
        <f t="shared" ca="1" si="51"/>
        <v>0.89187551869827331</v>
      </c>
      <c r="L581" s="23">
        <f t="shared" ca="1" si="51"/>
        <v>0.87065816611859381</v>
      </c>
      <c r="M581" s="24">
        <f ca="1">C581*'Balance y flujos'!D$12</f>
        <v>7609.9803568389725</v>
      </c>
      <c r="N581" s="24">
        <f ca="1">D581*'Balance y flujos'!E$12</f>
        <v>7595.6598499871607</v>
      </c>
      <c r="O581" s="24">
        <f ca="1">E581*'Balance y flujos'!F$12</f>
        <v>7539.4951260675734</v>
      </c>
      <c r="P581" s="24">
        <f ca="1">F581*'Balance y flujos'!G$12</f>
        <v>7450.9061291153366</v>
      </c>
      <c r="Q581" s="24">
        <f ca="1">G581*'Balance y flujos'!H$12</f>
        <v>-961756.18511063128</v>
      </c>
      <c r="R581" s="24">
        <f ca="1">H581*'Balance y flujos'!I$12</f>
        <v>24122.033198998455</v>
      </c>
      <c r="S581" s="24">
        <f ca="1">I581*'Balance y flujos'!J$12</f>
        <v>23641.024321635839</v>
      </c>
      <c r="T581" s="24">
        <f ca="1">J581*'Balance y flujos'!K$12</f>
        <v>23131.307169790231</v>
      </c>
      <c r="U581" s="24">
        <f ca="1">K581*'Balance y flujos'!L$12</f>
        <v>22603.499069121506</v>
      </c>
      <c r="V581" s="24">
        <f ca="1">L581*'Balance y flujos'!M$12</f>
        <v>892723.93722094258</v>
      </c>
      <c r="W581" s="18">
        <f t="shared" ca="1" si="47"/>
        <v>54661.657331866445</v>
      </c>
      <c r="X581" s="18">
        <f ca="1">'Metrics and Escenarios'!$N$13-W581</f>
        <v>-51753.610576059669</v>
      </c>
    </row>
    <row r="582" spans="1:24" x14ac:dyDescent="0.3">
      <c r="A582">
        <v>577</v>
      </c>
      <c r="B582" s="18">
        <f t="shared" ca="1" si="46"/>
        <v>-39.744576294047839</v>
      </c>
      <c r="C582" s="23">
        <f t="shared" ca="1" si="48"/>
        <v>0.99750667999778553</v>
      </c>
      <c r="D582" s="23">
        <f t="shared" ca="1" si="51"/>
        <v>0.98817175717206307</v>
      </c>
      <c r="E582" s="23">
        <f t="shared" ca="1" si="51"/>
        <v>0.97351768766424085</v>
      </c>
      <c r="F582" s="23">
        <f t="shared" ca="1" si="51"/>
        <v>0.95487236828932831</v>
      </c>
      <c r="G582" s="23">
        <f t="shared" ca="1" si="51"/>
        <v>0.9333384948891571</v>
      </c>
      <c r="H582" s="23">
        <f t="shared" ca="1" si="51"/>
        <v>0.90980934689460835</v>
      </c>
      <c r="I582" s="23">
        <f t="shared" ca="1" si="51"/>
        <v>0.8849880889528533</v>
      </c>
      <c r="J582" s="23">
        <f t="shared" ca="1" si="51"/>
        <v>0.85942100496216345</v>
      </c>
      <c r="K582" s="23">
        <f t="shared" ca="1" si="51"/>
        <v>0.83352017197935402</v>
      </c>
      <c r="L582" s="23">
        <f t="shared" ca="1" si="51"/>
        <v>0.80759607902243369</v>
      </c>
      <c r="M582" s="24">
        <f ca="1">C582*'Balance y flujos'!D$12</f>
        <v>7552.9774513073617</v>
      </c>
      <c r="N582" s="24">
        <f ca="1">D582*'Balance y flujos'!E$12</f>
        <v>7482.2947551147581</v>
      </c>
      <c r="O582" s="24">
        <f ca="1">E582*'Balance y flujos'!F$12</f>
        <v>7371.336243475801</v>
      </c>
      <c r="P582" s="24">
        <f ca="1">F582*'Balance y flujos'!G$12</f>
        <v>7230.1565605372853</v>
      </c>
      <c r="Q582" s="24">
        <f ca="1">G582*'Balance y flujos'!H$12</f>
        <v>-926271.38972816663</v>
      </c>
      <c r="R582" s="24">
        <f ca="1">H582*'Balance y flujos'!I$12</f>
        <v>23058.01010843481</v>
      </c>
      <c r="S582" s="24">
        <f ca="1">I582*'Balance y flujos'!J$12</f>
        <v>22428.94554839424</v>
      </c>
      <c r="T582" s="24">
        <f ca="1">J582*'Balance y flujos'!K$12</f>
        <v>21780.978935265106</v>
      </c>
      <c r="U582" s="24">
        <f ca="1">K582*'Balance y flujos'!L$12</f>
        <v>21124.553860305215</v>
      </c>
      <c r="V582" s="24">
        <f ca="1">L582*'Balance y flujos'!M$12</f>
        <v>828063.61831205664</v>
      </c>
      <c r="W582" s="18">
        <f t="shared" ca="1" si="47"/>
        <v>19821.482046724646</v>
      </c>
      <c r="X582" s="18">
        <f ca="1">'Metrics and Escenarios'!$N$13-W582</f>
        <v>-16913.435290917871</v>
      </c>
    </row>
    <row r="583" spans="1:24" x14ac:dyDescent="0.3">
      <c r="A583">
        <v>578</v>
      </c>
      <c r="B583" s="18">
        <f t="shared" ref="B583:B646" ca="1" si="52">_xlfn.NORM.INV(RAND(),0,1.6)*100</f>
        <v>91.126069053164514</v>
      </c>
      <c r="C583" s="23">
        <f t="shared" ca="1" si="48"/>
        <v>0.98453729638932763</v>
      </c>
      <c r="D583" s="23">
        <f t="shared" ca="1" si="51"/>
        <v>0.96264277888682359</v>
      </c>
      <c r="E583" s="23">
        <f t="shared" ca="1" si="51"/>
        <v>0.93603680771819908</v>
      </c>
      <c r="F583" s="23">
        <f t="shared" ca="1" si="51"/>
        <v>0.90617226654228267</v>
      </c>
      <c r="G583" s="23">
        <f t="shared" ca="1" si="51"/>
        <v>0.87422048503243976</v>
      </c>
      <c r="H583" s="23">
        <f t="shared" ca="1" si="51"/>
        <v>0.84110178521737999</v>
      </c>
      <c r="I583" s="23">
        <f t="shared" ca="1" si="51"/>
        <v>0.80751750619799456</v>
      </c>
      <c r="J583" s="23">
        <f t="shared" ca="1" si="51"/>
        <v>0.77399266452830451</v>
      </c>
      <c r="K583" s="23">
        <f t="shared" ca="1" si="51"/>
        <v>0.74090641562743575</v>
      </c>
      <c r="L583" s="23">
        <f t="shared" ca="1" si="51"/>
        <v>0.70852928067856247</v>
      </c>
      <c r="M583" s="24">
        <f ca="1">C583*'Balance y flujos'!D$12</f>
        <v>7454.7751395671985</v>
      </c>
      <c r="N583" s="24">
        <f ca="1">D583*'Balance y flujos'!E$12</f>
        <v>7288.9929946255379</v>
      </c>
      <c r="O583" s="24">
        <f ca="1">E583*'Balance y flujos'!F$12</f>
        <v>7087.5363985582308</v>
      </c>
      <c r="P583" s="24">
        <f ca="1">F583*'Balance y flujos'!G$12</f>
        <v>6861.4063779594335</v>
      </c>
      <c r="Q583" s="24">
        <f ca="1">G583*'Balance y flujos'!H$12</f>
        <v>-867601.01295939507</v>
      </c>
      <c r="R583" s="24">
        <f ca="1">H583*'Balance y flujos'!I$12</f>
        <v>21316.700616411137</v>
      </c>
      <c r="S583" s="24">
        <f ca="1">I583*'Balance y flujos'!J$12</f>
        <v>20465.547957058225</v>
      </c>
      <c r="T583" s="24">
        <f ca="1">J583*'Balance y flujos'!K$12</f>
        <v>19615.901664962112</v>
      </c>
      <c r="U583" s="24">
        <f ca="1">K583*'Balance y flujos'!L$12</f>
        <v>18777.370972558929</v>
      </c>
      <c r="V583" s="24">
        <f ca="1">L583*'Balance y flujos'!M$12</f>
        <v>726486.09258841071</v>
      </c>
      <c r="W583" s="18">
        <f t="shared" ref="W583:W646" ca="1" si="53">SUM(M583:V583)</f>
        <v>-32246.688249283587</v>
      </c>
      <c r="X583" s="18">
        <f ca="1">'Metrics and Escenarios'!$N$13-W583</f>
        <v>35154.735005090362</v>
      </c>
    </row>
    <row r="584" spans="1:24" x14ac:dyDescent="0.3">
      <c r="A584">
        <v>579</v>
      </c>
      <c r="B584" s="18">
        <f t="shared" ca="1" si="52"/>
        <v>171.94249409747113</v>
      </c>
      <c r="C584" s="23">
        <f t="shared" ref="C584:C647" ca="1" si="54">EXP(-(C$4+($B584/10000))*C$3)</f>
        <v>0.97661268300541437</v>
      </c>
      <c r="D584" s="23">
        <f t="shared" ca="1" si="51"/>
        <v>0.9472083805997229</v>
      </c>
      <c r="E584" s="23">
        <f t="shared" ca="1" si="51"/>
        <v>0.91361556218903606</v>
      </c>
      <c r="F584" s="23">
        <f t="shared" ca="1" si="51"/>
        <v>0.87734724255052998</v>
      </c>
      <c r="G584" s="23">
        <f t="shared" ca="1" si="51"/>
        <v>0.83959900471863225</v>
      </c>
      <c r="H584" s="23">
        <f t="shared" ca="1" si="51"/>
        <v>0.80128991781425729</v>
      </c>
      <c r="I584" s="23">
        <f t="shared" ca="1" si="51"/>
        <v>0.76310316880784856</v>
      </c>
      <c r="J584" s="23">
        <f t="shared" ca="1" si="51"/>
        <v>0.72553495821196923</v>
      </c>
      <c r="K584" s="23">
        <f t="shared" ca="1" si="51"/>
        <v>0.68892991095225864</v>
      </c>
      <c r="L584" s="23">
        <f t="shared" ca="1" si="51"/>
        <v>0.65352119195833347</v>
      </c>
      <c r="M584" s="24">
        <f ca="1">C584*'Balance y flujos'!D$12</f>
        <v>7394.7711041063449</v>
      </c>
      <c r="N584" s="24">
        <f ca="1">D584*'Balance y flujos'!E$12</f>
        <v>7172.1259454372284</v>
      </c>
      <c r="O584" s="24">
        <f ca="1">E584*'Balance y flujos'!F$12</f>
        <v>6917.7659445775416</v>
      </c>
      <c r="P584" s="24">
        <f ca="1">F584*'Balance y flujos'!G$12</f>
        <v>6643.1474323215107</v>
      </c>
      <c r="Q584" s="24">
        <f ca="1">G584*'Balance y flujos'!H$12</f>
        <v>-833241.68152677757</v>
      </c>
      <c r="R584" s="24">
        <f ca="1">H584*'Balance y flujos'!I$12</f>
        <v>20307.717312216519</v>
      </c>
      <c r="S584" s="24">
        <f ca="1">I584*'Balance y flujos'!J$12</f>
        <v>19339.920655033977</v>
      </c>
      <c r="T584" s="24">
        <f ca="1">J584*'Balance y flujos'!K$12</f>
        <v>18387.800100730703</v>
      </c>
      <c r="U584" s="24">
        <f ca="1">K584*'Balance y flujos'!L$12</f>
        <v>17460.08974842992</v>
      </c>
      <c r="V584" s="24">
        <f ca="1">L584*'Balance y flujos'!M$12</f>
        <v>670083.89083770337</v>
      </c>
      <c r="W584" s="18">
        <f t="shared" ca="1" si="53"/>
        <v>-59534.452446220326</v>
      </c>
      <c r="X584" s="18">
        <f ca="1">'Metrics and Escenarios'!$N$13-W584</f>
        <v>62442.499202027102</v>
      </c>
    </row>
    <row r="585" spans="1:24" x14ac:dyDescent="0.3">
      <c r="A585">
        <v>580</v>
      </c>
      <c r="B585" s="18">
        <f t="shared" ca="1" si="52"/>
        <v>187.63684356239875</v>
      </c>
      <c r="C585" s="23">
        <f t="shared" ca="1" si="54"/>
        <v>0.97508115506261728</v>
      </c>
      <c r="D585" s="23">
        <f t="shared" ca="1" si="51"/>
        <v>0.94423987804039522</v>
      </c>
      <c r="E585" s="23">
        <f t="shared" ca="1" si="51"/>
        <v>0.90932409231816003</v>
      </c>
      <c r="F585" s="23">
        <f t="shared" ca="1" si="51"/>
        <v>0.87185673687455367</v>
      </c>
      <c r="G585" s="23">
        <f t="shared" ca="1" si="51"/>
        <v>0.83303630761537362</v>
      </c>
      <c r="H585" s="23">
        <f t="shared" ca="1" si="51"/>
        <v>0.79377989837368546</v>
      </c>
      <c r="I585" s="23">
        <f t="shared" ca="1" si="51"/>
        <v>0.75476556583813126</v>
      </c>
      <c r="J585" s="23">
        <f t="shared" ca="1" si="51"/>
        <v>0.71648246696914442</v>
      </c>
      <c r="K585" s="23">
        <f t="shared" ca="1" si="51"/>
        <v>0.67926723771962572</v>
      </c>
      <c r="L585" s="23">
        <f t="shared" ca="1" si="51"/>
        <v>0.64334466783495847</v>
      </c>
      <c r="M585" s="24">
        <f ca="1">C585*'Balance y flujos'!D$12</f>
        <v>7383.1745942784419</v>
      </c>
      <c r="N585" s="24">
        <f ca="1">D585*'Balance y flujos'!E$12</f>
        <v>7149.6488700007012</v>
      </c>
      <c r="O585" s="24">
        <f ca="1">E585*'Balance y flujos'!F$12</f>
        <v>6885.2715504871048</v>
      </c>
      <c r="P585" s="24">
        <f ca="1">F585*'Balance y flujos'!G$12</f>
        <v>6601.5741111613797</v>
      </c>
      <c r="Q585" s="24">
        <f ca="1">G585*'Balance y flujos'!H$12</f>
        <v>-826728.67622432054</v>
      </c>
      <c r="R585" s="24">
        <f ca="1">H585*'Balance y flujos'!I$12</f>
        <v>20117.385013734092</v>
      </c>
      <c r="S585" s="24">
        <f ca="1">I585*'Balance y flujos'!J$12</f>
        <v>19128.614259675382</v>
      </c>
      <c r="T585" s="24">
        <f ca="1">J585*'Balance y flujos'!K$12</f>
        <v>18158.375732541888</v>
      </c>
      <c r="U585" s="24">
        <f ca="1">K585*'Balance y flujos'!L$12</f>
        <v>17215.201060670199</v>
      </c>
      <c r="V585" s="24">
        <f ca="1">L585*'Balance y flujos'!M$12</f>
        <v>659649.45510141028</v>
      </c>
      <c r="W585" s="18">
        <f t="shared" ca="1" si="53"/>
        <v>-64439.975930361077</v>
      </c>
      <c r="X585" s="18">
        <f ca="1">'Metrics and Escenarios'!$N$13-W585</f>
        <v>67348.022686167853</v>
      </c>
    </row>
    <row r="586" spans="1:24" x14ac:dyDescent="0.3">
      <c r="A586">
        <v>581</v>
      </c>
      <c r="B586" s="18">
        <f t="shared" ca="1" si="52"/>
        <v>-231.30963555965823</v>
      </c>
      <c r="C586" s="23">
        <f t="shared" ca="1" si="54"/>
        <v>1.0167996253423626</v>
      </c>
      <c r="D586" s="23">
        <f t="shared" ca="1" si="51"/>
        <v>1.0267662073221346</v>
      </c>
      <c r="E586" s="23">
        <f t="shared" ca="1" si="51"/>
        <v>1.0311041646724626</v>
      </c>
      <c r="F586" s="23">
        <f t="shared" ca="1" si="51"/>
        <v>1.0309167248211049</v>
      </c>
      <c r="G586" s="23">
        <f t="shared" ca="1" si="51"/>
        <v>1.0271574074345522</v>
      </c>
      <c r="H586" s="23">
        <f t="shared" ca="1" si="51"/>
        <v>1.0206287155802893</v>
      </c>
      <c r="I586" s="23">
        <f t="shared" ca="1" si="51"/>
        <v>1.0119857083794017</v>
      </c>
      <c r="J586" s="23">
        <f t="shared" ca="1" si="51"/>
        <v>1.0017572230093885</v>
      </c>
      <c r="K586" s="23">
        <f t="shared" ca="1" si="51"/>
        <v>0.99035796320728753</v>
      </c>
      <c r="L586" s="23">
        <f t="shared" ca="1" si="51"/>
        <v>0.97811484404926019</v>
      </c>
      <c r="M586" s="24">
        <f ca="1">C586*'Balance y flujos'!D$12</f>
        <v>7699.0608651620132</v>
      </c>
      <c r="N586" s="24">
        <f ca="1">D586*'Balance y flujos'!E$12</f>
        <v>7774.5263938339531</v>
      </c>
      <c r="O586" s="24">
        <f ca="1">E586*'Balance y flujos'!F$12</f>
        <v>7807.3727844484329</v>
      </c>
      <c r="P586" s="24">
        <f ca="1">F586*'Balance y flujos'!G$12</f>
        <v>7805.9535167892082</v>
      </c>
      <c r="Q586" s="24">
        <f ca="1">G586*'Balance y flujos'!H$12</f>
        <v>-1019379.9189295993</v>
      </c>
      <c r="R586" s="24">
        <f ca="1">H586*'Balance y flujos'!I$12</f>
        <v>25866.592073531723</v>
      </c>
      <c r="S586" s="24">
        <f ca="1">I586*'Balance y flujos'!J$12</f>
        <v>25647.5455797959</v>
      </c>
      <c r="T586" s="24">
        <f ca="1">J586*'Balance y flujos'!K$12</f>
        <v>25388.317072350084</v>
      </c>
      <c r="U586" s="24">
        <f ca="1">K586*'Balance y flujos'!L$12</f>
        <v>25099.416712464063</v>
      </c>
      <c r="V586" s="24">
        <f ca="1">L586*'Balance y flujos'!M$12</f>
        <v>1002903.9738139499</v>
      </c>
      <c r="W586" s="18">
        <f t="shared" ca="1" si="53"/>
        <v>116612.83988272585</v>
      </c>
      <c r="X586" s="18">
        <f ca="1">'Metrics and Escenarios'!$N$13-W586</f>
        <v>-113704.79312691907</v>
      </c>
    </row>
    <row r="587" spans="1:24" x14ac:dyDescent="0.3">
      <c r="A587">
        <v>582</v>
      </c>
      <c r="B587" s="18">
        <f t="shared" ca="1" si="52"/>
        <v>45.31189533746786</v>
      </c>
      <c r="C587" s="23">
        <f t="shared" ca="1" si="54"/>
        <v>0.9890582208753359</v>
      </c>
      <c r="D587" s="23">
        <f t="shared" ca="1" si="51"/>
        <v>0.97150384985484661</v>
      </c>
      <c r="E587" s="23">
        <f t="shared" ca="1" si="51"/>
        <v>0.94899075080109763</v>
      </c>
      <c r="F587" s="23">
        <f t="shared" ca="1" si="51"/>
        <v>0.92293157373803347</v>
      </c>
      <c r="G587" s="23">
        <f t="shared" ca="1" si="51"/>
        <v>0.89447745794816746</v>
      </c>
      <c r="H587" s="23">
        <f t="shared" ca="1" si="51"/>
        <v>0.86454312281230983</v>
      </c>
      <c r="I587" s="23">
        <f t="shared" ca="1" si="51"/>
        <v>0.83383426197804678</v>
      </c>
      <c r="J587" s="23">
        <f t="shared" ca="1" si="51"/>
        <v>0.80288680201669593</v>
      </c>
      <c r="K587" s="23">
        <f t="shared" ca="1" si="51"/>
        <v>0.77209459813689163</v>
      </c>
      <c r="L587" s="23">
        <f t="shared" ca="1" si="51"/>
        <v>0.74174503068175268</v>
      </c>
      <c r="M587" s="24">
        <f ca="1">C587*'Balance y flujos'!D$12</f>
        <v>7489.0069310795716</v>
      </c>
      <c r="N587" s="24">
        <f ca="1">D587*'Balance y flujos'!E$12</f>
        <v>7356.0877525434107</v>
      </c>
      <c r="O587" s="24">
        <f ca="1">E587*'Balance y flujos'!F$12</f>
        <v>7185.6217968543797</v>
      </c>
      <c r="P587" s="24">
        <f ca="1">F587*'Balance y flujos'!G$12</f>
        <v>6988.3054472963131</v>
      </c>
      <c r="Q587" s="24">
        <f ca="1">G587*'Balance y flujos'!H$12</f>
        <v>-887704.60298282513</v>
      </c>
      <c r="R587" s="24">
        <f ca="1">H587*'Balance y flujos'!I$12</f>
        <v>21910.792775459639</v>
      </c>
      <c r="S587" s="24">
        <f ca="1">I587*'Balance y flujos'!J$12</f>
        <v>21132.514088884462</v>
      </c>
      <c r="T587" s="24">
        <f ca="1">J587*'Balance y flujos'!K$12</f>
        <v>20348.188397952788</v>
      </c>
      <c r="U587" s="24">
        <f ca="1">K587*'Balance y flujos'!L$12</f>
        <v>19567.797483367296</v>
      </c>
      <c r="V587" s="24">
        <f ca="1">L587*'Balance y flujos'!M$12</f>
        <v>760543.65533176123</v>
      </c>
      <c r="W587" s="18">
        <f t="shared" ca="1" si="53"/>
        <v>-15182.632977626054</v>
      </c>
      <c r="X587" s="18">
        <f ca="1">'Metrics and Escenarios'!$N$13-W587</f>
        <v>18090.679733432829</v>
      </c>
    </row>
    <row r="588" spans="1:24" x14ac:dyDescent="0.3">
      <c r="A588">
        <v>583</v>
      </c>
      <c r="B588" s="18">
        <f t="shared" ca="1" si="52"/>
        <v>-53.557068362046223</v>
      </c>
      <c r="C588" s="23">
        <f t="shared" ca="1" si="54"/>
        <v>0.99888543729281498</v>
      </c>
      <c r="D588" s="23">
        <f t="shared" ca="1" si="51"/>
        <v>0.99090535412380598</v>
      </c>
      <c r="E588" s="23">
        <f t="shared" ca="1" si="51"/>
        <v>0.97756006878530288</v>
      </c>
      <c r="F588" s="23">
        <f t="shared" ca="1" si="51"/>
        <v>0.96016263599327512</v>
      </c>
      <c r="G588" s="23">
        <f t="shared" ca="1" si="51"/>
        <v>0.93980666986279826</v>
      </c>
      <c r="H588" s="23">
        <f t="shared" ca="1" si="51"/>
        <v>0.91738071804315435</v>
      </c>
      <c r="I588" s="23">
        <f t="shared" ca="1" si="51"/>
        <v>0.893586312654577</v>
      </c>
      <c r="J588" s="23">
        <f t="shared" ca="1" si="51"/>
        <v>0.86897026407435773</v>
      </c>
      <c r="K588" s="23">
        <f t="shared" ca="1" si="51"/>
        <v>0.84394653572669653</v>
      </c>
      <c r="L588" s="23">
        <f t="shared" ca="1" si="51"/>
        <v>0.81882838796814139</v>
      </c>
      <c r="M588" s="24">
        <f ca="1">C588*'Balance y flujos'!D$12</f>
        <v>7563.4172037110311</v>
      </c>
      <c r="N588" s="24">
        <f ca="1">D588*'Balance y flujos'!E$12</f>
        <v>7502.9931589966482</v>
      </c>
      <c r="O588" s="24">
        <f ca="1">E588*'Balance y flujos'!F$12</f>
        <v>7401.9445732937429</v>
      </c>
      <c r="P588" s="24">
        <f ca="1">F588*'Balance y flujos'!G$12</f>
        <v>7270.2137085048344</v>
      </c>
      <c r="Q588" s="24">
        <f ca="1">G588*'Balance y flujos'!H$12</f>
        <v>-932690.58860900893</v>
      </c>
      <c r="R588" s="24">
        <f ca="1">H588*'Balance y flujos'!I$12</f>
        <v>23249.897291253685</v>
      </c>
      <c r="S588" s="24">
        <f ca="1">I588*'Balance y flujos'!J$12</f>
        <v>22646.857058872374</v>
      </c>
      <c r="T588" s="24">
        <f ca="1">J588*'Balance y flujos'!K$12</f>
        <v>22022.99328023594</v>
      </c>
      <c r="U588" s="24">
        <f ca="1">K588*'Balance y flujos'!L$12</f>
        <v>21388.7973542867</v>
      </c>
      <c r="V588" s="24">
        <f ca="1">L588*'Balance y flujos'!M$12</f>
        <v>839580.59645147528</v>
      </c>
      <c r="W588" s="18">
        <f t="shared" ca="1" si="53"/>
        <v>25937.121471621213</v>
      </c>
      <c r="X588" s="18">
        <f ca="1">'Metrics and Escenarios'!$N$13-W588</f>
        <v>-23029.074715814437</v>
      </c>
    </row>
    <row r="589" spans="1:24" x14ac:dyDescent="0.3">
      <c r="A589">
        <v>584</v>
      </c>
      <c r="B589" s="18">
        <f t="shared" ca="1" si="52"/>
        <v>411.66296778897953</v>
      </c>
      <c r="C589" s="23">
        <f t="shared" ca="1" si="54"/>
        <v>0.95347965827893011</v>
      </c>
      <c r="D589" s="23">
        <f t="shared" ca="1" si="51"/>
        <v>0.90286678454555025</v>
      </c>
      <c r="E589" s="23">
        <f t="shared" ca="1" si="51"/>
        <v>0.85021880207842071</v>
      </c>
      <c r="F589" s="23">
        <f t="shared" ca="1" si="51"/>
        <v>0.79712752171718049</v>
      </c>
      <c r="G589" s="23">
        <f t="shared" ca="1" si="51"/>
        <v>0.74476159888891147</v>
      </c>
      <c r="H589" s="23">
        <f t="shared" ca="1" si="51"/>
        <v>0.69394349799803245</v>
      </c>
      <c r="I589" s="23">
        <f t="shared" ca="1" si="51"/>
        <v>0.64521842652853367</v>
      </c>
      <c r="J589" s="23">
        <f t="shared" ca="1" si="51"/>
        <v>0.59892290113539959</v>
      </c>
      <c r="K589" s="23">
        <f t="shared" ca="1" si="51"/>
        <v>0.55523481466632607</v>
      </c>
      <c r="L589" s="23">
        <f t="shared" ca="1" si="51"/>
        <v>0.51422169579674737</v>
      </c>
      <c r="M589" s="24">
        <f ca="1">C589*'Balance y flujos'!D$12</f>
        <v>7219.6111601748826</v>
      </c>
      <c r="N589" s="24">
        <f ca="1">D589*'Balance y flujos'!E$12</f>
        <v>6836.3777425751796</v>
      </c>
      <c r="O589" s="24">
        <f ca="1">E589*'Balance y flujos'!F$12</f>
        <v>6437.7347736559768</v>
      </c>
      <c r="P589" s="24">
        <f ca="1">F589*'Balance y flujos'!G$12</f>
        <v>6035.7352166902274</v>
      </c>
      <c r="Q589" s="24">
        <f ca="1">G589*'Balance y flujos'!H$12</f>
        <v>-739122.37092602707</v>
      </c>
      <c r="R589" s="24">
        <f ca="1">H589*'Balance y flujos'!I$12</f>
        <v>17587.153007535308</v>
      </c>
      <c r="S589" s="24">
        <f ca="1">I589*'Balance y flujos'!J$12</f>
        <v>16352.275399042175</v>
      </c>
      <c r="T589" s="24">
        <f ca="1">J589*'Balance y flujos'!K$12</f>
        <v>15178.971677626525</v>
      </c>
      <c r="U589" s="24">
        <f ca="1">K589*'Balance y flujos'!L$12</f>
        <v>14071.750320909949</v>
      </c>
      <c r="V589" s="24">
        <f ca="1">L589*'Balance y flujos'!M$12</f>
        <v>527254.01855769544</v>
      </c>
      <c r="W589" s="18">
        <f t="shared" ca="1" si="53"/>
        <v>-122148.74307012151</v>
      </c>
      <c r="X589" s="18">
        <f ca="1">'Metrics and Escenarios'!$N$13-W589</f>
        <v>125056.78982592828</v>
      </c>
    </row>
    <row r="590" spans="1:24" x14ac:dyDescent="0.3">
      <c r="A590">
        <v>585</v>
      </c>
      <c r="B590" s="18">
        <f t="shared" ca="1" si="52"/>
        <v>-99.067559899500964</v>
      </c>
      <c r="C590" s="23">
        <f t="shared" ca="1" si="54"/>
        <v>1.0034417742092758</v>
      </c>
      <c r="D590" s="23">
        <f t="shared" ca="1" si="51"/>
        <v>0.99996584425271007</v>
      </c>
      <c r="E590" s="23">
        <f t="shared" ca="1" si="51"/>
        <v>0.99099836935590413</v>
      </c>
      <c r="F590" s="23">
        <f t="shared" ca="1" si="51"/>
        <v>0.97780169069259804</v>
      </c>
      <c r="G590" s="23">
        <f t="shared" ca="1" si="51"/>
        <v>0.96143737424882225</v>
      </c>
      <c r="H590" s="23">
        <f t="shared" ca="1" si="51"/>
        <v>0.9427761359175465</v>
      </c>
      <c r="I590" s="23">
        <f t="shared" ca="1" si="51"/>
        <v>0.92251189914239806</v>
      </c>
      <c r="J590" s="23">
        <f t="shared" ca="1" si="51"/>
        <v>0.90119106986892272</v>
      </c>
      <c r="K590" s="23">
        <f t="shared" ca="1" si="51"/>
        <v>0.87923181494494806</v>
      </c>
      <c r="L590" s="23">
        <f t="shared" ca="1" si="51"/>
        <v>0.85695466275925658</v>
      </c>
      <c r="M590" s="24">
        <f ca="1">C590*'Balance y flujos'!D$12</f>
        <v>7597.9171330655536</v>
      </c>
      <c r="N590" s="24">
        <f ca="1">D590*'Balance y flujos'!E$12</f>
        <v>7571.5978901865756</v>
      </c>
      <c r="O590" s="24">
        <f ca="1">E590*'Balance y flujos'!F$12</f>
        <v>7503.6974569875811</v>
      </c>
      <c r="P590" s="24">
        <f ca="1">F590*'Balance y flujos'!G$12</f>
        <v>7403.7740997060828</v>
      </c>
      <c r="Q590" s="24">
        <f ca="1">G590*'Balance y flujos'!H$12</f>
        <v>-954157.50840515539</v>
      </c>
      <c r="R590" s="24">
        <f ca="1">H590*'Balance y flujos'!I$12</f>
        <v>23893.513235686813</v>
      </c>
      <c r="S590" s="24">
        <f ca="1">I590*'Balance y flujos'!J$12</f>
        <v>23379.940828461131</v>
      </c>
      <c r="T590" s="24">
        <f ca="1">J590*'Balance y flujos'!K$12</f>
        <v>22839.590370877893</v>
      </c>
      <c r="U590" s="24">
        <f ca="1">K590*'Balance y flujos'!L$12</f>
        <v>22283.059792533157</v>
      </c>
      <c r="V590" s="24">
        <f ca="1">L590*'Balance y flujos'!M$12</f>
        <v>878673.13525442011</v>
      </c>
      <c r="W590" s="18">
        <f t="shared" ca="1" si="53"/>
        <v>46988.717656769441</v>
      </c>
      <c r="X590" s="18">
        <f ca="1">'Metrics and Escenarios'!$N$13-W590</f>
        <v>-44080.670900962665</v>
      </c>
    </row>
    <row r="591" spans="1:24" x14ac:dyDescent="0.3">
      <c r="A591">
        <v>586</v>
      </c>
      <c r="B591" s="18">
        <f t="shared" ca="1" si="52"/>
        <v>-95.749872927190395</v>
      </c>
      <c r="C591" s="23">
        <f t="shared" ca="1" si="54"/>
        <v>1.0031089188576456</v>
      </c>
      <c r="D591" s="23">
        <f t="shared" ca="1" si="51"/>
        <v>0.99930254960660048</v>
      </c>
      <c r="E591" s="23">
        <f t="shared" ca="1" si="51"/>
        <v>0.99001251333766171</v>
      </c>
      <c r="F591" s="23">
        <f t="shared" ca="1" si="51"/>
        <v>0.97650493535628213</v>
      </c>
      <c r="G591" s="23">
        <f t="shared" ca="1" si="51"/>
        <v>0.9598438222153316</v>
      </c>
      <c r="H591" s="23">
        <f t="shared" ca="1" si="51"/>
        <v>0.94090130090897994</v>
      </c>
      <c r="I591" s="23">
        <f t="shared" ca="1" si="51"/>
        <v>0.92037196098322549</v>
      </c>
      <c r="J591" s="23">
        <f t="shared" ca="1" si="51"/>
        <v>0.89880234538958625</v>
      </c>
      <c r="K591" s="23">
        <f t="shared" ca="1" si="51"/>
        <v>0.87661041618953284</v>
      </c>
      <c r="L591" s="23">
        <f t="shared" ca="1" si="51"/>
        <v>0.8541162664974391</v>
      </c>
      <c r="M591" s="24">
        <f ca="1">C591*'Balance y flujos'!D$12</f>
        <v>7595.3968001035573</v>
      </c>
      <c r="N591" s="24">
        <f ca="1">D591*'Balance y flujos'!E$12</f>
        <v>7566.5755183006549</v>
      </c>
      <c r="O591" s="24">
        <f ca="1">E591*'Balance y flujos'!F$12</f>
        <v>7496.2326966753626</v>
      </c>
      <c r="P591" s="24">
        <f ca="1">F591*'Balance y flujos'!G$12</f>
        <v>7393.9552543675454</v>
      </c>
      <c r="Q591" s="24">
        <f ca="1">G591*'Balance y flujos'!H$12</f>
        <v>-952576.02251900767</v>
      </c>
      <c r="R591" s="24">
        <f ca="1">H591*'Balance y flujos'!I$12</f>
        <v>23845.997825203583</v>
      </c>
      <c r="S591" s="24">
        <f ca="1">I591*'Balance y flujos'!J$12</f>
        <v>23325.706701416773</v>
      </c>
      <c r="T591" s="24">
        <f ca="1">J591*'Balance y flujos'!K$12</f>
        <v>22779.051057472505</v>
      </c>
      <c r="U591" s="24">
        <f ca="1">K591*'Balance y flujos'!L$12</f>
        <v>22216.623632905961</v>
      </c>
      <c r="V591" s="24">
        <f ca="1">L591*'Balance y flujos'!M$12</f>
        <v>875762.80329539301</v>
      </c>
      <c r="W591" s="18">
        <f t="shared" ca="1" si="53"/>
        <v>45406.320262831287</v>
      </c>
      <c r="X591" s="18">
        <f ca="1">'Metrics and Escenarios'!$N$13-W591</f>
        <v>-42498.273507024511</v>
      </c>
    </row>
    <row r="592" spans="1:24" x14ac:dyDescent="0.3">
      <c r="A592">
        <v>587</v>
      </c>
      <c r="B592" s="18">
        <f t="shared" ca="1" si="52"/>
        <v>80.893668948203199</v>
      </c>
      <c r="C592" s="23">
        <f t="shared" ca="1" si="54"/>
        <v>0.98554522993384042</v>
      </c>
      <c r="D592" s="23">
        <f t="shared" ca="1" si="51"/>
        <v>0.96461482528969256</v>
      </c>
      <c r="E592" s="23">
        <f t="shared" ca="1" si="51"/>
        <v>0.93891459339540762</v>
      </c>
      <c r="F592" s="23">
        <f t="shared" ca="1" si="51"/>
        <v>0.90988879403127787</v>
      </c>
      <c r="G592" s="23">
        <f t="shared" ca="1" si="51"/>
        <v>0.87870463304175117</v>
      </c>
      <c r="H592" s="23">
        <f t="shared" ca="1" si="51"/>
        <v>0.84628156341348637</v>
      </c>
      <c r="I592" s="23">
        <f t="shared" ca="1" si="51"/>
        <v>0.8133222597276103</v>
      </c>
      <c r="J592" s="23">
        <f t="shared" ca="1" si="51"/>
        <v>0.78035450987933908</v>
      </c>
      <c r="K592" s="23">
        <f t="shared" ca="1" si="51"/>
        <v>0.74776105571864249</v>
      </c>
      <c r="L592" s="23">
        <f t="shared" ca="1" si="51"/>
        <v>0.71581645482358391</v>
      </c>
      <c r="M592" s="24">
        <f ca="1">C592*'Balance y flujos'!D$12</f>
        <v>7462.4070677404898</v>
      </c>
      <c r="N592" s="24">
        <f ca="1">D592*'Balance y flujos'!E$12</f>
        <v>7303.9250470242596</v>
      </c>
      <c r="O592" s="24">
        <f ca="1">E592*'Balance y flujos'!F$12</f>
        <v>7109.326578780081</v>
      </c>
      <c r="P592" s="24">
        <f ca="1">F592*'Balance y flujos'!G$12</f>
        <v>6889.5473908312542</v>
      </c>
      <c r="Q592" s="24">
        <f ca="1">G592*'Balance y flujos'!H$12</f>
        <v>-872051.20764339867</v>
      </c>
      <c r="R592" s="24">
        <f ca="1">H592*'Balance y flujos'!I$12</f>
        <v>21447.97578786649</v>
      </c>
      <c r="S592" s="24">
        <f ca="1">I592*'Balance y flujos'!J$12</f>
        <v>20612.662367368142</v>
      </c>
      <c r="T592" s="24">
        <f ca="1">J592*'Balance y flujos'!K$12</f>
        <v>19777.134889167981</v>
      </c>
      <c r="U592" s="24">
        <f ca="1">K592*'Balance y flujos'!L$12</f>
        <v>18951.093479425017</v>
      </c>
      <c r="V592" s="24">
        <f ca="1">L592*'Balance y flujos'!M$12</f>
        <v>733957.95128923643</v>
      </c>
      <c r="W592" s="18">
        <f t="shared" ca="1" si="53"/>
        <v>-28539.183745958493</v>
      </c>
      <c r="X592" s="18">
        <f ca="1">'Metrics and Escenarios'!$N$13-W592</f>
        <v>31447.230501765269</v>
      </c>
    </row>
    <row r="593" spans="1:24" x14ac:dyDescent="0.3">
      <c r="A593">
        <v>588</v>
      </c>
      <c r="B593" s="18">
        <f t="shared" ca="1" si="52"/>
        <v>-347.84290169161665</v>
      </c>
      <c r="C593" s="23">
        <f t="shared" ca="1" si="54"/>
        <v>1.0287180331497325</v>
      </c>
      <c r="D593" s="23">
        <f t="shared" ca="1" si="51"/>
        <v>1.0509777401955118</v>
      </c>
      <c r="E593" s="23">
        <f t="shared" ca="1" si="51"/>
        <v>1.06778906081557</v>
      </c>
      <c r="F593" s="23">
        <f t="shared" ca="1" si="51"/>
        <v>1.0801087569609387</v>
      </c>
      <c r="G593" s="23">
        <f t="shared" ca="1" si="51"/>
        <v>1.0887843748302093</v>
      </c>
      <c r="H593" s="23">
        <f t="shared" ca="1" si="51"/>
        <v>1.0945450362408158</v>
      </c>
      <c r="I593" s="23">
        <f t="shared" ca="1" si="51"/>
        <v>1.0979971362175336</v>
      </c>
      <c r="J593" s="23">
        <f t="shared" ca="1" si="51"/>
        <v>1.0996393845242385</v>
      </c>
      <c r="K593" s="23">
        <f t="shared" ca="1" si="51"/>
        <v>1.0998690390511139</v>
      </c>
      <c r="L593" s="23">
        <f t="shared" ca="1" si="51"/>
        <v>1.0990048381628814</v>
      </c>
      <c r="M593" s="24">
        <f ca="1">C593*'Balance y flujos'!D$12</f>
        <v>7789.3053389381193</v>
      </c>
      <c r="N593" s="24">
        <f ca="1">D593*'Balance y flujos'!E$12</f>
        <v>7957.8526467013635</v>
      </c>
      <c r="O593" s="24">
        <f ca="1">E593*'Balance y flujos'!F$12</f>
        <v>8085.1455542238273</v>
      </c>
      <c r="P593" s="24">
        <f ca="1">F593*'Balance y flujos'!G$12</f>
        <v>8178.4285257154415</v>
      </c>
      <c r="Q593" s="24">
        <f ca="1">G593*'Balance y flujos'!H$12</f>
        <v>-1080540.2557708297</v>
      </c>
      <c r="R593" s="24">
        <f ca="1">H593*'Balance y flujos'!I$12</f>
        <v>27739.91121977496</v>
      </c>
      <c r="S593" s="24">
        <f ca="1">I593*'Balance y flujos'!J$12</f>
        <v>27827.400490389926</v>
      </c>
      <c r="T593" s="24">
        <f ca="1">J593*'Balance y flujos'!K$12</f>
        <v>27869.021274113253</v>
      </c>
      <c r="U593" s="24">
        <f ca="1">K593*'Balance y flujos'!L$12</f>
        <v>27874.84158846836</v>
      </c>
      <c r="V593" s="24">
        <f ca="1">L593*'Balance y flujos'!M$12</f>
        <v>1126857.7776320931</v>
      </c>
      <c r="W593" s="18">
        <f t="shared" ca="1" si="53"/>
        <v>189639.42849958851</v>
      </c>
      <c r="X593" s="18">
        <f ca="1">'Metrics and Escenarios'!$N$13-W593</f>
        <v>-186731.38174378173</v>
      </c>
    </row>
    <row r="594" spans="1:24" x14ac:dyDescent="0.3">
      <c r="A594">
        <v>589</v>
      </c>
      <c r="B594" s="18">
        <f t="shared" ca="1" si="52"/>
        <v>135.33337001970756</v>
      </c>
      <c r="C594" s="23">
        <f t="shared" ca="1" si="54"/>
        <v>0.98019452890586301</v>
      </c>
      <c r="D594" s="23">
        <f t="shared" ca="1" si="51"/>
        <v>0.95416912600894244</v>
      </c>
      <c r="E594" s="23">
        <f t="shared" ca="1" si="51"/>
        <v>0.92370486449516542</v>
      </c>
      <c r="F594" s="23">
        <f t="shared" ca="1" si="51"/>
        <v>0.89028933665040932</v>
      </c>
      <c r="G594" s="23">
        <f t="shared" ca="1" si="51"/>
        <v>0.85510901570843123</v>
      </c>
      <c r="H594" s="23">
        <f t="shared" ca="1" si="51"/>
        <v>0.81908535818104122</v>
      </c>
      <c r="I594" s="23">
        <f t="shared" ca="1" si="51"/>
        <v>0.78291146939170564</v>
      </c>
      <c r="J594" s="23">
        <f t="shared" ca="1" si="51"/>
        <v>0.74709814004921138</v>
      </c>
      <c r="K594" s="23">
        <f t="shared" ca="1" si="51"/>
        <v>0.71200700635552594</v>
      </c>
      <c r="L594" s="23">
        <f t="shared" ca="1" si="51"/>
        <v>0.67788935744516343</v>
      </c>
      <c r="M594" s="24">
        <f ca="1">C594*'Balance y flujos'!D$12</f>
        <v>7421.8923273148021</v>
      </c>
      <c r="N594" s="24">
        <f ca="1">D594*'Balance y flujos'!E$12</f>
        <v>7224.8317108966066</v>
      </c>
      <c r="O594" s="24">
        <f ca="1">E594*'Balance y flujos'!F$12</f>
        <v>6994.1606939518388</v>
      </c>
      <c r="P594" s="24">
        <f ca="1">F594*'Balance y flujos'!G$12</f>
        <v>6741.1431118184173</v>
      </c>
      <c r="Q594" s="24">
        <f ca="1">G594*'Balance y flujos'!H$12</f>
        <v>-848634.25293885288</v>
      </c>
      <c r="R594" s="24">
        <f ca="1">H594*'Balance y flujos'!I$12</f>
        <v>20758.721080491596</v>
      </c>
      <c r="S594" s="24">
        <f ca="1">I594*'Balance y flujos'!J$12</f>
        <v>19841.937914641665</v>
      </c>
      <c r="T594" s="24">
        <f ca="1">J594*'Balance y flujos'!K$12</f>
        <v>18934.292688952864</v>
      </c>
      <c r="U594" s="24">
        <f ca="1">K594*'Balance y flujos'!L$12</f>
        <v>18044.950632633929</v>
      </c>
      <c r="V594" s="24">
        <f ca="1">L594*'Balance y flujos'!M$12</f>
        <v>695069.63780799159</v>
      </c>
      <c r="W594" s="18">
        <f t="shared" ca="1" si="53"/>
        <v>-47602.684970159666</v>
      </c>
      <c r="X594" s="18">
        <f ca="1">'Metrics and Escenarios'!$N$13-W594</f>
        <v>50510.731725966441</v>
      </c>
    </row>
    <row r="595" spans="1:24" x14ac:dyDescent="0.3">
      <c r="A595">
        <v>590</v>
      </c>
      <c r="B595" s="18">
        <f t="shared" ca="1" si="52"/>
        <v>-268.27317103719361</v>
      </c>
      <c r="C595" s="23">
        <f t="shared" ca="1" si="54"/>
        <v>1.0205650310930676</v>
      </c>
      <c r="D595" s="23">
        <f t="shared" ca="1" si="51"/>
        <v>1.0343849158906966</v>
      </c>
      <c r="E595" s="23">
        <f t="shared" ca="1" si="51"/>
        <v>1.042601772299274</v>
      </c>
      <c r="F595" s="23">
        <f t="shared" ca="1" si="51"/>
        <v>1.0462724965760399</v>
      </c>
      <c r="G595" s="23">
        <f t="shared" ca="1" si="51"/>
        <v>1.0463176038346789</v>
      </c>
      <c r="H595" s="23">
        <f t="shared" ca="1" si="51"/>
        <v>1.0435172168302131</v>
      </c>
      <c r="I595" s="23">
        <f t="shared" ca="1" si="51"/>
        <v>1.0385120042062133</v>
      </c>
      <c r="J595" s="23">
        <f t="shared" ca="1" si="51"/>
        <v>1.0318223484655724</v>
      </c>
      <c r="K595" s="23">
        <f t="shared" ca="1" si="51"/>
        <v>1.0238585268704239</v>
      </c>
      <c r="L595" s="23">
        <f t="shared" ca="1" si="51"/>
        <v>1.014945937054422</v>
      </c>
      <c r="M595" s="24">
        <f ca="1">C595*'Balance y flujos'!D$12</f>
        <v>7727.5719772180864</v>
      </c>
      <c r="N595" s="24">
        <f ca="1">D595*'Balance y flujos'!E$12</f>
        <v>7832.2141619264521</v>
      </c>
      <c r="O595" s="24">
        <f ca="1">E595*'Balance y flujos'!F$12</f>
        <v>7894.4310196368715</v>
      </c>
      <c r="P595" s="24">
        <f ca="1">F595*'Balance y flujos'!G$12</f>
        <v>7922.2252171578766</v>
      </c>
      <c r="Q595" s="24">
        <f ca="1">G595*'Balance y flujos'!H$12</f>
        <v>-1038395.0370718309</v>
      </c>
      <c r="R595" s="24">
        <f ca="1">H595*'Balance y flujos'!I$12</f>
        <v>26446.673268552466</v>
      </c>
      <c r="S595" s="24">
        <f ca="1">I595*'Balance y flujos'!J$12</f>
        <v>26319.822248970198</v>
      </c>
      <c r="T595" s="24">
        <f ca="1">J595*'Balance y flujos'!K$12</f>
        <v>26150.281069583401</v>
      </c>
      <c r="U595" s="24">
        <f ca="1">K595*'Balance y flujos'!L$12</f>
        <v>25948.4477080451</v>
      </c>
      <c r="V595" s="24">
        <f ca="1">L595*'Balance y flujos'!M$12</f>
        <v>1040668.5060255964</v>
      </c>
      <c r="W595" s="18">
        <f t="shared" ca="1" si="53"/>
        <v>138515.13562485599</v>
      </c>
      <c r="X595" s="18">
        <f ca="1">'Metrics and Escenarios'!$N$13-W595</f>
        <v>-135607.08886904921</v>
      </c>
    </row>
    <row r="596" spans="1:24" x14ac:dyDescent="0.3">
      <c r="A596">
        <v>591</v>
      </c>
      <c r="B596" s="18">
        <f t="shared" ca="1" si="52"/>
        <v>-170.77423106361792</v>
      </c>
      <c r="C596" s="23">
        <f t="shared" ca="1" si="54"/>
        <v>1.0106629806346392</v>
      </c>
      <c r="D596" s="23">
        <f t="shared" ca="1" si="51"/>
        <v>1.0144100154249303</v>
      </c>
      <c r="E596" s="23">
        <f t="shared" ca="1" si="51"/>
        <v>1.0125476810072209</v>
      </c>
      <c r="F596" s="23">
        <f t="shared" ca="1" si="51"/>
        <v>1.0062537422044779</v>
      </c>
      <c r="G596" s="23">
        <f t="shared" ca="1" si="51"/>
        <v>0.99653350832449938</v>
      </c>
      <c r="H596" s="23">
        <f t="shared" ca="1" si="51"/>
        <v>0.98422335837813912</v>
      </c>
      <c r="I596" s="23">
        <f t="shared" ca="1" si="51"/>
        <v>0.96999890676046152</v>
      </c>
      <c r="J596" s="23">
        <f t="shared" ca="1" si="51"/>
        <v>0.95439977619410865</v>
      </c>
      <c r="K596" s="23">
        <f t="shared" ca="1" si="51"/>
        <v>0.93784490863172498</v>
      </c>
      <c r="L596" s="23">
        <f t="shared" ca="1" si="51"/>
        <v>0.92066081197888494</v>
      </c>
      <c r="M596" s="24">
        <f ca="1">C596*'Balance y flujos'!D$12</f>
        <v>7652.5950719663006</v>
      </c>
      <c r="N596" s="24">
        <f ca="1">D596*'Balance y flujos'!E$12</f>
        <v>7680.9670817461201</v>
      </c>
      <c r="O596" s="24">
        <f ca="1">E596*'Balance y flujos'!F$12</f>
        <v>7666.8657527567411</v>
      </c>
      <c r="P596" s="24">
        <f ca="1">F596*'Balance y flujos'!G$12</f>
        <v>7619.2089512432594</v>
      </c>
      <c r="Q596" s="24">
        <f ca="1">G596*'Balance y flujos'!H$12</f>
        <v>-988987.89958946442</v>
      </c>
      <c r="R596" s="24">
        <f ca="1">H596*'Balance y flujos'!I$12</f>
        <v>24943.942622596151</v>
      </c>
      <c r="S596" s="24">
        <f ca="1">I596*'Balance y flujos'!J$12</f>
        <v>24583.441216112638</v>
      </c>
      <c r="T596" s="24">
        <f ca="1">J596*'Balance y flujos'!K$12</f>
        <v>24188.100245491216</v>
      </c>
      <c r="U596" s="24">
        <f ca="1">K596*'Balance y flujos'!L$12</f>
        <v>23768.537284415743</v>
      </c>
      <c r="V596" s="24">
        <f ca="1">L596*'Balance y flujos'!M$12</f>
        <v>943993.83925708022</v>
      </c>
      <c r="W596" s="18">
        <f t="shared" ca="1" si="53"/>
        <v>83109.597893944127</v>
      </c>
      <c r="X596" s="18">
        <f ca="1">'Metrics and Escenarios'!$N$13-W596</f>
        <v>-80201.551138137351</v>
      </c>
    </row>
    <row r="597" spans="1:24" x14ac:dyDescent="0.3">
      <c r="A597">
        <v>592</v>
      </c>
      <c r="B597" s="18">
        <f t="shared" ca="1" si="52"/>
        <v>378.84571980572895</v>
      </c>
      <c r="C597" s="23">
        <f t="shared" ca="1" si="54"/>
        <v>0.95661385609267846</v>
      </c>
      <c r="D597" s="23">
        <f t="shared" ca="1" si="51"/>
        <v>0.90881219503599853</v>
      </c>
      <c r="E597" s="23">
        <f t="shared" ca="1" si="51"/>
        <v>0.85863069478896092</v>
      </c>
      <c r="F597" s="23">
        <f t="shared" ca="1" si="51"/>
        <v>0.80766031454731424</v>
      </c>
      <c r="G597" s="23">
        <f t="shared" ca="1" si="51"/>
        <v>0.7570829234683002</v>
      </c>
      <c r="H597" s="23">
        <f t="shared" ca="1" si="51"/>
        <v>0.70774289918124433</v>
      </c>
      <c r="I597" s="23">
        <f t="shared" ca="1" si="51"/>
        <v>0.66021198895667721</v>
      </c>
      <c r="J597" s="23">
        <f t="shared" ca="1" si="51"/>
        <v>0.61485512785236618</v>
      </c>
      <c r="K597" s="23">
        <f t="shared" ca="1" si="51"/>
        <v>0.57187854615830491</v>
      </c>
      <c r="L597" s="23">
        <f t="shared" ca="1" si="51"/>
        <v>0.53137699188930021</v>
      </c>
      <c r="M597" s="24">
        <f ca="1">C597*'Balance y flujos'!D$12</f>
        <v>7243.3428563027028</v>
      </c>
      <c r="N597" s="24">
        <f ca="1">D597*'Balance y flujos'!E$12</f>
        <v>6881.3955377173852</v>
      </c>
      <c r="O597" s="24">
        <f ca="1">E597*'Balance y flujos'!F$12</f>
        <v>6501.4284182596075</v>
      </c>
      <c r="P597" s="24">
        <f ca="1">F597*'Balance y flujos'!G$12</f>
        <v>6115.4880126769858</v>
      </c>
      <c r="Q597" s="24">
        <f ca="1">G597*'Balance y flujos'!H$12</f>
        <v>-751350.40020365547</v>
      </c>
      <c r="R597" s="24">
        <f ca="1">H597*'Balance y flujos'!I$12</f>
        <v>17936.882028300912</v>
      </c>
      <c r="S597" s="24">
        <f ca="1">I597*'Balance y flujos'!J$12</f>
        <v>16732.26898254361</v>
      </c>
      <c r="T597" s="24">
        <f ca="1">J597*'Balance y flujos'!K$12</f>
        <v>15582.754564605642</v>
      </c>
      <c r="U597" s="24">
        <f ca="1">K597*'Balance y flujos'!L$12</f>
        <v>14493.565430079823</v>
      </c>
      <c r="V597" s="24">
        <f ca="1">L597*'Balance y flujos'!M$12</f>
        <v>544844.09474133595</v>
      </c>
      <c r="W597" s="18">
        <f t="shared" ca="1" si="53"/>
        <v>-115019.17963183287</v>
      </c>
      <c r="X597" s="18">
        <f ca="1">'Metrics and Escenarios'!$N$13-W597</f>
        <v>117927.22638763965</v>
      </c>
    </row>
    <row r="598" spans="1:24" x14ac:dyDescent="0.3">
      <c r="A598">
        <v>593</v>
      </c>
      <c r="B598" s="18">
        <f t="shared" ca="1" si="52"/>
        <v>-88.234194392092206</v>
      </c>
      <c r="C598" s="23">
        <f t="shared" ca="1" si="54"/>
        <v>1.0023552976748644</v>
      </c>
      <c r="D598" s="23">
        <f t="shared" ca="1" si="51"/>
        <v>0.99780159061730456</v>
      </c>
      <c r="E598" s="23">
        <f t="shared" ca="1" si="51"/>
        <v>0.98778284316608678</v>
      </c>
      <c r="F598" s="23">
        <f t="shared" ca="1" si="51"/>
        <v>0.97357370472849813</v>
      </c>
      <c r="G598" s="23">
        <f t="shared" ca="1" si="51"/>
        <v>0.95624365207646134</v>
      </c>
      <c r="H598" s="23">
        <f t="shared" ca="1" si="51"/>
        <v>0.9366679460164794</v>
      </c>
      <c r="I598" s="23">
        <f t="shared" ca="1" si="51"/>
        <v>0.91554262178434098</v>
      </c>
      <c r="J598" s="23">
        <f t="shared" ca="1" si="51"/>
        <v>0.89341447143666286</v>
      </c>
      <c r="K598" s="23">
        <f t="shared" ca="1" si="51"/>
        <v>0.87070093503355084</v>
      </c>
      <c r="L598" s="23">
        <f t="shared" ca="1" si="51"/>
        <v>0.84772106544741754</v>
      </c>
      <c r="M598" s="24">
        <f ca="1">C598*'Balance y flujos'!D$12</f>
        <v>7589.6904886426792</v>
      </c>
      <c r="N598" s="24">
        <f ca="1">D598*'Balance y flujos'!E$12</f>
        <v>7555.2104722024033</v>
      </c>
      <c r="O598" s="24">
        <f ca="1">E598*'Balance y flujos'!F$12</f>
        <v>7479.349954065764</v>
      </c>
      <c r="P598" s="24">
        <f ca="1">F598*'Balance y flujos'!G$12</f>
        <v>7371.7603966486149</v>
      </c>
      <c r="Q598" s="24">
        <f ca="1">G598*'Balance y flujos'!H$12</f>
        <v>-949003.11235184991</v>
      </c>
      <c r="R598" s="24">
        <f ca="1">H598*'Balance y flujos'!I$12</f>
        <v>23738.708600008169</v>
      </c>
      <c r="S598" s="24">
        <f ca="1">I598*'Balance y flujos'!J$12</f>
        <v>23203.312979649658</v>
      </c>
      <c r="T598" s="24">
        <f ca="1">J598*'Balance y flujos'!K$12</f>
        <v>22642.501952439103</v>
      </c>
      <c r="U598" s="24">
        <f ca="1">K598*'Balance y flujos'!L$12</f>
        <v>22066.855028422695</v>
      </c>
      <c r="V598" s="24">
        <f ca="1">L598*'Balance y flujos'!M$12</f>
        <v>869205.52366158878</v>
      </c>
      <c r="W598" s="18">
        <f t="shared" ca="1" si="53"/>
        <v>41849.801181817893</v>
      </c>
      <c r="X598" s="18">
        <f ca="1">'Metrics and Escenarios'!$N$13-W598</f>
        <v>-38941.754426011117</v>
      </c>
    </row>
    <row r="599" spans="1:24" x14ac:dyDescent="0.3">
      <c r="A599">
        <v>594</v>
      </c>
      <c r="B599" s="18">
        <f t="shared" ca="1" si="52"/>
        <v>-40.371623203525964</v>
      </c>
      <c r="C599" s="23">
        <f t="shared" ca="1" si="54"/>
        <v>0.99756923030695166</v>
      </c>
      <c r="D599" s="23">
        <f t="shared" ca="1" si="51"/>
        <v>0.98829569095240366</v>
      </c>
      <c r="E599" s="23">
        <f t="shared" ca="1" si="51"/>
        <v>0.97370083726742129</v>
      </c>
      <c r="F599" s="23">
        <f t="shared" ca="1" si="51"/>
        <v>0.9551118982343676</v>
      </c>
      <c r="G599" s="23">
        <f t="shared" ca="1" si="51"/>
        <v>0.93363116427547688</v>
      </c>
      <c r="H599" s="23">
        <f t="shared" ca="1" si="51"/>
        <v>0.91015170717686777</v>
      </c>
      <c r="I599" s="23">
        <f t="shared" ca="1" si="51"/>
        <v>0.88537662454940314</v>
      </c>
      <c r="J599" s="23">
        <f t="shared" ca="1" si="51"/>
        <v>0.85985223094076924</v>
      </c>
      <c r="K599" s="23">
        <f t="shared" ca="1" si="51"/>
        <v>0.83399069535801451</v>
      </c>
      <c r="L599" s="23">
        <f t="shared" ca="1" si="51"/>
        <v>0.80810263844955521</v>
      </c>
      <c r="M599" s="24">
        <f ca="1">C599*'Balance y flujos'!D$12</f>
        <v>7553.4510732731869</v>
      </c>
      <c r="N599" s="24">
        <f ca="1">D599*'Balance y flujos'!E$12</f>
        <v>7483.2331639165623</v>
      </c>
      <c r="O599" s="24">
        <f ca="1">E599*'Balance y flujos'!F$12</f>
        <v>7372.723025991424</v>
      </c>
      <c r="P599" s="24">
        <f ca="1">F599*'Balance y flujos'!G$12</f>
        <v>7231.9702469115946</v>
      </c>
      <c r="Q599" s="24">
        <f ca="1">G599*'Balance y flujos'!H$12</f>
        <v>-926561.84306388756</v>
      </c>
      <c r="R599" s="24">
        <f ca="1">H599*'Balance y flujos'!I$12</f>
        <v>23066.686812929009</v>
      </c>
      <c r="S599" s="24">
        <f ca="1">I599*'Balance y flujos'!J$12</f>
        <v>22438.792510005824</v>
      </c>
      <c r="T599" s="24">
        <f ca="1">J599*'Balance y flujos'!K$12</f>
        <v>21791.90783262987</v>
      </c>
      <c r="U599" s="24">
        <f ca="1">K599*'Balance y flujos'!L$12</f>
        <v>21136.478702425644</v>
      </c>
      <c r="V599" s="24">
        <f ca="1">L599*'Balance y flujos'!M$12</f>
        <v>828583.01587106916</v>
      </c>
      <c r="W599" s="18">
        <f t="shared" ca="1" si="53"/>
        <v>20096.416175264749</v>
      </c>
      <c r="X599" s="18">
        <f ca="1">'Metrics and Escenarios'!$N$13-W599</f>
        <v>-17188.369419457973</v>
      </c>
    </row>
    <row r="600" spans="1:24" x14ac:dyDescent="0.3">
      <c r="A600">
        <v>595</v>
      </c>
      <c r="B600" s="18">
        <f t="shared" ca="1" si="52"/>
        <v>-72.261714576199608</v>
      </c>
      <c r="C600" s="23">
        <f t="shared" ca="1" si="54"/>
        <v>1.0007555656233162</v>
      </c>
      <c r="D600" s="23">
        <f t="shared" ca="1" si="51"/>
        <v>0.99461920323215491</v>
      </c>
      <c r="E600" s="23">
        <f t="shared" ca="1" si="51"/>
        <v>0.98306096276435806</v>
      </c>
      <c r="F600" s="23">
        <f t="shared" ca="1" si="51"/>
        <v>0.96737337819837066</v>
      </c>
      <c r="G600" s="23">
        <f t="shared" ca="1" si="51"/>
        <v>0.94863727446661095</v>
      </c>
      <c r="H600" s="23">
        <f t="shared" ca="1" si="51"/>
        <v>0.927734276331591</v>
      </c>
      <c r="I600" s="23">
        <f t="shared" ca="1" si="51"/>
        <v>0.90536319433919776</v>
      </c>
      <c r="J600" s="23">
        <f t="shared" ca="1" si="51"/>
        <v>0.8820710630341646</v>
      </c>
      <c r="K600" s="23">
        <f t="shared" ca="1" si="51"/>
        <v>0.85827394168890325</v>
      </c>
      <c r="L600" s="23">
        <f t="shared" ca="1" si="51"/>
        <v>0.83428841974816248</v>
      </c>
      <c r="M600" s="24">
        <f ca="1">C600*'Balance y flujos'!D$12</f>
        <v>7577.5775470897424</v>
      </c>
      <c r="N600" s="24">
        <f ca="1">D600*'Balance y flujos'!E$12</f>
        <v>7531.1138915545289</v>
      </c>
      <c r="O600" s="24">
        <f ca="1">E600*'Balance y flujos'!F$12</f>
        <v>7443.5965531941965</v>
      </c>
      <c r="P600" s="24">
        <f ca="1">F600*'Balance y flujos'!G$12</f>
        <v>7324.8124138311969</v>
      </c>
      <c r="Q600" s="24">
        <f ca="1">G600*'Balance y flujos'!H$12</f>
        <v>-941454.32914184197</v>
      </c>
      <c r="R600" s="24">
        <f ca="1">H600*'Balance y flujos'!I$12</f>
        <v>23512.295619527504</v>
      </c>
      <c r="S600" s="24">
        <f ca="1">I600*'Balance y flujos'!J$12</f>
        <v>22945.327785576486</v>
      </c>
      <c r="T600" s="24">
        <f ca="1">J600*'Balance y flujos'!K$12</f>
        <v>22355.017078271056</v>
      </c>
      <c r="U600" s="24">
        <f ca="1">K600*'Balance y flujos'!L$12</f>
        <v>21751.908013274555</v>
      </c>
      <c r="V600" s="24">
        <f ca="1">L600*'Balance y flujos'!M$12</f>
        <v>855432.44391274569</v>
      </c>
      <c r="W600" s="18">
        <f t="shared" ca="1" si="53"/>
        <v>34419.763673222857</v>
      </c>
      <c r="X600" s="18">
        <f ca="1">'Metrics and Escenarios'!$N$13-W600</f>
        <v>-31511.716917416081</v>
      </c>
    </row>
    <row r="601" spans="1:24" x14ac:dyDescent="0.3">
      <c r="A601">
        <v>596</v>
      </c>
      <c r="B601" s="18">
        <f t="shared" ca="1" si="52"/>
        <v>22.892651173463232</v>
      </c>
      <c r="C601" s="23">
        <f t="shared" ca="1" si="54"/>
        <v>0.99127810212314149</v>
      </c>
      <c r="D601" s="23">
        <f t="shared" ca="1" si="51"/>
        <v>0.97586970686491836</v>
      </c>
      <c r="E601" s="23">
        <f t="shared" ca="1" si="51"/>
        <v>0.95539495989394552</v>
      </c>
      <c r="F601" s="23">
        <f t="shared" ca="1" si="51"/>
        <v>0.93124536713424877</v>
      </c>
      <c r="G601" s="23">
        <f t="shared" ca="1" si="51"/>
        <v>0.90456062085178157</v>
      </c>
      <c r="H601" s="23">
        <f t="shared" ca="1" si="51"/>
        <v>0.87625113371445895</v>
      </c>
      <c r="I601" s="23">
        <f t="shared" ca="1" si="51"/>
        <v>0.8470232354155699</v>
      </c>
      <c r="J601" s="23">
        <f t="shared" ca="1" si="51"/>
        <v>0.81741680539753214</v>
      </c>
      <c r="K601" s="23">
        <f t="shared" ca="1" si="51"/>
        <v>0.78783162936746609</v>
      </c>
      <c r="L601" s="23">
        <f t="shared" ca="1" si="51"/>
        <v>0.75856220339778391</v>
      </c>
      <c r="M601" s="24">
        <f ca="1">C601*'Balance y flujos'!D$12</f>
        <v>7505.8155533629761</v>
      </c>
      <c r="N601" s="24">
        <f ca="1">D601*'Balance y flujos'!E$12</f>
        <v>7389.1453953782211</v>
      </c>
      <c r="O601" s="24">
        <f ca="1">E601*'Balance y flujos'!F$12</f>
        <v>7234.1135491821387</v>
      </c>
      <c r="P601" s="24">
        <f ca="1">F601*'Balance y flujos'!G$12</f>
        <v>7051.2562979678905</v>
      </c>
      <c r="Q601" s="24">
        <f ca="1">G601*'Balance y flujos'!H$12</f>
        <v>-897711.41762373981</v>
      </c>
      <c r="R601" s="24">
        <f ca="1">H601*'Balance y flujos'!I$12</f>
        <v>22207.518056039433</v>
      </c>
      <c r="S601" s="24">
        <f ca="1">I601*'Balance y flujos'!J$12</f>
        <v>21466.772561695598</v>
      </c>
      <c r="T601" s="24">
        <f ca="1">J601*'Balance y flujos'!K$12</f>
        <v>20716.433641832133</v>
      </c>
      <c r="U601" s="24">
        <f ca="1">K601*'Balance y flujos'!L$12</f>
        <v>19966.633378414848</v>
      </c>
      <c r="V601" s="24">
        <f ca="1">L601*'Balance y flujos'!M$12</f>
        <v>777787.03881360299</v>
      </c>
      <c r="W601" s="18">
        <f t="shared" ca="1" si="53"/>
        <v>-6386.6903762635775</v>
      </c>
      <c r="X601" s="18">
        <f ca="1">'Metrics and Escenarios'!$N$13-W601</f>
        <v>9294.7371320703533</v>
      </c>
    </row>
    <row r="602" spans="1:24" x14ac:dyDescent="0.3">
      <c r="A602">
        <v>597</v>
      </c>
      <c r="B602" s="18">
        <f t="shared" ca="1" si="52"/>
        <v>43.591631284747073</v>
      </c>
      <c r="C602" s="23">
        <f t="shared" ca="1" si="54"/>
        <v>0.98922837964115862</v>
      </c>
      <c r="D602" s="23">
        <f t="shared" ca="1" si="51"/>
        <v>0.97183815599102885</v>
      </c>
      <c r="E602" s="23">
        <f t="shared" ca="1" si="51"/>
        <v>0.94948063160136476</v>
      </c>
      <c r="F602" s="23">
        <f t="shared" ca="1" si="51"/>
        <v>0.92356686669106147</v>
      </c>
      <c r="G602" s="23">
        <f t="shared" ca="1" si="51"/>
        <v>0.8952471576308263</v>
      </c>
      <c r="H602" s="23">
        <f t="shared" ca="1" si="51"/>
        <v>0.86543592896546717</v>
      </c>
      <c r="I602" s="23">
        <f t="shared" ca="1" si="51"/>
        <v>0.83483895735087321</v>
      </c>
      <c r="J602" s="23">
        <f t="shared" ca="1" si="51"/>
        <v>0.80399250452542526</v>
      </c>
      <c r="K602" s="23">
        <f t="shared" ca="1" si="51"/>
        <v>0.77329090990961402</v>
      </c>
      <c r="L602" s="23">
        <f t="shared" ca="1" si="51"/>
        <v>0.74302212615008856</v>
      </c>
      <c r="M602" s="24">
        <f ca="1">C602*'Balance y flujos'!D$12</f>
        <v>7490.2953488387429</v>
      </c>
      <c r="N602" s="24">
        <f ca="1">D602*'Balance y flujos'!E$12</f>
        <v>7358.6190706378657</v>
      </c>
      <c r="O602" s="24">
        <f ca="1">E602*'Balance y flujos'!F$12</f>
        <v>7189.331103982282</v>
      </c>
      <c r="P602" s="24">
        <f ca="1">F602*'Balance y flujos'!G$12</f>
        <v>6993.1157943801099</v>
      </c>
      <c r="Q602" s="24">
        <f ca="1">G602*'Balance y flujos'!H$12</f>
        <v>-888468.47460992902</v>
      </c>
      <c r="R602" s="24">
        <f ca="1">H602*'Balance y flujos'!I$12</f>
        <v>21933.419860325979</v>
      </c>
      <c r="S602" s="24">
        <f ca="1">I602*'Balance y flujos'!J$12</f>
        <v>21157.97686978642</v>
      </c>
      <c r="T602" s="24">
        <f ca="1">J602*'Balance y flujos'!K$12</f>
        <v>20376.211081727386</v>
      </c>
      <c r="U602" s="24">
        <f ca="1">K602*'Balance y flujos'!L$12</f>
        <v>19598.116548611488</v>
      </c>
      <c r="V602" s="24">
        <f ca="1">L602*'Balance y flujos'!M$12</f>
        <v>761853.11722974398</v>
      </c>
      <c r="W602" s="18">
        <f t="shared" ca="1" si="53"/>
        <v>-14518.271701894817</v>
      </c>
      <c r="X602" s="18">
        <f ca="1">'Metrics and Escenarios'!$N$13-W602</f>
        <v>17426.318457701593</v>
      </c>
    </row>
    <row r="603" spans="1:24" x14ac:dyDescent="0.3">
      <c r="A603">
        <v>598</v>
      </c>
      <c r="B603" s="18">
        <f t="shared" ca="1" si="52"/>
        <v>-96.832503524611056</v>
      </c>
      <c r="C603" s="23">
        <f t="shared" ca="1" si="54"/>
        <v>1.0032175243773325</v>
      </c>
      <c r="D603" s="23">
        <f t="shared" ca="1" si="51"/>
        <v>0.99951894813697895</v>
      </c>
      <c r="E603" s="23">
        <f t="shared" ca="1" si="51"/>
        <v>0.99033411091217138</v>
      </c>
      <c r="F603" s="23">
        <f t="shared" ca="1" si="51"/>
        <v>0.97692790458217671</v>
      </c>
      <c r="G603" s="23">
        <f t="shared" ca="1" si="51"/>
        <v>0.96036354101384691</v>
      </c>
      <c r="H603" s="23">
        <f t="shared" ca="1" si="51"/>
        <v>0.94151268858209269</v>
      </c>
      <c r="I603" s="23">
        <f t="shared" ca="1" si="51"/>
        <v>0.92106972133785681</v>
      </c>
      <c r="J603" s="23">
        <f t="shared" ca="1" si="51"/>
        <v>0.89958113933548645</v>
      </c>
      <c r="K603" s="23">
        <f t="shared" ca="1" si="51"/>
        <v>0.87746497318094552</v>
      </c>
      <c r="L603" s="23">
        <f t="shared" ca="1" si="51"/>
        <v>0.85504145963213463</v>
      </c>
      <c r="M603" s="24">
        <f ca="1">C603*'Balance y flujos'!D$12</f>
        <v>7596.2191455151033</v>
      </c>
      <c r="N603" s="24">
        <f ca="1">D603*'Balance y flujos'!E$12</f>
        <v>7568.2140569222192</v>
      </c>
      <c r="O603" s="24">
        <f ca="1">E603*'Balance y flujos'!F$12</f>
        <v>7498.6677873643512</v>
      </c>
      <c r="P603" s="24">
        <f ca="1">F603*'Balance y flujos'!G$12</f>
        <v>7397.1579166552665</v>
      </c>
      <c r="Q603" s="24">
        <f ca="1">G603*'Balance y flujos'!H$12</f>
        <v>-953091.80608135369</v>
      </c>
      <c r="R603" s="24">
        <f ca="1">H603*'Balance y flujos'!I$12</f>
        <v>23861.492701349805</v>
      </c>
      <c r="S603" s="24">
        <f ca="1">I603*'Balance y flujos'!J$12</f>
        <v>23343.390588008253</v>
      </c>
      <c r="T603" s="24">
        <f ca="1">J603*'Balance y flujos'!K$12</f>
        <v>22798.788641767769</v>
      </c>
      <c r="U603" s="24">
        <f ca="1">K603*'Balance y flujos'!L$12</f>
        <v>22238.281339340265</v>
      </c>
      <c r="V603" s="24">
        <f ca="1">L603*'Balance y flujos'!M$12</f>
        <v>876711.44432356732</v>
      </c>
      <c r="W603" s="18">
        <f t="shared" ca="1" si="53"/>
        <v>45921.850419136696</v>
      </c>
      <c r="X603" s="18">
        <f ca="1">'Metrics and Escenarios'!$N$13-W603</f>
        <v>-43013.80366332992</v>
      </c>
    </row>
    <row r="604" spans="1:24" x14ac:dyDescent="0.3">
      <c r="A604">
        <v>599</v>
      </c>
      <c r="B604" s="18">
        <f t="shared" ca="1" si="52"/>
        <v>-222.84726391139606</v>
      </c>
      <c r="C604" s="23">
        <f t="shared" ca="1" si="54"/>
        <v>1.0159395356814618</v>
      </c>
      <c r="D604" s="23">
        <f t="shared" ca="1" si="51"/>
        <v>1.0250299016145727</v>
      </c>
      <c r="E604" s="23">
        <f t="shared" ca="1" si="51"/>
        <v>1.0284898086296113</v>
      </c>
      <c r="F604" s="23">
        <f t="shared" ca="1" si="51"/>
        <v>1.027433024036035</v>
      </c>
      <c r="G604" s="23">
        <f t="shared" ca="1" si="51"/>
        <v>1.0228204951841668</v>
      </c>
      <c r="H604" s="23">
        <f t="shared" ca="1" si="51"/>
        <v>1.015459685657184</v>
      </c>
      <c r="I604" s="23">
        <f t="shared" ca="1" si="51"/>
        <v>1.006008769118379</v>
      </c>
      <c r="J604" s="23">
        <f t="shared" ca="1" si="51"/>
        <v>0.99499833377863445</v>
      </c>
      <c r="K604" s="23">
        <f t="shared" ca="1" si="51"/>
        <v>0.98284391409833927</v>
      </c>
      <c r="L604" s="23">
        <f t="shared" ca="1" si="51"/>
        <v>0.96987259639242307</v>
      </c>
      <c r="M604" s="24">
        <f ca="1">C604*'Balance y flujos'!D$12</f>
        <v>7692.5483896616979</v>
      </c>
      <c r="N604" s="24">
        <f ca="1">D604*'Balance y flujos'!E$12</f>
        <v>7761.3793361542794</v>
      </c>
      <c r="O604" s="24">
        <f ca="1">E604*'Balance y flujos'!F$12</f>
        <v>7787.5772556191032</v>
      </c>
      <c r="P604" s="24">
        <f ca="1">F604*'Balance y flujos'!G$12</f>
        <v>7779.5754343118133</v>
      </c>
      <c r="Q604" s="24">
        <f ca="1">G604*'Balance y flujos'!H$12</f>
        <v>-1015075.8451564817</v>
      </c>
      <c r="R604" s="24">
        <f ca="1">H604*'Balance y flujos'!I$12</f>
        <v>25735.589303968431</v>
      </c>
      <c r="S604" s="24">
        <f ca="1">I604*'Balance y flujos'!J$12</f>
        <v>25496.067331777718</v>
      </c>
      <c r="T604" s="24">
        <f ca="1">J604*'Balance y flujos'!K$12</f>
        <v>25217.021254455423</v>
      </c>
      <c r="U604" s="24">
        <f ca="1">K604*'Balance y flujos'!L$12</f>
        <v>24908.982286943177</v>
      </c>
      <c r="V604" s="24">
        <f ca="1">L604*'Balance y flujos'!M$12</f>
        <v>994452.83642605389</v>
      </c>
      <c r="W604" s="18">
        <f t="shared" ca="1" si="53"/>
        <v>111755.73186246387</v>
      </c>
      <c r="X604" s="18">
        <f ca="1">'Metrics and Escenarios'!$N$13-W604</f>
        <v>-108847.6851066571</v>
      </c>
    </row>
    <row r="605" spans="1:24" x14ac:dyDescent="0.3">
      <c r="A605">
        <v>600</v>
      </c>
      <c r="B605" s="18">
        <f t="shared" ca="1" si="52"/>
        <v>-116.23646618162327</v>
      </c>
      <c r="C605" s="23">
        <f t="shared" ca="1" si="54"/>
        <v>1.0051660537635192</v>
      </c>
      <c r="D605" s="23">
        <f t="shared" ca="1" si="51"/>
        <v>1.0034054102047001</v>
      </c>
      <c r="E605" s="23">
        <f t="shared" ca="1" si="51"/>
        <v>0.99611584469921888</v>
      </c>
      <c r="F605" s="23">
        <f t="shared" ca="1" si="51"/>
        <v>0.9845399160373669</v>
      </c>
      <c r="G605" s="23">
        <f t="shared" ca="1" si="51"/>
        <v>0.96972631544687538</v>
      </c>
      <c r="H605" s="23">
        <f t="shared" ca="1" si="51"/>
        <v>0.9525381918108492</v>
      </c>
      <c r="I605" s="23">
        <f t="shared" ca="1" si="51"/>
        <v>0.93366575394849738</v>
      </c>
      <c r="J605" s="23">
        <f t="shared" ca="1" si="51"/>
        <v>0.91365443891391984</v>
      </c>
      <c r="K605" s="23">
        <f t="shared" ca="1" si="51"/>
        <v>0.89292322624594134</v>
      </c>
      <c r="L605" s="23">
        <f t="shared" ca="1" si="51"/>
        <v>0.87179466583100196</v>
      </c>
      <c r="M605" s="24">
        <f ca="1">C605*'Balance y flujos'!D$12</f>
        <v>7610.973130437902</v>
      </c>
      <c r="N605" s="24">
        <f ca="1">D605*'Balance y flujos'!E$12</f>
        <v>7597.6417900406823</v>
      </c>
      <c r="O605" s="24">
        <f ca="1">E605*'Balance y flujos'!F$12</f>
        <v>7542.4462459939505</v>
      </c>
      <c r="P605" s="24">
        <f ca="1">F605*'Balance y flujos'!G$12</f>
        <v>7454.7949751662654</v>
      </c>
      <c r="Q605" s="24">
        <f ca="1">G605*'Balance y flujos'!H$12</f>
        <v>-962383.68692981545</v>
      </c>
      <c r="R605" s="24">
        <f ca="1">H605*'Balance y flujos'!I$12</f>
        <v>24140.920655972364</v>
      </c>
      <c r="S605" s="24">
        <f ca="1">I605*'Balance y flujos'!J$12</f>
        <v>23662.621697529892</v>
      </c>
      <c r="T605" s="24">
        <f ca="1">J605*'Balance y flujos'!K$12</f>
        <v>23155.459283860149</v>
      </c>
      <c r="U605" s="24">
        <f ca="1">K605*'Balance y flujos'!L$12</f>
        <v>22630.051941222973</v>
      </c>
      <c r="V605" s="24">
        <f ca="1">L605*'Balance y flujos'!M$12</f>
        <v>893889.24013475375</v>
      </c>
      <c r="W605" s="18">
        <f t="shared" ca="1" si="53"/>
        <v>55300.462925162516</v>
      </c>
      <c r="X605" s="18">
        <f ca="1">'Metrics and Escenarios'!$N$13-W605</f>
        <v>-52392.41616935574</v>
      </c>
    </row>
    <row r="606" spans="1:24" x14ac:dyDescent="0.3">
      <c r="A606">
        <v>601</v>
      </c>
      <c r="B606" s="18">
        <f t="shared" ca="1" si="52"/>
        <v>-103.96238059824812</v>
      </c>
      <c r="C606" s="23">
        <f t="shared" ca="1" si="54"/>
        <v>1.0039330611941908</v>
      </c>
      <c r="D606" s="23">
        <f t="shared" ca="1" si="51"/>
        <v>1.0009452542806356</v>
      </c>
      <c r="E606" s="23">
        <f t="shared" ca="1" si="51"/>
        <v>0.99245466614018651</v>
      </c>
      <c r="F606" s="23">
        <f t="shared" ca="1" si="51"/>
        <v>0.97971803169147587</v>
      </c>
      <c r="G606" s="23">
        <f t="shared" ca="1" si="51"/>
        <v>0.96379328779647522</v>
      </c>
      <c r="H606" s="23">
        <f t="shared" ca="1" si="51"/>
        <v>0.94554903786842948</v>
      </c>
      <c r="I606" s="23">
        <f t="shared" ca="1" si="51"/>
        <v>0.92567819173391219</v>
      </c>
      <c r="J606" s="23">
        <f t="shared" ca="1" si="51"/>
        <v>0.90472692325991522</v>
      </c>
      <c r="K606" s="23">
        <f t="shared" ca="1" si="51"/>
        <v>0.88311367299473231</v>
      </c>
      <c r="L606" s="23">
        <f t="shared" ca="1" si="51"/>
        <v>0.86115958495494982</v>
      </c>
      <c r="M606" s="24">
        <f ca="1">C606*'Balance y flujos'!D$12</f>
        <v>7601.6370876218398</v>
      </c>
      <c r="N606" s="24">
        <f ca="1">D606*'Balance y flujos'!E$12</f>
        <v>7579.013842385034</v>
      </c>
      <c r="O606" s="24">
        <f ca="1">E606*'Balance y flujos'!F$12</f>
        <v>7514.7243272779342</v>
      </c>
      <c r="P606" s="24">
        <f ca="1">F606*'Balance y flujos'!G$12</f>
        <v>7418.2843587788066</v>
      </c>
      <c r="Q606" s="24">
        <f ca="1">G606*'Balance y flujos'!H$12</f>
        <v>-956495.58331346943</v>
      </c>
      <c r="R606" s="24">
        <f ca="1">H606*'Balance y flujos'!I$12</f>
        <v>23963.789059332052</v>
      </c>
      <c r="S606" s="24">
        <f ca="1">I606*'Balance y flujos'!J$12</f>
        <v>23460.18665889867</v>
      </c>
      <c r="T606" s="24">
        <f ca="1">J606*'Balance y flujos'!K$12</f>
        <v>22929.202269799054</v>
      </c>
      <c r="U606" s="24">
        <f ca="1">K606*'Balance y flujos'!L$12</f>
        <v>22381.440758234316</v>
      </c>
      <c r="V606" s="24">
        <f ca="1">L606*'Balance y flujos'!M$12</f>
        <v>882984.62608322804</v>
      </c>
      <c r="W606" s="18">
        <f t="shared" ca="1" si="53"/>
        <v>49337.32113208645</v>
      </c>
      <c r="X606" s="18">
        <f ca="1">'Metrics and Escenarios'!$N$13-W606</f>
        <v>-46429.274376279674</v>
      </c>
    </row>
    <row r="607" spans="1:24" x14ac:dyDescent="0.3">
      <c r="A607">
        <v>602</v>
      </c>
      <c r="B607" s="18">
        <f t="shared" ca="1" si="52"/>
        <v>-327.33628464169914</v>
      </c>
      <c r="C607" s="23">
        <f t="shared" ca="1" si="54"/>
        <v>1.0266106419855991</v>
      </c>
      <c r="D607" s="23">
        <f t="shared" ca="1" si="51"/>
        <v>1.0466761676859682</v>
      </c>
      <c r="E607" s="23">
        <f t="shared" ca="1" si="51"/>
        <v>1.0612402032989749</v>
      </c>
      <c r="F607" s="23">
        <f t="shared" ca="1" si="51"/>
        <v>1.0712852438542495</v>
      </c>
      <c r="G607" s="23">
        <f t="shared" ca="1" si="51"/>
        <v>1.0776777697454762</v>
      </c>
      <c r="H607" s="23">
        <f t="shared" ca="1" si="51"/>
        <v>1.0811602982649775</v>
      </c>
      <c r="I607" s="23">
        <f t="shared" ca="1" si="51"/>
        <v>1.0823483762646349</v>
      </c>
      <c r="J607" s="23">
        <f t="shared" ca="1" si="51"/>
        <v>1.081746646625741</v>
      </c>
      <c r="K607" s="23">
        <f t="shared" ca="1" si="51"/>
        <v>1.0797560780432196</v>
      </c>
      <c r="L607" s="23">
        <f t="shared" ca="1" si="51"/>
        <v>1.0766974728312493</v>
      </c>
      <c r="M607" s="24">
        <f ca="1">C607*'Balance y flujos'!D$12</f>
        <v>7773.3484754273713</v>
      </c>
      <c r="N607" s="24">
        <f ca="1">D607*'Balance y flujos'!E$12</f>
        <v>7925.2817568805367</v>
      </c>
      <c r="O607" s="24">
        <f ca="1">E607*'Balance y flujos'!F$12</f>
        <v>8035.5585447866806</v>
      </c>
      <c r="P607" s="24">
        <f ca="1">F607*'Balance y flujos'!G$12</f>
        <v>8111.6181505345085</v>
      </c>
      <c r="Q607" s="24">
        <f ca="1">G607*'Balance y flujos'!H$12</f>
        <v>-1069517.7483061403</v>
      </c>
      <c r="R607" s="24">
        <f ca="1">H607*'Balance y flujos'!I$12</f>
        <v>27400.691333104154</v>
      </c>
      <c r="S607" s="24">
        <f ca="1">I607*'Balance y flujos'!J$12</f>
        <v>27430.801723395496</v>
      </c>
      <c r="T607" s="24">
        <f ca="1">J607*'Balance y flujos'!K$12</f>
        <v>27415.551618366881</v>
      </c>
      <c r="U607" s="24">
        <f ca="1">K607*'Balance y flujos'!L$12</f>
        <v>27365.103081369572</v>
      </c>
      <c r="V607" s="24">
        <f ca="1">L607*'Balance y flujos'!M$12</f>
        <v>1103985.0592876952</v>
      </c>
      <c r="W607" s="18">
        <f t="shared" ca="1" si="53"/>
        <v>175925.26566541998</v>
      </c>
      <c r="X607" s="18">
        <f ca="1">'Metrics and Escenarios'!$N$13-W607</f>
        <v>-173017.21890961321</v>
      </c>
    </row>
    <row r="608" spans="1:24" x14ac:dyDescent="0.3">
      <c r="A608">
        <v>603</v>
      </c>
      <c r="B608" s="18">
        <f t="shared" ca="1" si="52"/>
        <v>54.701711296202845</v>
      </c>
      <c r="C608" s="23">
        <f t="shared" ca="1" si="54"/>
        <v>0.98812994929185671</v>
      </c>
      <c r="D608" s="23">
        <f t="shared" ca="1" si="51"/>
        <v>0.9696811134358243</v>
      </c>
      <c r="E608" s="23">
        <f t="shared" ca="1" si="51"/>
        <v>0.94632125792439226</v>
      </c>
      <c r="F608" s="23">
        <f t="shared" ca="1" si="51"/>
        <v>0.91947161243750541</v>
      </c>
      <c r="G608" s="23">
        <f t="shared" ca="1" si="51"/>
        <v>0.89028781129197676</v>
      </c>
      <c r="H608" s="23">
        <f t="shared" ca="1" si="51"/>
        <v>0.85968607720183388</v>
      </c>
      <c r="I608" s="23">
        <f t="shared" ca="1" si="51"/>
        <v>0.82837154931624024</v>
      </c>
      <c r="J608" s="23">
        <f t="shared" ca="1" si="51"/>
        <v>0.79687823057762885</v>
      </c>
      <c r="K608" s="23">
        <f t="shared" ca="1" si="51"/>
        <v>0.76559724726177869</v>
      </c>
      <c r="L608" s="23">
        <f t="shared" ca="1" si="51"/>
        <v>0.7348127785749401</v>
      </c>
      <c r="M608" s="24">
        <f ca="1">C608*'Balance y flujos'!D$12</f>
        <v>7481.9781918447397</v>
      </c>
      <c r="N608" s="24">
        <f ca="1">D608*'Balance y flujos'!E$12</f>
        <v>7342.2862539182761</v>
      </c>
      <c r="O608" s="24">
        <f ca="1">E608*'Balance y flujos'!F$12</f>
        <v>7165.4087798305472</v>
      </c>
      <c r="P608" s="24">
        <f ca="1">F608*'Balance y flujos'!G$12</f>
        <v>6962.1071167895516</v>
      </c>
      <c r="Q608" s="24">
        <f ca="1">G608*'Balance y flujos'!H$12</f>
        <v>-883546.67972995364</v>
      </c>
      <c r="R608" s="24">
        <f ca="1">H608*'Balance y flujos'!I$12</f>
        <v>21787.69686842621</v>
      </c>
      <c r="S608" s="24">
        <f ca="1">I608*'Balance y flujos'!J$12</f>
        <v>20994.068287898423</v>
      </c>
      <c r="T608" s="24">
        <f ca="1">J608*'Balance y flujos'!K$12</f>
        <v>20195.908470897575</v>
      </c>
      <c r="U608" s="24">
        <f ca="1">K608*'Balance y flujos'!L$12</f>
        <v>19403.130036645893</v>
      </c>
      <c r="V608" s="24">
        <f ca="1">L608*'Balance y flujos'!M$12</f>
        <v>753435.71373604774</v>
      </c>
      <c r="W608" s="18">
        <f t="shared" ca="1" si="53"/>
        <v>-18778.38198765472</v>
      </c>
      <c r="X608" s="18">
        <f ca="1">'Metrics and Escenarios'!$N$13-W608</f>
        <v>21686.428743461496</v>
      </c>
    </row>
    <row r="609" spans="1:24" x14ac:dyDescent="0.3">
      <c r="A609">
        <v>604</v>
      </c>
      <c r="B609" s="18">
        <f t="shared" ca="1" si="52"/>
        <v>-72.703642558177719</v>
      </c>
      <c r="C609" s="23">
        <f t="shared" ca="1" si="54"/>
        <v>1.0007997927893271</v>
      </c>
      <c r="D609" s="23">
        <f t="shared" ca="1" si="51"/>
        <v>0.99470711712872306</v>
      </c>
      <c r="E609" s="23">
        <f t="shared" ca="1" si="51"/>
        <v>0.9831913040486171</v>
      </c>
      <c r="F609" s="23">
        <f t="shared" ca="1" si="51"/>
        <v>0.96754439705946804</v>
      </c>
      <c r="G609" s="23">
        <f t="shared" ca="1" si="51"/>
        <v>0.94884691230513185</v>
      </c>
      <c r="H609" s="23">
        <f t="shared" ca="1" si="51"/>
        <v>0.92798030399003217</v>
      </c>
      <c r="I609" s="23">
        <f t="shared" ca="1" si="51"/>
        <v>0.90564331139461374</v>
      </c>
      <c r="J609" s="23">
        <f t="shared" ca="1" si="51"/>
        <v>0.88238296767454949</v>
      </c>
      <c r="K609" s="23">
        <f t="shared" ref="D609:S638" ca="1" si="55">EXP(-(K$4+($B609/10000))*K$3)</f>
        <v>0.85861537532841936</v>
      </c>
      <c r="L609" s="23">
        <f t="shared" ca="1" si="55"/>
        <v>0.83465719662629834</v>
      </c>
      <c r="M609" s="24">
        <f ca="1">C609*'Balance y flujos'!D$12</f>
        <v>7577.9124288447356</v>
      </c>
      <c r="N609" s="24">
        <f ca="1">D609*'Balance y flujos'!E$12</f>
        <v>7531.7795629648062</v>
      </c>
      <c r="O609" s="24">
        <f ca="1">E609*'Balance y flujos'!F$12</f>
        <v>7444.5834786962741</v>
      </c>
      <c r="P609" s="24">
        <f ca="1">F609*'Balance y flujos'!G$12</f>
        <v>7326.1073441083745</v>
      </c>
      <c r="Q609" s="24">
        <f ca="1">G609*'Balance y flujos'!H$12</f>
        <v>-941662.37963273004</v>
      </c>
      <c r="R609" s="24">
        <f ca="1">H609*'Balance y flujos'!I$12</f>
        <v>23518.530890966136</v>
      </c>
      <c r="S609" s="24">
        <f ca="1">I609*'Balance y flujos'!J$12</f>
        <v>22952.427011274016</v>
      </c>
      <c r="T609" s="24">
        <f ca="1">J609*'Balance y flujos'!K$12</f>
        <v>22362.921921604895</v>
      </c>
      <c r="U609" s="24">
        <f ca="1">K609*'Balance y flujos'!L$12</f>
        <v>21760.561233136708</v>
      </c>
      <c r="V609" s="24">
        <f ca="1">L609*'Balance y flujos'!M$12</f>
        <v>855810.56699183316</v>
      </c>
      <c r="W609" s="18">
        <f t="shared" ca="1" si="53"/>
        <v>34623.011230699136</v>
      </c>
      <c r="X609" s="18">
        <f ca="1">'Metrics and Escenarios'!$N$13-W609</f>
        <v>-31714.96447489236</v>
      </c>
    </row>
    <row r="610" spans="1:24" x14ac:dyDescent="0.3">
      <c r="A610">
        <v>605</v>
      </c>
      <c r="B610" s="18">
        <f t="shared" ca="1" si="52"/>
        <v>-213.12095224677293</v>
      </c>
      <c r="C610" s="23">
        <f t="shared" ca="1" si="54"/>
        <v>1.014951881615241</v>
      </c>
      <c r="D610" s="23">
        <f t="shared" ca="1" si="55"/>
        <v>1.0230378876798334</v>
      </c>
      <c r="E610" s="23">
        <f t="shared" ca="1" si="55"/>
        <v>1.0254931589812379</v>
      </c>
      <c r="F610" s="23">
        <f t="shared" ca="1" si="55"/>
        <v>1.0234435361461678</v>
      </c>
      <c r="G610" s="23">
        <f t="shared" ca="1" si="55"/>
        <v>1.0178584351427267</v>
      </c>
      <c r="H610" s="23">
        <f t="shared" ca="1" si="55"/>
        <v>1.0095509370940894</v>
      </c>
      <c r="I610" s="23">
        <f t="shared" ca="1" si="55"/>
        <v>0.99918270445988266</v>
      </c>
      <c r="J610" s="23">
        <f t="shared" ca="1" si="55"/>
        <v>0.98728624563816514</v>
      </c>
      <c r="K610" s="23">
        <f t="shared" ca="1" si="55"/>
        <v>0.9742779590102566</v>
      </c>
      <c r="L610" s="23">
        <f t="shared" ca="1" si="55"/>
        <v>0.96048504039862259</v>
      </c>
      <c r="M610" s="24">
        <f ca="1">C610*'Balance y flujos'!D$12</f>
        <v>7685.0700147881844</v>
      </c>
      <c r="N610" s="24">
        <f ca="1">D610*'Balance y flujos'!E$12</f>
        <v>7746.2960924693252</v>
      </c>
      <c r="O610" s="24">
        <f ca="1">E610*'Balance y flujos'!F$12</f>
        <v>7764.8870544630745</v>
      </c>
      <c r="P610" s="24">
        <f ca="1">F610*'Balance y flujos'!G$12</f>
        <v>7749.3676044509666</v>
      </c>
      <c r="Q610" s="24">
        <f ca="1">G610*'Balance y flujos'!H$12</f>
        <v>-1010151.3571216823</v>
      </c>
      <c r="R610" s="24">
        <f ca="1">H610*'Balance y flujos'!I$12</f>
        <v>25585.839266159885</v>
      </c>
      <c r="S610" s="24">
        <f ca="1">I610*'Balance y flujos'!J$12</f>
        <v>25323.069034460081</v>
      </c>
      <c r="T610" s="24">
        <f ca="1">J610*'Balance y flujos'!K$12</f>
        <v>25021.567770813999</v>
      </c>
      <c r="U610" s="24">
        <f ca="1">K610*'Balance y flujos'!L$12</f>
        <v>24691.888585187346</v>
      </c>
      <c r="V610" s="24">
        <f ca="1">L610*'Balance y flujos'!M$12</f>
        <v>984827.36425592774</v>
      </c>
      <c r="W610" s="18">
        <f t="shared" ca="1" si="53"/>
        <v>106243.99255703844</v>
      </c>
      <c r="X610" s="18">
        <f ca="1">'Metrics and Escenarios'!$N$13-W610</f>
        <v>-103335.94580123166</v>
      </c>
    </row>
    <row r="611" spans="1:24" x14ac:dyDescent="0.3">
      <c r="A611">
        <v>606</v>
      </c>
      <c r="B611" s="18">
        <f t="shared" ca="1" si="52"/>
        <v>197.16671871819688</v>
      </c>
      <c r="C611" s="23">
        <f t="shared" ca="1" si="54"/>
        <v>0.9741523575316845</v>
      </c>
      <c r="D611" s="23">
        <f t="shared" ca="1" si="55"/>
        <v>0.94244189440967896</v>
      </c>
      <c r="E611" s="23">
        <f t="shared" ca="1" si="55"/>
        <v>0.90672808151245055</v>
      </c>
      <c r="F611" s="23">
        <f t="shared" ca="1" si="55"/>
        <v>0.86853958894998873</v>
      </c>
      <c r="G611" s="23">
        <f t="shared" ca="1" si="55"/>
        <v>0.82907638349746182</v>
      </c>
      <c r="H611" s="23">
        <f t="shared" ca="1" si="55"/>
        <v>0.78925407586197804</v>
      </c>
      <c r="I611" s="23">
        <f t="shared" ca="1" si="55"/>
        <v>0.74974734736620063</v>
      </c>
      <c r="J611" s="23">
        <f t="shared" ca="1" si="55"/>
        <v>0.71104084574558657</v>
      </c>
      <c r="K611" s="23">
        <f t="shared" ca="1" si="55"/>
        <v>0.67346615213570749</v>
      </c>
      <c r="L611" s="23">
        <f t="shared" ca="1" si="55"/>
        <v>0.63724279469315948</v>
      </c>
      <c r="M611" s="24">
        <f ca="1">C611*'Balance y flujos'!D$12</f>
        <v>7376.1418726449574</v>
      </c>
      <c r="N611" s="24">
        <f ca="1">D611*'Balance y flujos'!E$12</f>
        <v>7136.0347959369064</v>
      </c>
      <c r="O611" s="24">
        <f ca="1">E611*'Balance y flujos'!F$12</f>
        <v>6865.6149291611027</v>
      </c>
      <c r="P611" s="24">
        <f ca="1">F611*'Balance y flujos'!G$12</f>
        <v>6576.4571430454916</v>
      </c>
      <c r="Q611" s="24">
        <f ca="1">G611*'Balance y flujos'!H$12</f>
        <v>-822798.73608363036</v>
      </c>
      <c r="R611" s="24">
        <f ca="1">H611*'Balance y flujos'!I$12</f>
        <v>20002.683552839979</v>
      </c>
      <c r="S611" s="24">
        <f ca="1">I611*'Balance y flujos'!J$12</f>
        <v>19001.433622713299</v>
      </c>
      <c r="T611" s="24">
        <f ca="1">J611*'Balance y flujos'!K$12</f>
        <v>18020.464468377217</v>
      </c>
      <c r="U611" s="24">
        <f ca="1">K611*'Balance y flujos'!L$12</f>
        <v>17068.179609977873</v>
      </c>
      <c r="V611" s="24">
        <f ca="1">L611*'Balance y flujos'!M$12</f>
        <v>653392.93741450505</v>
      </c>
      <c r="W611" s="18">
        <f t="shared" ca="1" si="53"/>
        <v>-67358.788674428477</v>
      </c>
      <c r="X611" s="18">
        <f ca="1">'Metrics and Escenarios'!$N$13-W611</f>
        <v>70266.835430235253</v>
      </c>
    </row>
    <row r="612" spans="1:24" x14ac:dyDescent="0.3">
      <c r="A612">
        <v>607</v>
      </c>
      <c r="B612" s="18">
        <f t="shared" ca="1" si="52"/>
        <v>291.15873592913834</v>
      </c>
      <c r="C612" s="23">
        <f t="shared" ca="1" si="54"/>
        <v>0.96503899925575976</v>
      </c>
      <c r="D612" s="23">
        <f t="shared" ca="1" si="55"/>
        <v>0.92489097295122513</v>
      </c>
      <c r="E612" s="23">
        <f t="shared" ca="1" si="55"/>
        <v>0.88151762866797434</v>
      </c>
      <c r="F612" s="23">
        <f t="shared" ca="1" si="55"/>
        <v>0.8364915015903428</v>
      </c>
      <c r="G612" s="23">
        <f t="shared" ca="1" si="55"/>
        <v>0.79101448637932248</v>
      </c>
      <c r="H612" s="23">
        <f t="shared" ca="1" si="55"/>
        <v>0.74597574130707722</v>
      </c>
      <c r="I612" s="23">
        <f t="shared" ca="1" si="55"/>
        <v>0.7020059414196802</v>
      </c>
      <c r="J612" s="23">
        <f t="shared" ca="1" si="55"/>
        <v>0.65953580557849401</v>
      </c>
      <c r="K612" s="23">
        <f t="shared" ca="1" si="55"/>
        <v>0.61883886417045897</v>
      </c>
      <c r="L612" s="23">
        <f t="shared" ca="1" si="55"/>
        <v>0.58007576197527833</v>
      </c>
      <c r="M612" s="24">
        <f ca="1">C612*'Balance y flujos'!D$12</f>
        <v>7307.1368314317024</v>
      </c>
      <c r="N612" s="24">
        <f ca="1">D612*'Balance y flujos'!E$12</f>
        <v>7003.1417369895098</v>
      </c>
      <c r="O612" s="24">
        <f ca="1">E612*'Balance y flujos'!F$12</f>
        <v>6674.7249976049561</v>
      </c>
      <c r="P612" s="24">
        <f ca="1">F612*'Balance y flujos'!G$12</f>
        <v>6333.7936240548497</v>
      </c>
      <c r="Q612" s="24">
        <f ca="1">G612*'Balance y flujos'!H$12</f>
        <v>-785025.03818906704</v>
      </c>
      <c r="R612" s="24">
        <f ca="1">H612*'Balance y flujos'!I$12</f>
        <v>18905.84685947204</v>
      </c>
      <c r="S612" s="24">
        <f ca="1">I612*'Balance y flujos'!J$12</f>
        <v>17791.485819183781</v>
      </c>
      <c r="T612" s="24">
        <f ca="1">J612*'Balance y flujos'!K$12</f>
        <v>16715.131938147966</v>
      </c>
      <c r="U612" s="24">
        <f ca="1">K612*'Balance y flujos'!L$12</f>
        <v>15683.717510969573</v>
      </c>
      <c r="V612" s="24">
        <f ca="1">L612*'Balance y flujos'!M$12</f>
        <v>594777.07585926657</v>
      </c>
      <c r="W612" s="18">
        <f t="shared" ca="1" si="53"/>
        <v>-93832.983011946199</v>
      </c>
      <c r="X612" s="18">
        <f ca="1">'Metrics and Escenarios'!$N$13-W612</f>
        <v>96741.029767752974</v>
      </c>
    </row>
    <row r="613" spans="1:24" x14ac:dyDescent="0.3">
      <c r="A613">
        <v>608</v>
      </c>
      <c r="B613" s="18">
        <f t="shared" ca="1" si="52"/>
        <v>60.853260068140415</v>
      </c>
      <c r="C613" s="23">
        <f t="shared" ca="1" si="54"/>
        <v>0.98752228325777336</v>
      </c>
      <c r="D613" s="23">
        <f t="shared" ca="1" si="55"/>
        <v>0.96848883888721404</v>
      </c>
      <c r="E613" s="23">
        <f t="shared" ca="1" si="55"/>
        <v>0.94457646598387934</v>
      </c>
      <c r="F613" s="23">
        <f t="shared" ca="1" si="55"/>
        <v>0.91721192390715245</v>
      </c>
      <c r="G613" s="23">
        <f t="shared" ca="1" si="55"/>
        <v>0.8875536937656765</v>
      </c>
      <c r="H613" s="23">
        <f t="shared" ca="1" si="55"/>
        <v>0.85651888523864872</v>
      </c>
      <c r="I613" s="23">
        <f t="shared" ca="1" si="55"/>
        <v>0.8248121806957136</v>
      </c>
      <c r="J613" s="23">
        <f t="shared" ca="1" si="55"/>
        <v>0.79296623616209816</v>
      </c>
      <c r="K613" s="23">
        <f t="shared" ca="1" si="55"/>
        <v>0.7613703111247947</v>
      </c>
      <c r="L613" s="23">
        <f t="shared" ca="1" si="55"/>
        <v>0.73030641669238083</v>
      </c>
      <c r="M613" s="24">
        <f ca="1">C613*'Balance y flujos'!D$12</f>
        <v>7477.3770318270772</v>
      </c>
      <c r="N613" s="24">
        <f ca="1">D613*'Balance y flujos'!E$12</f>
        <v>7333.2585221125692</v>
      </c>
      <c r="O613" s="24">
        <f ca="1">E613*'Balance y flujos'!F$12</f>
        <v>7152.1974656126358</v>
      </c>
      <c r="P613" s="24">
        <f ca="1">F613*'Balance y flujos'!G$12</f>
        <v>6944.9970794745414</v>
      </c>
      <c r="Q613" s="24">
        <f ca="1">G613*'Balance y flujos'!H$12</f>
        <v>-880833.26454925106</v>
      </c>
      <c r="R613" s="24">
        <f ca="1">H613*'Balance y flujos'!I$12</f>
        <v>21707.428244508748</v>
      </c>
      <c r="S613" s="24">
        <f ca="1">I613*'Balance y flujos'!J$12</f>
        <v>20903.860424116985</v>
      </c>
      <c r="T613" s="24">
        <f ca="1">J613*'Balance y flujos'!K$12</f>
        <v>20096.763735700766</v>
      </c>
      <c r="U613" s="24">
        <f ca="1">K613*'Balance y flujos'!L$12</f>
        <v>19296.003486993533</v>
      </c>
      <c r="V613" s="24">
        <f ca="1">L613*'Balance y flujos'!M$12</f>
        <v>748815.14359854476</v>
      </c>
      <c r="W613" s="18">
        <f t="shared" ca="1" si="53"/>
        <v>-21106.234960359521</v>
      </c>
      <c r="X613" s="18">
        <f ca="1">'Metrics and Escenarios'!$N$13-W613</f>
        <v>24014.281716166297</v>
      </c>
    </row>
    <row r="614" spans="1:24" x14ac:dyDescent="0.3">
      <c r="A614">
        <v>609</v>
      </c>
      <c r="B614" s="18">
        <f t="shared" ca="1" si="52"/>
        <v>-102.98423465778663</v>
      </c>
      <c r="C614" s="23">
        <f t="shared" ca="1" si="54"/>
        <v>1.0038348666918664</v>
      </c>
      <c r="D614" s="23">
        <f t="shared" ca="1" si="55"/>
        <v>1.0007494593254442</v>
      </c>
      <c r="E614" s="23">
        <f t="shared" ca="1" si="55"/>
        <v>0.99216347921493919</v>
      </c>
      <c r="F614" s="23">
        <f t="shared" ca="1" si="55"/>
        <v>0.97933478378464345</v>
      </c>
      <c r="G614" s="23">
        <f t="shared" ca="1" si="55"/>
        <v>0.96332203779773573</v>
      </c>
      <c r="H614" s="23">
        <f t="shared" ca="1" si="55"/>
        <v>0.94499426970588196</v>
      </c>
      <c r="I614" s="23">
        <f t="shared" ca="1" si="55"/>
        <v>0.92504459481546164</v>
      </c>
      <c r="J614" s="23">
        <f t="shared" ca="1" si="55"/>
        <v>0.90401923621074232</v>
      </c>
      <c r="K614" s="23">
        <f t="shared" ca="1" si="55"/>
        <v>0.88233658244471813</v>
      </c>
      <c r="L614" s="23">
        <f t="shared" ca="1" si="55"/>
        <v>0.86031765703415319</v>
      </c>
      <c r="M614" s="24">
        <f ca="1">C614*'Balance y flujos'!D$12</f>
        <v>7600.8935729399127</v>
      </c>
      <c r="N614" s="24">
        <f ca="1">D614*'Balance y flujos'!E$12</f>
        <v>7577.5313110784327</v>
      </c>
      <c r="O614" s="24">
        <f ca="1">E614*'Balance y flujos'!F$12</f>
        <v>7512.5195016616153</v>
      </c>
      <c r="P614" s="24">
        <f ca="1">F614*'Balance y flujos'!G$12</f>
        <v>7415.3824606195158</v>
      </c>
      <c r="Q614" s="24">
        <f ca="1">G614*'Balance y flujos'!H$12</f>
        <v>-956027.90155210195</v>
      </c>
      <c r="R614" s="24">
        <f ca="1">H614*'Balance y flujos'!I$12</f>
        <v>23949.729135740898</v>
      </c>
      <c r="S614" s="24">
        <f ca="1">I614*'Balance y flujos'!J$12</f>
        <v>23444.128916471458</v>
      </c>
      <c r="T614" s="24">
        <f ca="1">J614*'Balance y flujos'!K$12</f>
        <v>22911.266803221213</v>
      </c>
      <c r="U614" s="24">
        <f ca="1">K614*'Balance y flujos'!L$12</f>
        <v>22361.746344433715</v>
      </c>
      <c r="V614" s="24">
        <f ca="1">L614*'Balance y flujos'!M$12</f>
        <v>882121.36052441457</v>
      </c>
      <c r="W614" s="18">
        <f t="shared" ca="1" si="53"/>
        <v>48866.657018479425</v>
      </c>
      <c r="X614" s="18">
        <f ca="1">'Metrics and Escenarios'!$N$13-W614</f>
        <v>-45958.61026267265</v>
      </c>
    </row>
    <row r="615" spans="1:24" x14ac:dyDescent="0.3">
      <c r="A615">
        <v>610</v>
      </c>
      <c r="B615" s="18">
        <f t="shared" ca="1" si="52"/>
        <v>-426.54760234894616</v>
      </c>
      <c r="C615" s="23">
        <f t="shared" ca="1" si="54"/>
        <v>1.0368464729978042</v>
      </c>
      <c r="D615" s="23">
        <f t="shared" ca="1" si="55"/>
        <v>1.0676520079178895</v>
      </c>
      <c r="E615" s="23">
        <f t="shared" ca="1" si="55"/>
        <v>1.0933010683403237</v>
      </c>
      <c r="F615" s="23">
        <f t="shared" ca="1" si="55"/>
        <v>1.1146535255648011</v>
      </c>
      <c r="G615" s="23">
        <f t="shared" ca="1" si="55"/>
        <v>1.1324848171142934</v>
      </c>
      <c r="H615" s="23">
        <f t="shared" ca="1" si="55"/>
        <v>1.1474723941810485</v>
      </c>
      <c r="I615" s="23">
        <f t="shared" ca="1" si="55"/>
        <v>1.1601867985230174</v>
      </c>
      <c r="J615" s="23">
        <f t="shared" ca="1" si="55"/>
        <v>1.1711030170675958</v>
      </c>
      <c r="K615" s="23">
        <f t="shared" ca="1" si="55"/>
        <v>1.1806030271516919</v>
      </c>
      <c r="L615" s="23">
        <f t="shared" ca="1" si="55"/>
        <v>1.1889966240681644</v>
      </c>
      <c r="M615" s="24">
        <f ca="1">C615*'Balance y flujos'!D$12</f>
        <v>7850.8527191390522</v>
      </c>
      <c r="N615" s="24">
        <f ca="1">D615*'Balance y flujos'!E$12</f>
        <v>8084.1078093479537</v>
      </c>
      <c r="O615" s="24">
        <f ca="1">E615*'Balance y flujos'!F$12</f>
        <v>8278.3188145497388</v>
      </c>
      <c r="P615" s="24">
        <f ca="1">F615*'Balance y flujos'!G$12</f>
        <v>8439.9965568450007</v>
      </c>
      <c r="Q615" s="24">
        <f ca="1">G615*'Balance y flujos'!H$12</f>
        <v>-1123909.8045764014</v>
      </c>
      <c r="R615" s="24">
        <f ca="1">H615*'Balance y flujos'!I$12</f>
        <v>29081.290662142907</v>
      </c>
      <c r="S615" s="24">
        <f ca="1">I615*'Balance y flujos'!J$12</f>
        <v>29403.521759065025</v>
      </c>
      <c r="T615" s="24">
        <f ca="1">J615*'Balance y flujos'!K$12</f>
        <v>29680.180026432692</v>
      </c>
      <c r="U615" s="24">
        <f ca="1">K615*'Balance y flujos'!L$12</f>
        <v>29920.94621475225</v>
      </c>
      <c r="V615" s="24">
        <f ca="1">L615*'Balance y flujos'!M$12</f>
        <v>1219130.2957766773</v>
      </c>
      <c r="W615" s="18">
        <f t="shared" ca="1" si="53"/>
        <v>245959.70576255058</v>
      </c>
      <c r="X615" s="18">
        <f ca="1">'Metrics and Escenarios'!$N$13-W615</f>
        <v>-243051.65900674381</v>
      </c>
    </row>
    <row r="616" spans="1:24" x14ac:dyDescent="0.3">
      <c r="A616">
        <v>611</v>
      </c>
      <c r="B616" s="18">
        <f t="shared" ca="1" si="52"/>
        <v>-62.500790761054844</v>
      </c>
      <c r="C616" s="23">
        <f t="shared" ca="1" si="54"/>
        <v>0.99977921232298117</v>
      </c>
      <c r="D616" s="23">
        <f t="shared" ca="1" si="55"/>
        <v>0.99267941680538996</v>
      </c>
      <c r="E616" s="23">
        <f t="shared" ca="1" si="55"/>
        <v>0.98018649848342843</v>
      </c>
      <c r="F616" s="23">
        <f t="shared" ca="1" si="55"/>
        <v>0.96360375884238625</v>
      </c>
      <c r="G616" s="23">
        <f t="shared" ca="1" si="55"/>
        <v>0.94401876577964761</v>
      </c>
      <c r="H616" s="23">
        <f t="shared" ca="1" si="55"/>
        <v>0.92231682944681448</v>
      </c>
      <c r="I616" s="23">
        <f t="shared" ca="1" si="55"/>
        <v>0.89919825294107336</v>
      </c>
      <c r="J616" s="23">
        <f t="shared" ca="1" si="55"/>
        <v>0.87521002317587515</v>
      </c>
      <c r="K616" s="23">
        <f t="shared" ca="1" si="55"/>
        <v>0.85076717092195908</v>
      </c>
      <c r="L616" s="23">
        <f t="shared" ca="1" si="55"/>
        <v>0.82618460872535482</v>
      </c>
      <c r="M616" s="24">
        <f ca="1">C616*'Balance y flujos'!D$12</f>
        <v>7570.1847399939979</v>
      </c>
      <c r="N616" s="24">
        <f ca="1">D616*'Balance y flujos'!E$12</f>
        <v>7516.4261070659677</v>
      </c>
      <c r="O616" s="24">
        <f ca="1">E616*'Balance y flujos'!F$12</f>
        <v>7421.8315221083913</v>
      </c>
      <c r="P616" s="24">
        <f ca="1">F616*'Balance y flujos'!G$12</f>
        <v>7296.2693969605471</v>
      </c>
      <c r="Q616" s="24">
        <f ca="1">G616*'Balance y flujos'!H$12</f>
        <v>-936870.79113995854</v>
      </c>
      <c r="R616" s="24">
        <f ca="1">H616*'Balance y flujos'!I$12</f>
        <v>23374.997024544442</v>
      </c>
      <c r="S616" s="24">
        <f ca="1">I616*'Balance y flujos'!J$12</f>
        <v>22789.084852305841</v>
      </c>
      <c r="T616" s="24">
        <f ca="1">J616*'Balance y flujos'!K$12</f>
        <v>22181.13237710065</v>
      </c>
      <c r="U616" s="24">
        <f ca="1">K616*'Balance y flujos'!L$12</f>
        <v>21561.658048469617</v>
      </c>
      <c r="V616" s="24">
        <f ca="1">L616*'Balance y flujos'!M$12</f>
        <v>847123.25166680745</v>
      </c>
      <c r="W616" s="18">
        <f t="shared" ca="1" si="53"/>
        <v>29964.044595398242</v>
      </c>
      <c r="X616" s="18">
        <f ca="1">'Metrics and Escenarios'!$N$13-W616</f>
        <v>-27055.997839591466</v>
      </c>
    </row>
    <row r="617" spans="1:24" x14ac:dyDescent="0.3">
      <c r="A617">
        <v>612</v>
      </c>
      <c r="B617" s="18">
        <f t="shared" ca="1" si="52"/>
        <v>-98.417763110141323</v>
      </c>
      <c r="C617" s="23">
        <f t="shared" ca="1" si="54"/>
        <v>1.0033765730033566</v>
      </c>
      <c r="D617" s="23">
        <f t="shared" ca="1" si="55"/>
        <v>0.99983589777776016</v>
      </c>
      <c r="E617" s="23">
        <f t="shared" ca="1" si="55"/>
        <v>0.99080520391665772</v>
      </c>
      <c r="F617" s="23">
        <f t="shared" ca="1" si="55"/>
        <v>0.97754757475907517</v>
      </c>
      <c r="G617" s="23">
        <f t="shared" ca="1" si="55"/>
        <v>0.96112505552801653</v>
      </c>
      <c r="H617" s="23">
        <f t="shared" ca="1" si="55"/>
        <v>0.94240863981781486</v>
      </c>
      <c r="I617" s="23">
        <f t="shared" ca="1" si="55"/>
        <v>0.92209238287059914</v>
      </c>
      <c r="J617" s="23">
        <f t="shared" ca="1" si="55"/>
        <v>0.90072271876164767</v>
      </c>
      <c r="K617" s="23">
        <f t="shared" ca="1" si="55"/>
        <v>0.87871777545973317</v>
      </c>
      <c r="L617" s="23">
        <f t="shared" ca="1" si="55"/>
        <v>0.85639799725008625</v>
      </c>
      <c r="M617" s="24">
        <f ca="1">C617*'Balance y flujos'!D$12</f>
        <v>7597.4234388898849</v>
      </c>
      <c r="N617" s="24">
        <f ca="1">D617*'Balance y flujos'!E$12</f>
        <v>7570.6139541239363</v>
      </c>
      <c r="O617" s="24">
        <f ca="1">E617*'Balance y flujos'!F$12</f>
        <v>7502.2348359984135</v>
      </c>
      <c r="P617" s="24">
        <f ca="1">F617*'Balance y flujos'!G$12</f>
        <v>7401.8499703198813</v>
      </c>
      <c r="Q617" s="24">
        <f ca="1">G617*'Balance y flujos'!H$12</f>
        <v>-953847.55451688974</v>
      </c>
      <c r="R617" s="24">
        <f ca="1">H617*'Balance y flujos'!I$12</f>
        <v>23884.199494504282</v>
      </c>
      <c r="S617" s="24">
        <f ca="1">I617*'Balance y flujos'!J$12</f>
        <v>23369.308699357589</v>
      </c>
      <c r="T617" s="24">
        <f ca="1">J617*'Balance y flujos'!K$12</f>
        <v>22827.720582330759</v>
      </c>
      <c r="U617" s="24">
        <f ca="1">K617*'Balance y flujos'!L$12</f>
        <v>22270.032087677544</v>
      </c>
      <c r="V617" s="24">
        <f ca="1">L617*'Balance y flujos'!M$12</f>
        <v>878102.36173571867</v>
      </c>
      <c r="W617" s="18">
        <f t="shared" ca="1" si="53"/>
        <v>46678.190282031079</v>
      </c>
      <c r="X617" s="18">
        <f ca="1">'Metrics and Escenarios'!$N$13-W617</f>
        <v>-43770.143526224303</v>
      </c>
    </row>
    <row r="618" spans="1:24" x14ac:dyDescent="0.3">
      <c r="A618">
        <v>613</v>
      </c>
      <c r="B618" s="18">
        <f t="shared" ca="1" si="52"/>
        <v>150.25493128064136</v>
      </c>
      <c r="C618" s="23">
        <f t="shared" ca="1" si="54"/>
        <v>0.97873301630845577</v>
      </c>
      <c r="D618" s="23">
        <f t="shared" ca="1" si="55"/>
        <v>0.95132583214412025</v>
      </c>
      <c r="E618" s="23">
        <f t="shared" ca="1" si="55"/>
        <v>0.91957917003826084</v>
      </c>
      <c r="F618" s="23">
        <f t="shared" ca="1" si="55"/>
        <v>0.88499136044312976</v>
      </c>
      <c r="G618" s="23">
        <f t="shared" ca="1" si="55"/>
        <v>0.84875297492321322</v>
      </c>
      <c r="H618" s="23">
        <f t="shared" ca="1" si="55"/>
        <v>0.81178486794890625</v>
      </c>
      <c r="I618" s="23">
        <f t="shared" ca="1" si="55"/>
        <v>0.7747764458739016</v>
      </c>
      <c r="J618" s="23">
        <f t="shared" ca="1" si="55"/>
        <v>0.73823286230483742</v>
      </c>
      <c r="K618" s="23">
        <f t="shared" ca="1" si="55"/>
        <v>0.70250909420783847</v>
      </c>
      <c r="L618" s="23">
        <f t="shared" ca="1" si="55"/>
        <v>0.6678492829502567</v>
      </c>
      <c r="M618" s="24">
        <f ca="1">C618*'Balance y flujos'!D$12</f>
        <v>7410.8259636358707</v>
      </c>
      <c r="N618" s="24">
        <f ca="1">D618*'Balance y flujos'!E$12</f>
        <v>7203.3026977290056</v>
      </c>
      <c r="O618" s="24">
        <f ca="1">E618*'Balance y flujos'!F$12</f>
        <v>6962.9215275093111</v>
      </c>
      <c r="P618" s="24">
        <f ca="1">F618*'Balance y flujos'!G$12</f>
        <v>6701.0275961697062</v>
      </c>
      <c r="Q618" s="24">
        <f ca="1">G618*'Balance y flujos'!H$12</f>
        <v>-842326.33918244881</v>
      </c>
      <c r="R618" s="24">
        <f ca="1">H618*'Balance y flujos'!I$12</f>
        <v>20573.69904467314</v>
      </c>
      <c r="S618" s="24">
        <f ca="1">I618*'Balance y flujos'!J$12</f>
        <v>19635.765648830013</v>
      </c>
      <c r="T618" s="24">
        <f ca="1">J618*'Balance y flujos'!K$12</f>
        <v>18709.613018930155</v>
      </c>
      <c r="U618" s="24">
        <f ca="1">K618*'Balance y flujos'!L$12</f>
        <v>17804.23761395819</v>
      </c>
      <c r="V618" s="24">
        <f ca="1">L618*'Balance y flujos'!M$12</f>
        <v>684775.10984985856</v>
      </c>
      <c r="W618" s="18">
        <f t="shared" ca="1" si="53"/>
        <v>-52549.836221154896</v>
      </c>
      <c r="X618" s="18">
        <f ca="1">'Metrics and Escenarios'!$N$13-W618</f>
        <v>55457.882976961671</v>
      </c>
    </row>
    <row r="619" spans="1:24" x14ac:dyDescent="0.3">
      <c r="A619">
        <v>614</v>
      </c>
      <c r="B619" s="18">
        <f t="shared" ca="1" si="52"/>
        <v>-145.84588001867155</v>
      </c>
      <c r="C619" s="23">
        <f t="shared" ca="1" si="54"/>
        <v>1.0081467021144743</v>
      </c>
      <c r="D619" s="23">
        <f t="shared" ca="1" si="55"/>
        <v>1.0093650882529825</v>
      </c>
      <c r="E619" s="23">
        <f t="shared" ca="1" si="55"/>
        <v>1.0050035822465093</v>
      </c>
      <c r="F619" s="23">
        <f t="shared" ca="1" si="55"/>
        <v>0.99626990244885627</v>
      </c>
      <c r="G619" s="23">
        <f t="shared" ca="1" si="55"/>
        <v>0.98418962771721685</v>
      </c>
      <c r="H619" s="23">
        <f t="shared" ca="1" si="55"/>
        <v>0.969611863684683</v>
      </c>
      <c r="I619" s="23">
        <f t="shared" ca="1" si="55"/>
        <v>0.95321940114379633</v>
      </c>
      <c r="J619" s="23">
        <f t="shared" ca="1" si="55"/>
        <v>0.93555501812443709</v>
      </c>
      <c r="K619" s="23">
        <f t="shared" ca="1" si="55"/>
        <v>0.9170381521463814</v>
      </c>
      <c r="L619" s="23">
        <f t="shared" ca="1" si="55"/>
        <v>0.89799395356257328</v>
      </c>
      <c r="M619" s="24">
        <f ca="1">C619*'Balance y flujos'!D$12</f>
        <v>7633.5421720658642</v>
      </c>
      <c r="N619" s="24">
        <f ca="1">D619*'Balance y flujos'!E$12</f>
        <v>7642.7676170835939</v>
      </c>
      <c r="O619" s="24">
        <f ca="1">E619*'Balance y flujos'!F$12</f>
        <v>7609.7429194237175</v>
      </c>
      <c r="P619" s="24">
        <f ca="1">F619*'Balance y flujos'!G$12</f>
        <v>7543.6127491688594</v>
      </c>
      <c r="Q619" s="24">
        <f ca="1">G619*'Balance y flujos'!H$12</f>
        <v>-976737.48507494887</v>
      </c>
      <c r="R619" s="24">
        <f ca="1">H619*'Balance y flujos'!I$12</f>
        <v>24573.632080622701</v>
      </c>
      <c r="S619" s="24">
        <f ca="1">I619*'Balance y flujos'!J$12</f>
        <v>24158.18507707187</v>
      </c>
      <c r="T619" s="24">
        <f ca="1">J619*'Balance y flujos'!K$12</f>
        <v>23710.502797691166</v>
      </c>
      <c r="U619" s="24">
        <f ca="1">K619*'Balance y flujos'!L$12</f>
        <v>23241.215375709999</v>
      </c>
      <c r="V619" s="24">
        <f ca="1">L619*'Balance y flujos'!M$12</f>
        <v>920752.51691349223</v>
      </c>
      <c r="W619" s="18">
        <f t="shared" ca="1" si="53"/>
        <v>70128.232627381221</v>
      </c>
      <c r="X619" s="18">
        <f ca="1">'Metrics and Escenarios'!$N$13-W619</f>
        <v>-67220.185871574446</v>
      </c>
    </row>
    <row r="620" spans="1:24" x14ac:dyDescent="0.3">
      <c r="A620">
        <v>615</v>
      </c>
      <c r="B620" s="18">
        <f t="shared" ca="1" si="52"/>
        <v>113.22305302227404</v>
      </c>
      <c r="C620" s="23">
        <f t="shared" ca="1" si="54"/>
        <v>0.98236416776745317</v>
      </c>
      <c r="D620" s="23">
        <f t="shared" ca="1" si="55"/>
        <v>0.95839786536379457</v>
      </c>
      <c r="E620" s="23">
        <f t="shared" ca="1" si="55"/>
        <v>0.9298522522694872</v>
      </c>
      <c r="F620" s="23">
        <f t="shared" ca="1" si="55"/>
        <v>0.89819808988886485</v>
      </c>
      <c r="G620" s="23">
        <f t="shared" ca="1" si="55"/>
        <v>0.86461482873182671</v>
      </c>
      <c r="H620" s="23">
        <f t="shared" ca="1" si="55"/>
        <v>0.83002389627089246</v>
      </c>
      <c r="I620" s="23">
        <f t="shared" ca="1" si="55"/>
        <v>0.79512302060765805</v>
      </c>
      <c r="J620" s="23">
        <f t="shared" ca="1" si="55"/>
        <v>0.7604305674789873</v>
      </c>
      <c r="K620" s="23">
        <f t="shared" ca="1" si="55"/>
        <v>0.72631734747310728</v>
      </c>
      <c r="L620" s="23">
        <f t="shared" ca="1" si="55"/>
        <v>0.69304463259296656</v>
      </c>
      <c r="M620" s="24">
        <f ca="1">C620*'Balance y flujos'!D$12</f>
        <v>7438.3205214589325</v>
      </c>
      <c r="N620" s="24">
        <f ca="1">D620*'Balance y flujos'!E$12</f>
        <v>7256.8511185207499</v>
      </c>
      <c r="O620" s="24">
        <f ca="1">E620*'Balance y flujos'!F$12</f>
        <v>7040.7078321063409</v>
      </c>
      <c r="P620" s="24">
        <f ca="1">F620*'Balance y flujos'!G$12</f>
        <v>6801.0270565335959</v>
      </c>
      <c r="Q620" s="24">
        <f ca="1">G620*'Balance y flujos'!H$12</f>
        <v>-858068.0893099996</v>
      </c>
      <c r="R620" s="24">
        <f ca="1">H620*'Balance y flujos'!I$12</f>
        <v>21035.945009557807</v>
      </c>
      <c r="S620" s="24">
        <f ca="1">I620*'Balance y flujos'!J$12</f>
        <v>20151.424811361485</v>
      </c>
      <c r="T620" s="24">
        <f ca="1">J620*'Balance y flujos'!K$12</f>
        <v>19272.186828527312</v>
      </c>
      <c r="U620" s="24">
        <f ca="1">K620*'Balance y flujos'!L$12</f>
        <v>18407.628803912998</v>
      </c>
      <c r="V620" s="24">
        <f ca="1">L620*'Balance y flujos'!M$12</f>
        <v>710609.00495127367</v>
      </c>
      <c r="W620" s="18">
        <f t="shared" ca="1" si="53"/>
        <v>-40054.992376746726</v>
      </c>
      <c r="X620" s="18">
        <f ca="1">'Metrics and Escenarios'!$N$13-W620</f>
        <v>42963.039132553502</v>
      </c>
    </row>
    <row r="621" spans="1:24" x14ac:dyDescent="0.3">
      <c r="A621">
        <v>616</v>
      </c>
      <c r="B621" s="18">
        <f t="shared" ca="1" si="52"/>
        <v>91.127643241896465</v>
      </c>
      <c r="C621" s="23">
        <f t="shared" ca="1" si="54"/>
        <v>0.98453714140458803</v>
      </c>
      <c r="D621" s="23">
        <f t="shared" ca="1" si="55"/>
        <v>0.96264247581058826</v>
      </c>
      <c r="E621" s="23">
        <f t="shared" ca="1" si="55"/>
        <v>0.93603636566872483</v>
      </c>
      <c r="F621" s="23">
        <f t="shared" ca="1" si="55"/>
        <v>0.90617169594799374</v>
      </c>
      <c r="G621" s="23">
        <f t="shared" ca="1" si="55"/>
        <v>0.87421979693869212</v>
      </c>
      <c r="H621" s="23">
        <f t="shared" ca="1" si="55"/>
        <v>0.84110099078598355</v>
      </c>
      <c r="I621" s="23">
        <f t="shared" ca="1" si="55"/>
        <v>0.80751661636901351</v>
      </c>
      <c r="J621" s="23">
        <f t="shared" ca="1" si="55"/>
        <v>0.77399168980049338</v>
      </c>
      <c r="K621" s="23">
        <f t="shared" ca="1" si="55"/>
        <v>0.74090536593430145</v>
      </c>
      <c r="L621" s="23">
        <f t="shared" ca="1" si="55"/>
        <v>0.70852816532063045</v>
      </c>
      <c r="M621" s="24">
        <f ca="1">C621*'Balance y flujos'!D$12</f>
        <v>7454.7739660449888</v>
      </c>
      <c r="N621" s="24">
        <f ca="1">D621*'Balance y flujos'!E$12</f>
        <v>7288.9906997757716</v>
      </c>
      <c r="O621" s="24">
        <f ca="1">E621*'Balance y flujos'!F$12</f>
        <v>7087.5330514230409</v>
      </c>
      <c r="P621" s="24">
        <f ca="1">F621*'Balance y flujos'!G$12</f>
        <v>6861.402057501351</v>
      </c>
      <c r="Q621" s="24">
        <f ca="1">G621*'Balance y flujos'!H$12</f>
        <v>-867600.33007579448</v>
      </c>
      <c r="R621" s="24">
        <f ca="1">H621*'Balance y flujos'!I$12</f>
        <v>21316.680482514697</v>
      </c>
      <c r="S621" s="24">
        <f ca="1">I621*'Balance y flujos'!J$12</f>
        <v>20465.52540542616</v>
      </c>
      <c r="T621" s="24">
        <f ca="1">J621*'Balance y flujos'!K$12</f>
        <v>19615.876961672573</v>
      </c>
      <c r="U621" s="24">
        <f ca="1">K621*'Balance y flujos'!L$12</f>
        <v>18777.344369364553</v>
      </c>
      <c r="V621" s="24">
        <f ca="1">L621*'Balance y flujos'!M$12</f>
        <v>726484.94896308996</v>
      </c>
      <c r="W621" s="18">
        <f t="shared" ca="1" si="53"/>
        <v>-32247.254118981422</v>
      </c>
      <c r="X621" s="18">
        <f ca="1">'Metrics and Escenarios'!$N$13-W621</f>
        <v>35155.300874788198</v>
      </c>
    </row>
    <row r="622" spans="1:24" x14ac:dyDescent="0.3">
      <c r="A622">
        <v>617</v>
      </c>
      <c r="B622" s="18">
        <f t="shared" ca="1" si="52"/>
        <v>-292.15252079984299</v>
      </c>
      <c r="C622" s="23">
        <f t="shared" ca="1" si="54"/>
        <v>1.0230049860938784</v>
      </c>
      <c r="D622" s="23">
        <f t="shared" ca="1" si="55"/>
        <v>1.0393368191405195</v>
      </c>
      <c r="E622" s="23">
        <f t="shared" ca="1" si="55"/>
        <v>1.0500975852281154</v>
      </c>
      <c r="F622" s="23">
        <f t="shared" ca="1" si="55"/>
        <v>1.0563141003810632</v>
      </c>
      <c r="G622" s="23">
        <f t="shared" ca="1" si="55"/>
        <v>1.0588851728933713</v>
      </c>
      <c r="H622" s="23">
        <f t="shared" ca="1" si="55"/>
        <v>1.058575944576422</v>
      </c>
      <c r="I622" s="23">
        <f t="shared" ca="1" si="55"/>
        <v>1.056017194982579</v>
      </c>
      <c r="J622" s="23">
        <f t="shared" ca="1" si="55"/>
        <v>1.0517232286786602</v>
      </c>
      <c r="K622" s="23">
        <f t="shared" ca="1" si="55"/>
        <v>1.0461008485322396</v>
      </c>
      <c r="L622" s="23">
        <f t="shared" ca="1" si="55"/>
        <v>1.0394738761715445</v>
      </c>
      <c r="M622" s="24">
        <f ca="1">C622*'Balance y flujos'!D$12</f>
        <v>7746.0469663814365</v>
      </c>
      <c r="N622" s="24">
        <f ca="1">D622*'Balance y flujos'!E$12</f>
        <v>7869.7092627984093</v>
      </c>
      <c r="O622" s="24">
        <f ca="1">E622*'Balance y flujos'!F$12</f>
        <v>7951.1882395793818</v>
      </c>
      <c r="P622" s="24">
        <f ca="1">F622*'Balance y flujos'!G$12</f>
        <v>7998.2588003259325</v>
      </c>
      <c r="Q622" s="24">
        <f ca="1">G622*'Balance y flujos'!H$12</f>
        <v>-1050867.4463008987</v>
      </c>
      <c r="R622" s="24">
        <f ca="1">H622*'Balance y flujos'!I$12</f>
        <v>26828.318387694635</v>
      </c>
      <c r="S622" s="24">
        <f ca="1">I622*'Balance y flujos'!J$12</f>
        <v>26763.469994785541</v>
      </c>
      <c r="T622" s="24">
        <f ca="1">J622*'Balance y flujos'!K$12</f>
        <v>26654.644647168501</v>
      </c>
      <c r="U622" s="24">
        <f ca="1">K622*'Balance y flujos'!L$12</f>
        <v>26512.152268196882</v>
      </c>
      <c r="V622" s="24">
        <f ca="1">L622*'Balance y flujos'!M$12</f>
        <v>1065818.0758942957</v>
      </c>
      <c r="W622" s="18">
        <f t="shared" ca="1" si="53"/>
        <v>153274.41816032771</v>
      </c>
      <c r="X622" s="18">
        <f ca="1">'Metrics and Escenarios'!$N$13-W622</f>
        <v>-150366.37140452093</v>
      </c>
    </row>
    <row r="623" spans="1:24" x14ac:dyDescent="0.3">
      <c r="A623">
        <v>618</v>
      </c>
      <c r="B623" s="18">
        <f t="shared" ca="1" si="52"/>
        <v>237.96949458119917</v>
      </c>
      <c r="C623" s="23">
        <f t="shared" ca="1" si="54"/>
        <v>0.97018564365184679</v>
      </c>
      <c r="D623" s="23">
        <f t="shared" ca="1" si="55"/>
        <v>0.93478234094476909</v>
      </c>
      <c r="E623" s="23">
        <f t="shared" ca="1" si="55"/>
        <v>0.89569662953211615</v>
      </c>
      <c r="F623" s="23">
        <f t="shared" ca="1" si="55"/>
        <v>0.85447911189450554</v>
      </c>
      <c r="G623" s="23">
        <f t="shared" ca="1" si="55"/>
        <v>0.81233344488584336</v>
      </c>
      <c r="H623" s="23">
        <f t="shared" ca="1" si="55"/>
        <v>0.77016642366869004</v>
      </c>
      <c r="I623" s="23">
        <f t="shared" ca="1" si="55"/>
        <v>0.72863603155973755</v>
      </c>
      <c r="J623" s="23">
        <f t="shared" ca="1" si="55"/>
        <v>0.68820561739032005</v>
      </c>
      <c r="K623" s="23">
        <f t="shared" ca="1" si="55"/>
        <v>0.64918338329254877</v>
      </c>
      <c r="L623" s="23">
        <f t="shared" ca="1" si="55"/>
        <v>0.61176484009123511</v>
      </c>
      <c r="M623" s="24">
        <f ca="1">C623*'Balance y flujos'!D$12</f>
        <v>7346.1064843202712</v>
      </c>
      <c r="N623" s="24">
        <f ca="1">D623*'Balance y flujos'!E$12</f>
        <v>7078.0377561499899</v>
      </c>
      <c r="O623" s="24">
        <f ca="1">E623*'Balance y flujos'!F$12</f>
        <v>6782.0863576403272</v>
      </c>
      <c r="P623" s="24">
        <f ca="1">F623*'Balance y flujos'!G$12</f>
        <v>6469.9932282826094</v>
      </c>
      <c r="Q623" s="24">
        <f ca="1">G623*'Balance y flujos'!H$12</f>
        <v>-806182.57260077843</v>
      </c>
      <c r="R623" s="24">
        <f ca="1">H623*'Balance y flujos'!I$12</f>
        <v>19518.930249226021</v>
      </c>
      <c r="S623" s="24">
        <f ca="1">I623*'Balance y flujos'!J$12</f>
        <v>18466.3930288468</v>
      </c>
      <c r="T623" s="24">
        <f ca="1">J623*'Balance y flujos'!K$12</f>
        <v>17441.733410006211</v>
      </c>
      <c r="U623" s="24">
        <f ca="1">K623*'Balance y flujos'!L$12</f>
        <v>16452.76240047409</v>
      </c>
      <c r="V623" s="24">
        <f ca="1">L623*'Balance y flujos'!M$12</f>
        <v>627269.27507528535</v>
      </c>
      <c r="W623" s="18">
        <f t="shared" ca="1" si="53"/>
        <v>-79357.254610546748</v>
      </c>
      <c r="X623" s="18">
        <f ca="1">'Metrics and Escenarios'!$N$13-W623</f>
        <v>82265.301366353524</v>
      </c>
    </row>
    <row r="624" spans="1:24" x14ac:dyDescent="0.3">
      <c r="A624">
        <v>619</v>
      </c>
      <c r="B624" s="18">
        <f t="shared" ca="1" si="52"/>
        <v>169.48151235950007</v>
      </c>
      <c r="C624" s="23">
        <f t="shared" ca="1" si="54"/>
        <v>0.97685305517957244</v>
      </c>
      <c r="D624" s="23">
        <f t="shared" ca="1" si="55"/>
        <v>0.94767470785793717</v>
      </c>
      <c r="E624" s="23">
        <f t="shared" ca="1" si="55"/>
        <v>0.91429032861078419</v>
      </c>
      <c r="F624" s="23">
        <f t="shared" ca="1" si="55"/>
        <v>0.87821132199421004</v>
      </c>
      <c r="G624" s="23">
        <f t="shared" ca="1" si="55"/>
        <v>0.84063275951002903</v>
      </c>
      <c r="H624" s="23">
        <f t="shared" ca="1" si="55"/>
        <v>0.80247396768939649</v>
      </c>
      <c r="I624" s="23">
        <f t="shared" ca="1" si="55"/>
        <v>0.76441888984420692</v>
      </c>
      <c r="J624" s="23">
        <f t="shared" ca="1" si="55"/>
        <v>0.72696478788994612</v>
      </c>
      <c r="K624" s="23">
        <f t="shared" ca="1" si="55"/>
        <v>0.69045750158209107</v>
      </c>
      <c r="L624" s="23">
        <f t="shared" ca="1" si="55"/>
        <v>0.65513147630459001</v>
      </c>
      <c r="M624" s="24">
        <f ca="1">C624*'Balance y flujos'!D$12</f>
        <v>7396.5911677186932</v>
      </c>
      <c r="N624" s="24">
        <f ca="1">D624*'Balance y flujos'!E$12</f>
        <v>7175.6569085243436</v>
      </c>
      <c r="O624" s="24">
        <f ca="1">E624*'Balance y flujos'!F$12</f>
        <v>6922.8751791025416</v>
      </c>
      <c r="P624" s="24">
        <f ca="1">F624*'Balance y flujos'!G$12</f>
        <v>6649.6901178845474</v>
      </c>
      <c r="Q624" s="24">
        <f ca="1">G624*'Balance y flujos'!H$12</f>
        <v>-834267.60887522472</v>
      </c>
      <c r="R624" s="24">
        <f ca="1">H624*'Balance y flujos'!I$12</f>
        <v>20337.725614596617</v>
      </c>
      <c r="S624" s="24">
        <f ca="1">I624*'Balance y flujos'!J$12</f>
        <v>19373.266002671677</v>
      </c>
      <c r="T624" s="24">
        <f ca="1">J624*'Balance y flujos'!K$12</f>
        <v>18424.037392950948</v>
      </c>
      <c r="U624" s="24">
        <f ca="1">K624*'Balance y flujos'!L$12</f>
        <v>17498.8046729407</v>
      </c>
      <c r="V624" s="24">
        <f ca="1">L624*'Balance y flujos'!M$12</f>
        <v>671734.9858800252</v>
      </c>
      <c r="W624" s="18">
        <f t="shared" ca="1" si="53"/>
        <v>-58753.975938809337</v>
      </c>
      <c r="X624" s="18">
        <f ca="1">'Metrics and Escenarios'!$N$13-W624</f>
        <v>61662.022694616113</v>
      </c>
    </row>
    <row r="625" spans="1:24" x14ac:dyDescent="0.3">
      <c r="A625">
        <v>620</v>
      </c>
      <c r="B625" s="18">
        <f t="shared" ca="1" si="52"/>
        <v>-120.88695011832743</v>
      </c>
      <c r="C625" s="23">
        <f t="shared" ca="1" si="54"/>
        <v>1.0056336133326806</v>
      </c>
      <c r="D625" s="23">
        <f t="shared" ca="1" si="55"/>
        <v>1.0043391085007143</v>
      </c>
      <c r="E625" s="23">
        <f t="shared" ca="1" si="55"/>
        <v>0.99750654080559109</v>
      </c>
      <c r="F625" s="23">
        <f t="shared" ca="1" si="55"/>
        <v>0.9863730553315615</v>
      </c>
      <c r="G625" s="23">
        <f t="shared" ca="1" si="55"/>
        <v>0.97198378734043034</v>
      </c>
      <c r="H625" s="23">
        <f t="shared" ca="1" si="55"/>
        <v>0.95519976149618491</v>
      </c>
      <c r="I625" s="23">
        <f t="shared" ca="1" si="55"/>
        <v>0.93671010477032379</v>
      </c>
      <c r="J625" s="23">
        <f t="shared" ca="1" si="55"/>
        <v>0.91705991806984333</v>
      </c>
      <c r="K625" s="23">
        <f t="shared" ca="1" si="55"/>
        <v>0.89666833083401254</v>
      </c>
      <c r="L625" s="23">
        <f t="shared" ca="1" si="55"/>
        <v>0.8758583747031532</v>
      </c>
      <c r="M625" s="24">
        <f ca="1">C625*'Balance y flujos'!D$12</f>
        <v>7614.5134244066876</v>
      </c>
      <c r="N625" s="24">
        <f ca="1">D625*'Balance y flujos'!E$12</f>
        <v>7604.7116195641656</v>
      </c>
      <c r="O625" s="24">
        <f ca="1">E625*'Balance y flujos'!F$12</f>
        <v>7552.9763973640383</v>
      </c>
      <c r="P625" s="24">
        <f ca="1">F625*'Balance y flujos'!G$12</f>
        <v>7468.6752428695236</v>
      </c>
      <c r="Q625" s="24">
        <f ca="1">G625*'Balance y flujos'!H$12</f>
        <v>-964624.06557011115</v>
      </c>
      <c r="R625" s="24">
        <f ca="1">H625*'Balance y flujos'!I$12</f>
        <v>24208.374898906059</v>
      </c>
      <c r="S625" s="24">
        <f ca="1">I625*'Balance y flujos'!J$12</f>
        <v>23739.777062291636</v>
      </c>
      <c r="T625" s="24">
        <f ca="1">J625*'Balance y flujos'!K$12</f>
        <v>23241.767006537837</v>
      </c>
      <c r="U625" s="24">
        <f ca="1">K625*'Balance y flujos'!L$12</f>
        <v>22724.967056948746</v>
      </c>
      <c r="V625" s="24">
        <f ca="1">L625*'Balance y flujos'!M$12</f>
        <v>898055.93876027653</v>
      </c>
      <c r="W625" s="18">
        <f t="shared" ca="1" si="53"/>
        <v>57587.635899054119</v>
      </c>
      <c r="X625" s="18">
        <f ca="1">'Metrics and Escenarios'!$N$13-W625</f>
        <v>-54679.589143247344</v>
      </c>
    </row>
    <row r="626" spans="1:24" x14ac:dyDescent="0.3">
      <c r="A626">
        <v>621</v>
      </c>
      <c r="B626" s="18">
        <f t="shared" ca="1" si="52"/>
        <v>-326.05789719556617</v>
      </c>
      <c r="C626" s="23">
        <f t="shared" ca="1" si="54"/>
        <v>1.0264794097583816</v>
      </c>
      <c r="D626" s="23">
        <f t="shared" ca="1" si="55"/>
        <v>1.0464085903595881</v>
      </c>
      <c r="E626" s="23">
        <f t="shared" ca="1" si="55"/>
        <v>1.0608332784891292</v>
      </c>
      <c r="F626" s="23">
        <f t="shared" ca="1" si="55"/>
        <v>1.0707375768495198</v>
      </c>
      <c r="G626" s="23">
        <f t="shared" ca="1" si="55"/>
        <v>1.0769891449853248</v>
      </c>
      <c r="H626" s="23">
        <f t="shared" ca="1" si="55"/>
        <v>1.0803313311764204</v>
      </c>
      <c r="I626" s="23">
        <f t="shared" ca="1" si="55"/>
        <v>1.0813802471011087</v>
      </c>
      <c r="J626" s="23">
        <f t="shared" ca="1" si="55"/>
        <v>1.0806408990852752</v>
      </c>
      <c r="K626" s="23">
        <f t="shared" ca="1" si="55"/>
        <v>1.0785144804858628</v>
      </c>
      <c r="L626" s="23">
        <f t="shared" ca="1" si="55"/>
        <v>1.0753219157334979</v>
      </c>
      <c r="M626" s="24">
        <f ca="1">C626*'Balance y flujos'!D$12</f>
        <v>7772.3548038330509</v>
      </c>
      <c r="N626" s="24">
        <f ca="1">D626*'Balance y flujos'!E$12</f>
        <v>7923.255699759161</v>
      </c>
      <c r="O626" s="24">
        <f ca="1">E626*'Balance y flujos'!F$12</f>
        <v>8032.4773685151104</v>
      </c>
      <c r="P626" s="24">
        <f ca="1">F626*'Balance y flujos'!G$12</f>
        <v>8107.4712945580077</v>
      </c>
      <c r="Q626" s="24">
        <f ca="1">G626*'Balance y flujos'!H$12</f>
        <v>-1068834.3377138639</v>
      </c>
      <c r="R626" s="24">
        <f ca="1">H626*'Balance y flujos'!I$12</f>
        <v>27379.682171599328</v>
      </c>
      <c r="S626" s="24">
        <f ca="1">I626*'Balance y flujos'!J$12</f>
        <v>27406.265668545049</v>
      </c>
      <c r="T626" s="24">
        <f ca="1">J626*'Balance y flujos'!K$12</f>
        <v>27387.527793317749</v>
      </c>
      <c r="U626" s="24">
        <f ca="1">K626*'Balance y flujos'!L$12</f>
        <v>27333.636303054031</v>
      </c>
      <c r="V626" s="24">
        <f ca="1">L626*'Balance y flujos'!M$12</f>
        <v>1102574.6403701867</v>
      </c>
      <c r="W626" s="18">
        <f t="shared" ca="1" si="53"/>
        <v>175082.97375950427</v>
      </c>
      <c r="X626" s="18">
        <f ca="1">'Metrics and Escenarios'!$N$13-W626</f>
        <v>-172174.92700369749</v>
      </c>
    </row>
    <row r="627" spans="1:24" x14ac:dyDescent="0.3">
      <c r="A627">
        <v>622</v>
      </c>
      <c r="B627" s="18">
        <f t="shared" ca="1" si="52"/>
        <v>-100.89179553166775</v>
      </c>
      <c r="C627" s="23">
        <f t="shared" ca="1" si="54"/>
        <v>1.0036248423306695</v>
      </c>
      <c r="D627" s="23">
        <f t="shared" ca="1" si="55"/>
        <v>1.0003307454800514</v>
      </c>
      <c r="E627" s="23">
        <f t="shared" ca="1" si="55"/>
        <v>0.99154086214860604</v>
      </c>
      <c r="F627" s="23">
        <f t="shared" ca="1" si="55"/>
        <v>0.97851544734713392</v>
      </c>
      <c r="G627" s="23">
        <f t="shared" ca="1" si="55"/>
        <v>0.96231471846674288</v>
      </c>
      <c r="H627" s="23">
        <f t="shared" ca="1" si="55"/>
        <v>0.9438086083485473</v>
      </c>
      <c r="I627" s="23">
        <f t="shared" ca="1" si="55"/>
        <v>0.92369066695906732</v>
      </c>
      <c r="J627" s="23">
        <f t="shared" ca="1" si="55"/>
        <v>0.90250721790982447</v>
      </c>
      <c r="K627" s="23">
        <f t="shared" ca="1" si="55"/>
        <v>0.88067653400419776</v>
      </c>
      <c r="L627" s="23">
        <f t="shared" ca="1" si="55"/>
        <v>0.85851937675980461</v>
      </c>
      <c r="M627" s="24">
        <f ca="1">C627*'Balance y flujos'!D$12</f>
        <v>7599.3032986127791</v>
      </c>
      <c r="N627" s="24">
        <f ca="1">D627*'Balance y flujos'!E$12</f>
        <v>7574.3608699212773</v>
      </c>
      <c r="O627" s="24">
        <f ca="1">E627*'Balance y flujos'!F$12</f>
        <v>7507.8051345730419</v>
      </c>
      <c r="P627" s="24">
        <f ca="1">F627*'Balance y flujos'!G$12</f>
        <v>7409.1785626791452</v>
      </c>
      <c r="Q627" s="24">
        <f ca="1">G627*'Balance y flujos'!H$12</f>
        <v>-955028.20949854574</v>
      </c>
      <c r="R627" s="24">
        <f ca="1">H627*'Balance y flujos'!I$12</f>
        <v>23919.679992306705</v>
      </c>
      <c r="S627" s="24">
        <f ca="1">I627*'Balance y flujos'!J$12</f>
        <v>23409.815263500768</v>
      </c>
      <c r="T627" s="24">
        <f ca="1">J627*'Balance y flujos'!K$12</f>
        <v>22872.946540425823</v>
      </c>
      <c r="U627" s="24">
        <f ca="1">K627*'Balance y flujos'!L$12</f>
        <v>22319.674437992373</v>
      </c>
      <c r="V627" s="24">
        <f ca="1">L627*'Balance y flujos'!M$12</f>
        <v>880277.50502610812</v>
      </c>
      <c r="W627" s="18">
        <f t="shared" ca="1" si="53"/>
        <v>47862.059627574286</v>
      </c>
      <c r="X627" s="18">
        <f ca="1">'Metrics and Escenarios'!$N$13-W627</f>
        <v>-44954.012871767511</v>
      </c>
    </row>
    <row r="628" spans="1:24" x14ac:dyDescent="0.3">
      <c r="A628">
        <v>623</v>
      </c>
      <c r="B628" s="18">
        <f t="shared" ca="1" si="52"/>
        <v>138.64527256111828</v>
      </c>
      <c r="C628" s="23">
        <f t="shared" ca="1" si="54"/>
        <v>0.97986995178208391</v>
      </c>
      <c r="D628" s="23">
        <f t="shared" ca="1" si="55"/>
        <v>0.95353731225192884</v>
      </c>
      <c r="E628" s="23">
        <f t="shared" ca="1" si="55"/>
        <v>0.92278755413053681</v>
      </c>
      <c r="F628" s="23">
        <f t="shared" ca="1" si="55"/>
        <v>0.88911069692410827</v>
      </c>
      <c r="G628" s="23">
        <f t="shared" ca="1" si="55"/>
        <v>0.85369416862949943</v>
      </c>
      <c r="H628" s="23">
        <f t="shared" ca="1" si="55"/>
        <v>0.81745933575680629</v>
      </c>
      <c r="I628" s="23">
        <f t="shared" ca="1" si="55"/>
        <v>0.78109852316949901</v>
      </c>
      <c r="J628" s="23">
        <f t="shared" ca="1" si="55"/>
        <v>0.74512130705397173</v>
      </c>
      <c r="K628" s="23">
        <f t="shared" ca="1" si="55"/>
        <v>0.70988787814777865</v>
      </c>
      <c r="L628" s="23">
        <f t="shared" ca="1" si="55"/>
        <v>0.67564796764050117</v>
      </c>
      <c r="M628" s="24">
        <f ca="1">C628*'Balance y flujos'!D$12</f>
        <v>7419.4346759062728</v>
      </c>
      <c r="N628" s="24">
        <f ca="1">D628*'Balance y flujos'!E$12</f>
        <v>7220.0477077858104</v>
      </c>
      <c r="O628" s="24">
        <f ca="1">E628*'Balance y flujos'!F$12</f>
        <v>6987.2149514933462</v>
      </c>
      <c r="P628" s="24">
        <f ca="1">F628*'Balance y flujos'!G$12</f>
        <v>6732.2186209308111</v>
      </c>
      <c r="Q628" s="24">
        <f ca="1">G628*'Balance y flujos'!H$12</f>
        <v>-847230.11887899006</v>
      </c>
      <c r="R628" s="24">
        <f ca="1">H628*'Balance y flujos'!I$12</f>
        <v>20717.511522002751</v>
      </c>
      <c r="S628" s="24">
        <f ca="1">I628*'Balance y flujos'!J$12</f>
        <v>19795.991000092617</v>
      </c>
      <c r="T628" s="24">
        <f ca="1">J628*'Balance y flujos'!K$12</f>
        <v>18884.192263690686</v>
      </c>
      <c r="U628" s="24">
        <f ca="1">K628*'Balance y flujos'!L$12</f>
        <v>17991.24390847014</v>
      </c>
      <c r="V628" s="24">
        <f ca="1">L628*'Balance y flujos'!M$12</f>
        <v>692771.44270785805</v>
      </c>
      <c r="W628" s="18">
        <f t="shared" ca="1" si="53"/>
        <v>-48710.821520759608</v>
      </c>
      <c r="X628" s="18">
        <f ca="1">'Metrics and Escenarios'!$N$13-W628</f>
        <v>51618.868276566383</v>
      </c>
    </row>
    <row r="629" spans="1:24" x14ac:dyDescent="0.3">
      <c r="A629">
        <v>624</v>
      </c>
      <c r="B629" s="18">
        <f t="shared" ca="1" si="52"/>
        <v>150.34817287184282</v>
      </c>
      <c r="C629" s="23">
        <f t="shared" ca="1" si="54"/>
        <v>0.97872389048862096</v>
      </c>
      <c r="D629" s="23">
        <f t="shared" ca="1" si="55"/>
        <v>0.95130809168266761</v>
      </c>
      <c r="E629" s="23">
        <f t="shared" ca="1" si="55"/>
        <v>0.91955344749050916</v>
      </c>
      <c r="F629" s="23">
        <f t="shared" ca="1" si="55"/>
        <v>0.88495835385759192</v>
      </c>
      <c r="G629" s="23">
        <f t="shared" ca="1" si="55"/>
        <v>0.84871340630662107</v>
      </c>
      <c r="H629" s="23">
        <f t="shared" ca="1" si="55"/>
        <v>0.81173945395157965</v>
      </c>
      <c r="I629" s="23">
        <f t="shared" ca="1" si="55"/>
        <v>0.77472587855211461</v>
      </c>
      <c r="J629" s="23">
        <f t="shared" ca="1" si="55"/>
        <v>0.73817779715320109</v>
      </c>
      <c r="K629" s="23">
        <f t="shared" ca="1" si="55"/>
        <v>0.70245014392215177</v>
      </c>
      <c r="L629" s="23">
        <f t="shared" ca="1" si="55"/>
        <v>0.66778701452348044</v>
      </c>
      <c r="M629" s="24">
        <f ca="1">C629*'Balance y flujos'!D$12</f>
        <v>7410.7568642375218</v>
      </c>
      <c r="N629" s="24">
        <f ca="1">D629*'Balance y flujos'!E$12</f>
        <v>7203.1683695004194</v>
      </c>
      <c r="O629" s="24">
        <f ca="1">E629*'Balance y flujos'!F$12</f>
        <v>6962.7267600685973</v>
      </c>
      <c r="P629" s="24">
        <f ca="1">F629*'Balance y flujos'!G$12</f>
        <v>6700.7776750400426</v>
      </c>
      <c r="Q629" s="24">
        <f ca="1">G629*'Balance y flujos'!H$12</f>
        <v>-842287.07017374388</v>
      </c>
      <c r="R629" s="24">
        <f ca="1">H629*'Balance y flujos'!I$12</f>
        <v>20572.548082207217</v>
      </c>
      <c r="S629" s="24">
        <f ca="1">I629*'Balance y flujos'!J$12</f>
        <v>19634.484081630355</v>
      </c>
      <c r="T629" s="24">
        <f ca="1">J629*'Balance y flujos'!K$12</f>
        <v>18708.217459709547</v>
      </c>
      <c r="U629" s="24">
        <f ca="1">K629*'Balance y flujos'!L$12</f>
        <v>17802.743590745638</v>
      </c>
      <c r="V629" s="24">
        <f ca="1">L629*'Balance y flujos'!M$12</f>
        <v>684711.26330562402</v>
      </c>
      <c r="W629" s="18">
        <f t="shared" ca="1" si="53"/>
        <v>-52580.383984980639</v>
      </c>
      <c r="X629" s="18">
        <f ca="1">'Metrics and Escenarios'!$N$13-W629</f>
        <v>55488.430740787415</v>
      </c>
    </row>
    <row r="630" spans="1:24" x14ac:dyDescent="0.3">
      <c r="A630">
        <v>625</v>
      </c>
      <c r="B630" s="18">
        <f t="shared" ca="1" si="52"/>
        <v>289.03026762939083</v>
      </c>
      <c r="C630" s="23">
        <f t="shared" ca="1" si="54"/>
        <v>0.96524442660905829</v>
      </c>
      <c r="D630" s="23">
        <f t="shared" ca="1" si="55"/>
        <v>0.92528477698854905</v>
      </c>
      <c r="E630" s="23">
        <f t="shared" ca="1" si="55"/>
        <v>0.88208069311705373</v>
      </c>
      <c r="F630" s="23">
        <f t="shared" ca="1" si="55"/>
        <v>0.83720398310382571</v>
      </c>
      <c r="G630" s="23">
        <f t="shared" ca="1" si="55"/>
        <v>0.79185675911698161</v>
      </c>
      <c r="H630" s="23">
        <f t="shared" ca="1" si="55"/>
        <v>0.74692902131605132</v>
      </c>
      <c r="I630" s="23">
        <f t="shared" ca="1" si="55"/>
        <v>0.70305265916777082</v>
      </c>
      <c r="J630" s="23">
        <f t="shared" ca="1" si="55"/>
        <v>0.66065980310793559</v>
      </c>
      <c r="K630" s="23">
        <f t="shared" ca="1" si="55"/>
        <v>0.62002546135765557</v>
      </c>
      <c r="L630" s="23">
        <f t="shared" ca="1" si="55"/>
        <v>0.58131174975987965</v>
      </c>
      <c r="M630" s="24">
        <f ca="1">C630*'Balance y flujos'!D$12</f>
        <v>7308.6922978746425</v>
      </c>
      <c r="N630" s="24">
        <f ca="1">D630*'Balance y flujos'!E$12</f>
        <v>7006.1235646542109</v>
      </c>
      <c r="O630" s="24">
        <f ca="1">E630*'Balance y flujos'!F$12</f>
        <v>6678.9884408207336</v>
      </c>
      <c r="P630" s="24">
        <f ca="1">F630*'Balance y flujos'!G$12</f>
        <v>6339.1884318428256</v>
      </c>
      <c r="Q630" s="24">
        <f ca="1">G630*'Balance y flujos'!H$12</f>
        <v>-785860.93335841212</v>
      </c>
      <c r="R630" s="24">
        <f ca="1">H630*'Balance y flujos'!I$12</f>
        <v>18930.006580580772</v>
      </c>
      <c r="S630" s="24">
        <f ca="1">I630*'Balance y flujos'!J$12</f>
        <v>17818.013606020144</v>
      </c>
      <c r="T630" s="24">
        <f ca="1">J630*'Balance y flujos'!K$12</f>
        <v>16743.618286946406</v>
      </c>
      <c r="U630" s="24">
        <f ca="1">K630*'Balance y flujos'!L$12</f>
        <v>15713.790371872143</v>
      </c>
      <c r="V630" s="24">
        <f ca="1">L630*'Balance y flujos'!M$12</f>
        <v>596044.38824932347</v>
      </c>
      <c r="W630" s="18">
        <f t="shared" ca="1" si="53"/>
        <v>-93278.123528476804</v>
      </c>
      <c r="X630" s="18">
        <f ca="1">'Metrics and Escenarios'!$N$13-W630</f>
        <v>96186.17028428358</v>
      </c>
    </row>
    <row r="631" spans="1:24" x14ac:dyDescent="0.3">
      <c r="A631">
        <v>626</v>
      </c>
      <c r="B631" s="18">
        <f t="shared" ca="1" si="52"/>
        <v>6.489405427571997</v>
      </c>
      <c r="C631" s="23">
        <f t="shared" ca="1" si="54"/>
        <v>0.99290545428228705</v>
      </c>
      <c r="D631" s="23">
        <f t="shared" ca="1" si="55"/>
        <v>0.97907645021228085</v>
      </c>
      <c r="E631" s="23">
        <f t="shared" ca="1" si="55"/>
        <v>0.9601080202996658</v>
      </c>
      <c r="F631" s="23">
        <f t="shared" ca="1" si="55"/>
        <v>0.93737563504253174</v>
      </c>
      <c r="G631" s="23">
        <f t="shared" ca="1" si="55"/>
        <v>0.91200999264096272</v>
      </c>
      <c r="H631" s="23">
        <f t="shared" ca="1" si="55"/>
        <v>0.88491772945664426</v>
      </c>
      <c r="I631" s="23">
        <f t="shared" ca="1" si="55"/>
        <v>0.85680503780033357</v>
      </c>
      <c r="J631" s="23">
        <f t="shared" ca="1" si="55"/>
        <v>0.8282141258832767</v>
      </c>
      <c r="K631" s="23">
        <f t="shared" ca="1" si="55"/>
        <v>0.79954860117091264</v>
      </c>
      <c r="L631" s="23">
        <f t="shared" ca="1" si="55"/>
        <v>0.77110769775070354</v>
      </c>
      <c r="M631" s="24">
        <f ca="1">C631*'Balance y flujos'!D$12</f>
        <v>7518.1376304075029</v>
      </c>
      <c r="N631" s="24">
        <f ca="1">D631*'Balance y flujos'!E$12</f>
        <v>7413.426395877198</v>
      </c>
      <c r="O631" s="24">
        <f ca="1">E631*'Balance y flujos'!F$12</f>
        <v>7269.8001663094883</v>
      </c>
      <c r="P631" s="24">
        <f ca="1">F631*'Balance y flujos'!G$12</f>
        <v>7097.6738069532312</v>
      </c>
      <c r="Q631" s="24">
        <f ca="1">G631*'Balance y flujos'!H$12</f>
        <v>-905104.38383862423</v>
      </c>
      <c r="R631" s="24">
        <f ca="1">H631*'Balance y flujos'!I$12</f>
        <v>22427.162372632913</v>
      </c>
      <c r="S631" s="24">
        <f ca="1">I631*'Balance y flujos'!J$12</f>
        <v>21714.680432763798</v>
      </c>
      <c r="T631" s="24">
        <f ca="1">J631*'Balance y flujos'!K$12</f>
        <v>20990.078582669554</v>
      </c>
      <c r="U631" s="24">
        <f ca="1">K631*'Balance y flujos'!L$12</f>
        <v>20263.585762127183</v>
      </c>
      <c r="V631" s="24">
        <f ca="1">L631*'Balance y flujos'!M$12</f>
        <v>790650.48344543797</v>
      </c>
      <c r="W631" s="18">
        <f t="shared" ca="1" si="53"/>
        <v>240.64475655462593</v>
      </c>
      <c r="X631" s="18">
        <f ca="1">'Metrics and Escenarios'!$N$13-W631</f>
        <v>2667.4019992521498</v>
      </c>
    </row>
    <row r="632" spans="1:24" x14ac:dyDescent="0.3">
      <c r="A632">
        <v>627</v>
      </c>
      <c r="B632" s="18">
        <f t="shared" ca="1" si="52"/>
        <v>-156.1042204809772</v>
      </c>
      <c r="C632" s="23">
        <f t="shared" ca="1" si="54"/>
        <v>1.0091814239608081</v>
      </c>
      <c r="D632" s="23">
        <f t="shared" ca="1" si="55"/>
        <v>1.0114380962331933</v>
      </c>
      <c r="E632" s="23">
        <f t="shared" ca="1" si="55"/>
        <v>1.0081012470103972</v>
      </c>
      <c r="F632" s="23">
        <f t="shared" ca="1" si="55"/>
        <v>1.0003663315546578</v>
      </c>
      <c r="G632" s="23">
        <f t="shared" ca="1" si="55"/>
        <v>0.98925067224131413</v>
      </c>
      <c r="H632" s="23">
        <f t="shared" ca="1" si="55"/>
        <v>0.97559823301849691</v>
      </c>
      <c r="I632" s="23">
        <f t="shared" ca="1" si="55"/>
        <v>0.96008895059363986</v>
      </c>
      <c r="J632" s="23">
        <f t="shared" ca="1" si="55"/>
        <v>0.94326440256977429</v>
      </c>
      <c r="K632" s="23">
        <f t="shared" ca="1" si="55"/>
        <v>0.92554391711607364</v>
      </c>
      <c r="L632" s="23">
        <f t="shared" ca="1" si="55"/>
        <v>0.90725329279919764</v>
      </c>
      <c r="M632" s="24">
        <f ca="1">C632*'Balance y flujos'!D$12</f>
        <v>7641.3769374167605</v>
      </c>
      <c r="N632" s="24">
        <f ca="1">D632*'Balance y flujos'!E$12</f>
        <v>7658.4641360592332</v>
      </c>
      <c r="O632" s="24">
        <f ca="1">E632*'Balance y flujos'!F$12</f>
        <v>7633.1979925400265</v>
      </c>
      <c r="P632" s="24">
        <f ca="1">F632*'Balance y flujos'!G$12</f>
        <v>7574.630322572044</v>
      </c>
      <c r="Q632" s="24">
        <f ca="1">G632*'Balance y flujos'!H$12</f>
        <v>-981760.20809610584</v>
      </c>
      <c r="R632" s="24">
        <f ca="1">H632*'Balance y flujos'!I$12</f>
        <v>24725.349322353672</v>
      </c>
      <c r="S632" s="24">
        <f ca="1">I632*'Balance y flujos'!J$12</f>
        <v>24332.285443478893</v>
      </c>
      <c r="T632" s="24">
        <f ca="1">J632*'Balance y flujos'!K$12</f>
        <v>23905.887759471501</v>
      </c>
      <c r="U632" s="24">
        <f ca="1">K632*'Balance y flujos'!L$12</f>
        <v>23456.783632203027</v>
      </c>
      <c r="V632" s="24">
        <f ca="1">L632*'Balance y flujos'!M$12</f>
        <v>930246.52282884903</v>
      </c>
      <c r="W632" s="18">
        <f t="shared" ca="1" si="53"/>
        <v>75414.290278838365</v>
      </c>
      <c r="X632" s="18">
        <f ca="1">'Metrics and Escenarios'!$N$13-W632</f>
        <v>-72506.24352303159</v>
      </c>
    </row>
    <row r="633" spans="1:24" x14ac:dyDescent="0.3">
      <c r="A633">
        <v>628</v>
      </c>
      <c r="B633" s="18">
        <f t="shared" ca="1" si="52"/>
        <v>108.4484753191752</v>
      </c>
      <c r="C633" s="23">
        <f t="shared" ca="1" si="54"/>
        <v>0.98283331716322742</v>
      </c>
      <c r="D633" s="23">
        <f t="shared" ca="1" si="55"/>
        <v>0.95931349148275524</v>
      </c>
      <c r="E633" s="23">
        <f t="shared" ca="1" si="55"/>
        <v>0.93118510216016803</v>
      </c>
      <c r="F633" s="23">
        <f t="shared" ca="1" si="55"/>
        <v>0.89991513562980263</v>
      </c>
      <c r="G633" s="23">
        <f t="shared" ca="1" si="55"/>
        <v>0.86668137981906346</v>
      </c>
      <c r="H633" s="23">
        <f t="shared" ca="1" si="55"/>
        <v>0.83240511358741964</v>
      </c>
      <c r="I633" s="23">
        <f t="shared" ca="1" si="55"/>
        <v>0.79778493010438667</v>
      </c>
      <c r="J633" s="23">
        <f t="shared" ca="1" si="55"/>
        <v>0.76334070968661505</v>
      </c>
      <c r="K633" s="23">
        <f t="shared" ca="1" si="55"/>
        <v>0.72944513565198377</v>
      </c>
      <c r="L633" s="23">
        <f t="shared" ca="1" si="55"/>
        <v>0.69636154015826957</v>
      </c>
      <c r="M633" s="24">
        <f ca="1">C633*'Balance y flujos'!D$12</f>
        <v>7441.8728533667099</v>
      </c>
      <c r="N633" s="24">
        <f ca="1">D633*'Balance y flujos'!E$12</f>
        <v>7263.7841081127126</v>
      </c>
      <c r="O633" s="24">
        <f ca="1">E633*'Balance y flujos'!F$12</f>
        <v>7050.7999802314162</v>
      </c>
      <c r="P633" s="24">
        <f ca="1">F633*'Balance y flujos'!G$12</f>
        <v>6814.0282805095549</v>
      </c>
      <c r="Q633" s="24">
        <f ca="1">G633*'Balance y flujos'!H$12</f>
        <v>-860118.99276892783</v>
      </c>
      <c r="R633" s="24">
        <f ca="1">H633*'Balance y flujos'!I$12</f>
        <v>21096.294063062556</v>
      </c>
      <c r="S633" s="24">
        <f ca="1">I633*'Balance y flujos'!J$12</f>
        <v>20218.887666401177</v>
      </c>
      <c r="T633" s="24">
        <f ca="1">J633*'Balance y flujos'!K$12</f>
        <v>19345.9408393753</v>
      </c>
      <c r="U633" s="24">
        <f ca="1">K633*'Balance y flujos'!L$12</f>
        <v>18486.898786895414</v>
      </c>
      <c r="V633" s="24">
        <f ca="1">L633*'Balance y flujos'!M$12</f>
        <v>714009.97550013533</v>
      </c>
      <c r="W633" s="18">
        <f t="shared" ca="1" si="53"/>
        <v>-38390.510690837633</v>
      </c>
      <c r="X633" s="18">
        <f ca="1">'Metrics and Escenarios'!$N$13-W633</f>
        <v>41298.557446644409</v>
      </c>
    </row>
    <row r="634" spans="1:24" x14ac:dyDescent="0.3">
      <c r="A634">
        <v>629</v>
      </c>
      <c r="B634" s="18">
        <f t="shared" ca="1" si="52"/>
        <v>-64.26630219409688</v>
      </c>
      <c r="C634" s="23">
        <f t="shared" ca="1" si="54"/>
        <v>0.99995574006859766</v>
      </c>
      <c r="D634" s="23">
        <f t="shared" ca="1" si="55"/>
        <v>0.99302999606886033</v>
      </c>
      <c r="E634" s="23">
        <f t="shared" ca="1" si="55"/>
        <v>0.98070579513579081</v>
      </c>
      <c r="F634" s="23">
        <f t="shared" ca="1" si="55"/>
        <v>0.96428450056681725</v>
      </c>
      <c r="G634" s="23">
        <f t="shared" ca="1" si="55"/>
        <v>0.94485247166682229</v>
      </c>
      <c r="H634" s="23">
        <f t="shared" ca="1" si="55"/>
        <v>0.92329436365411544</v>
      </c>
      <c r="I634" s="23">
        <f t="shared" ca="1" si="55"/>
        <v>0.90031022127432259</v>
      </c>
      <c r="J634" s="23">
        <f t="shared" ca="1" si="55"/>
        <v>0.87644705120686628</v>
      </c>
      <c r="K634" s="23">
        <f t="shared" ca="1" si="55"/>
        <v>0.85212008074770929</v>
      </c>
      <c r="L634" s="23">
        <f t="shared" ca="1" si="55"/>
        <v>0.82764453547732908</v>
      </c>
      <c r="M634" s="24">
        <f ca="1">C634*'Balance y flujos'!D$12</f>
        <v>7571.5213827542993</v>
      </c>
      <c r="N634" s="24">
        <f ca="1">D634*'Balance y flujos'!E$12</f>
        <v>7519.0806429452596</v>
      </c>
      <c r="O634" s="24">
        <f ca="1">E634*'Balance y flujos'!F$12</f>
        <v>7425.7635618475551</v>
      </c>
      <c r="P634" s="24">
        <f ca="1">F634*'Balance y flujos'!G$12</f>
        <v>7301.4238756200821</v>
      </c>
      <c r="Q634" s="24">
        <f ca="1">G634*'Balance y flujos'!H$12</f>
        <v>-937698.18432578188</v>
      </c>
      <c r="R634" s="24">
        <f ca="1">H634*'Balance y flujos'!I$12</f>
        <v>23399.771438777734</v>
      </c>
      <c r="S634" s="24">
        <f ca="1">I634*'Balance y flujos'!J$12</f>
        <v>22817.266335773598</v>
      </c>
      <c r="T634" s="24">
        <f ca="1">J634*'Balance y flujos'!K$12</f>
        <v>22212.483346334335</v>
      </c>
      <c r="U634" s="24">
        <f ca="1">K634*'Balance y flujos'!L$12</f>
        <v>21595.945900693194</v>
      </c>
      <c r="V634" s="24">
        <f ca="1">L634*'Balance y flujos'!M$12</f>
        <v>848620.17848469608</v>
      </c>
      <c r="W634" s="18">
        <f t="shared" ca="1" si="53"/>
        <v>30765.250643660198</v>
      </c>
      <c r="X634" s="18">
        <f ca="1">'Metrics and Escenarios'!$N$13-W634</f>
        <v>-27857.203887853422</v>
      </c>
    </row>
    <row r="635" spans="1:24" x14ac:dyDescent="0.3">
      <c r="A635">
        <v>630</v>
      </c>
      <c r="B635" s="18">
        <f t="shared" ca="1" si="52"/>
        <v>-208.36712913471911</v>
      </c>
      <c r="C635" s="23">
        <f t="shared" ca="1" si="54"/>
        <v>1.0144695061094722</v>
      </c>
      <c r="D635" s="23">
        <f t="shared" ca="1" si="55"/>
        <v>1.0220656816916069</v>
      </c>
      <c r="E635" s="23">
        <f t="shared" ca="1" si="55"/>
        <v>1.0240316974342694</v>
      </c>
      <c r="F635" s="23">
        <f t="shared" ca="1" si="55"/>
        <v>1.0214992774499871</v>
      </c>
      <c r="G635" s="23">
        <f t="shared" ca="1" si="55"/>
        <v>1.0154419486908264</v>
      </c>
      <c r="H635" s="23">
        <f t="shared" ca="1" si="55"/>
        <v>1.006675503887251</v>
      </c>
      <c r="I635" s="23">
        <f t="shared" ca="1" si="55"/>
        <v>0.99586327403424368</v>
      </c>
      <c r="J635" s="23">
        <f t="shared" ca="1" si="55"/>
        <v>0.98353866894351027</v>
      </c>
      <c r="K635" s="23">
        <f t="shared" ca="1" si="55"/>
        <v>0.97011847284169372</v>
      </c>
      <c r="L635" s="23">
        <f t="shared" ca="1" si="55"/>
        <v>0.95592990015867108</v>
      </c>
      <c r="M635" s="24">
        <f ca="1">C635*'Balance y flujos'!D$12</f>
        <v>7681.4175366733079</v>
      </c>
      <c r="N635" s="24">
        <f ca="1">D635*'Balance y flujos'!E$12</f>
        <v>7738.9346882257796</v>
      </c>
      <c r="O635" s="24">
        <f ca="1">E635*'Balance y flujos'!F$12</f>
        <v>7753.8210773307401</v>
      </c>
      <c r="P635" s="24">
        <f ca="1">F635*'Balance y flujos'!G$12</f>
        <v>7734.6459565801042</v>
      </c>
      <c r="Q635" s="24">
        <f ca="1">G635*'Balance y flujos'!H$12</f>
        <v>-1007753.1679584604</v>
      </c>
      <c r="R635" s="24">
        <f ca="1">H635*'Balance y flujos'!I$12</f>
        <v>25512.964912675045</v>
      </c>
      <c r="S635" s="24">
        <f ca="1">I635*'Balance y flujos'!J$12</f>
        <v>25238.942112078072</v>
      </c>
      <c r="T635" s="24">
        <f ca="1">J635*'Balance y flujos'!K$12</f>
        <v>24926.590002556914</v>
      </c>
      <c r="U635" s="24">
        <f ca="1">K635*'Balance y flujos'!L$12</f>
        <v>24586.471472857185</v>
      </c>
      <c r="V635" s="24">
        <f ca="1">L635*'Balance y flujos'!M$12</f>
        <v>980156.77953295712</v>
      </c>
      <c r="W635" s="18">
        <f t="shared" ca="1" si="53"/>
        <v>103577.39933347388</v>
      </c>
      <c r="X635" s="18">
        <f ca="1">'Metrics and Escenarios'!$N$13-W635</f>
        <v>-100669.3525776671</v>
      </c>
    </row>
    <row r="636" spans="1:24" x14ac:dyDescent="0.3">
      <c r="A636">
        <v>631</v>
      </c>
      <c r="B636" s="18">
        <f t="shared" ca="1" si="52"/>
        <v>99.507602148263601</v>
      </c>
      <c r="C636" s="23">
        <f t="shared" ca="1" si="54"/>
        <v>0.98371244891862974</v>
      </c>
      <c r="D636" s="23">
        <f t="shared" ca="1" si="55"/>
        <v>0.96103044618436972</v>
      </c>
      <c r="E636" s="23">
        <f t="shared" ca="1" si="55"/>
        <v>0.93368613724542837</v>
      </c>
      <c r="F636" s="23">
        <f t="shared" ca="1" si="55"/>
        <v>0.9031393084141881</v>
      </c>
      <c r="G636" s="23">
        <f t="shared" ca="1" si="55"/>
        <v>0.87056449711521067</v>
      </c>
      <c r="H636" s="23">
        <f t="shared" ca="1" si="55"/>
        <v>0.83688256968827512</v>
      </c>
      <c r="I636" s="23">
        <f t="shared" ca="1" si="55"/>
        <v>0.80279361316955467</v>
      </c>
      <c r="J636" s="23">
        <f t="shared" ca="1" si="55"/>
        <v>0.7688202289771241</v>
      </c>
      <c r="K636" s="23">
        <f t="shared" ca="1" si="55"/>
        <v>0.73533850398718836</v>
      </c>
      <c r="L636" s="23">
        <f t="shared" ca="1" si="55"/>
        <v>0.70261553680375921</v>
      </c>
      <c r="M636" s="24">
        <f ca="1">C636*'Balance y flujos'!D$12</f>
        <v>7448.52951287429</v>
      </c>
      <c r="N636" s="24">
        <f ca="1">D636*'Balance y flujos'!E$12</f>
        <v>7276.784642751978</v>
      </c>
      <c r="O636" s="24">
        <f ca="1">E636*'Balance y flujos'!F$12</f>
        <v>7069.737459029996</v>
      </c>
      <c r="P636" s="24">
        <f ca="1">F636*'Balance y flujos'!G$12</f>
        <v>6838.4412542047658</v>
      </c>
      <c r="Q636" s="24">
        <f ca="1">G636*'Balance y flujos'!H$12</f>
        <v>-863972.70765808702</v>
      </c>
      <c r="R636" s="24">
        <f ca="1">H636*'Balance y flujos'!I$12</f>
        <v>21209.769736164824</v>
      </c>
      <c r="S636" s="24">
        <f ca="1">I636*'Balance y flujos'!J$12</f>
        <v>20345.826640089221</v>
      </c>
      <c r="T636" s="24">
        <f ca="1">J636*'Balance y flujos'!K$12</f>
        <v>19484.812583901967</v>
      </c>
      <c r="U636" s="24">
        <f ca="1">K636*'Balance y flujos'!L$12</f>
        <v>18636.259031555132</v>
      </c>
      <c r="V636" s="24">
        <f ca="1">L636*'Balance y flujos'!M$12</f>
        <v>720422.47207570588</v>
      </c>
      <c r="W636" s="18">
        <f t="shared" ca="1" si="53"/>
        <v>-35240.074721808895</v>
      </c>
      <c r="X636" s="18">
        <f ca="1">'Metrics and Escenarios'!$N$13-W636</f>
        <v>38148.12147761567</v>
      </c>
    </row>
    <row r="637" spans="1:24" x14ac:dyDescent="0.3">
      <c r="A637">
        <v>632</v>
      </c>
      <c r="B637" s="18">
        <f t="shared" ca="1" si="52"/>
        <v>25.107045855956894</v>
      </c>
      <c r="C637" s="23">
        <f t="shared" ca="1" si="54"/>
        <v>0.99105861832940434</v>
      </c>
      <c r="D637" s="23">
        <f t="shared" ca="1" si="55"/>
        <v>0.97543761041725097</v>
      </c>
      <c r="E637" s="23">
        <f t="shared" ca="1" si="55"/>
        <v>0.95476048420855586</v>
      </c>
      <c r="F637" s="23">
        <f t="shared" ca="1" si="55"/>
        <v>0.93042087442297816</v>
      </c>
      <c r="G637" s="23">
        <f t="shared" ca="1" si="55"/>
        <v>0.90355964797688726</v>
      </c>
      <c r="H637" s="23">
        <f t="shared" ca="1" si="55"/>
        <v>0.87508768727387687</v>
      </c>
      <c r="I637" s="23">
        <f t="shared" ca="1" si="55"/>
        <v>0.84571130185288546</v>
      </c>
      <c r="J637" s="23">
        <f t="shared" ca="1" si="55"/>
        <v>0.81597002053517842</v>
      </c>
      <c r="K637" s="23">
        <f t="shared" ca="1" si="55"/>
        <v>0.78626307975750653</v>
      </c>
      <c r="L637" s="23">
        <f t="shared" ca="1" si="55"/>
        <v>0.75688430573770427</v>
      </c>
      <c r="M637" s="24">
        <f ca="1">C637*'Balance y flujos'!D$12</f>
        <v>7504.153653569957</v>
      </c>
      <c r="N637" s="24">
        <f ca="1">D637*'Balance y flujos'!E$12</f>
        <v>7385.8736230768773</v>
      </c>
      <c r="O637" s="24">
        <f ca="1">E637*'Balance y flujos'!F$12</f>
        <v>7229.3093903316321</v>
      </c>
      <c r="P637" s="24">
        <f ca="1">F637*'Balance y flujos'!G$12</f>
        <v>7045.0133574624624</v>
      </c>
      <c r="Q637" s="24">
        <f ca="1">G637*'Balance y flujos'!H$12</f>
        <v>-896718.02397182724</v>
      </c>
      <c r="R637" s="24">
        <f ca="1">H637*'Balance y flujos'!I$12</f>
        <v>22178.031922621336</v>
      </c>
      <c r="S637" s="24">
        <f ca="1">I637*'Balance y flujos'!J$12</f>
        <v>21433.523202966513</v>
      </c>
      <c r="T637" s="24">
        <f ca="1">J637*'Balance y flujos'!K$12</f>
        <v>20679.766641108577</v>
      </c>
      <c r="U637" s="24">
        <f ca="1">K637*'Balance y flujos'!L$12</f>
        <v>19926.880398424615</v>
      </c>
      <c r="V637" s="24">
        <f ca="1">L637*'Balance y flujos'!M$12</f>
        <v>776066.61688034551</v>
      </c>
      <c r="W637" s="18">
        <f t="shared" ca="1" si="53"/>
        <v>-7268.8549019198399</v>
      </c>
      <c r="X637" s="18">
        <f ca="1">'Metrics and Escenarios'!$N$13-W637</f>
        <v>10176.901657726616</v>
      </c>
    </row>
    <row r="638" spans="1:24" x14ac:dyDescent="0.3">
      <c r="A638">
        <v>633</v>
      </c>
      <c r="B638" s="18">
        <f t="shared" ca="1" si="52"/>
        <v>-152.9444420746749</v>
      </c>
      <c r="C638" s="23">
        <f t="shared" ca="1" si="54"/>
        <v>1.0088625953676986</v>
      </c>
      <c r="D638" s="23">
        <f t="shared" ca="1" si="55"/>
        <v>1.0107991141074932</v>
      </c>
      <c r="E638" s="23">
        <f t="shared" ref="D638:M666" ca="1" si="56">EXP(-(E$4+($B638/10000))*E$3)</f>
        <v>1.0071460868305966</v>
      </c>
      <c r="F638" s="23">
        <f t="shared" ca="1" si="56"/>
        <v>0.99910275587356334</v>
      </c>
      <c r="G638" s="23">
        <f t="shared" ca="1" si="56"/>
        <v>0.98768899974462265</v>
      </c>
      <c r="H638" s="23">
        <f t="shared" ca="1" si="56"/>
        <v>0.97375038067520525</v>
      </c>
      <c r="I638" s="23">
        <f t="shared" ca="1" si="56"/>
        <v>0.9579677295304645</v>
      </c>
      <c r="J638" s="23">
        <f t="shared" ca="1" si="56"/>
        <v>0.94088300851630813</v>
      </c>
      <c r="K638" s="23">
        <f t="shared" ca="1" si="56"/>
        <v>0.92291559378602583</v>
      </c>
      <c r="L638" s="23">
        <f t="shared" ca="1" si="56"/>
        <v>0.90439109776798465</v>
      </c>
      <c r="M638" s="24">
        <f ca="1">C638*'Balance y flujos'!D$12</f>
        <v>7638.9628130576202</v>
      </c>
      <c r="N638" s="24">
        <f ca="1">D638*'Balance y flujos'!E$12</f>
        <v>7653.6258550893135</v>
      </c>
      <c r="O638" s="24">
        <f ca="1">E638*'Balance y flujos'!F$12</f>
        <v>7625.9656567120228</v>
      </c>
      <c r="P638" s="24">
        <f ca="1">F638*'Balance y flujos'!G$12</f>
        <v>7565.0627088219808</v>
      </c>
      <c r="Q638" s="24">
        <f ca="1">G638*'Balance y flujos'!H$12</f>
        <v>-980210.36035947897</v>
      </c>
      <c r="R638" s="24">
        <f ca="1">H638*'Balance y flujos'!I$12</f>
        <v>24678.517754667602</v>
      </c>
      <c r="S638" s="24">
        <f ca="1">I638*'Balance y flujos'!J$12</f>
        <v>24278.525678442551</v>
      </c>
      <c r="T638" s="24">
        <f ca="1">J638*'Balance y flujos'!K$12</f>
        <v>23845.534226784228</v>
      </c>
      <c r="U638" s="24">
        <f ca="1">K638*'Balance y flujos'!L$12</f>
        <v>23390.171977663169</v>
      </c>
      <c r="V638" s="24">
        <f ca="1">L638*'Balance y flujos'!M$12</f>
        <v>927311.78894959355</v>
      </c>
      <c r="W638" s="18">
        <f t="shared" ca="1" si="53"/>
        <v>73777.795261353021</v>
      </c>
      <c r="X638" s="18">
        <f ca="1">'Metrics and Escenarios'!$N$13-W638</f>
        <v>-70869.748505546246</v>
      </c>
    </row>
    <row r="639" spans="1:24" x14ac:dyDescent="0.3">
      <c r="A639">
        <v>634</v>
      </c>
      <c r="B639" s="18">
        <f t="shared" ca="1" si="52"/>
        <v>-93.784585305688339</v>
      </c>
      <c r="C639" s="23">
        <f t="shared" ca="1" si="54"/>
        <v>1.0029117984740676</v>
      </c>
      <c r="D639" s="23">
        <f t="shared" ca="1" si="56"/>
        <v>0.99890984340354494</v>
      </c>
      <c r="E639" s="23">
        <f t="shared" ca="1" si="56"/>
        <v>0.98942898757268105</v>
      </c>
      <c r="F639" s="23">
        <f t="shared" ca="1" si="56"/>
        <v>0.97573759178124819</v>
      </c>
      <c r="G639" s="23">
        <f t="shared" ca="1" si="56"/>
        <v>0.95890110087964375</v>
      </c>
      <c r="H639" s="23">
        <f t="shared" ca="1" si="56"/>
        <v>0.93979246978124886</v>
      </c>
      <c r="I639" s="23">
        <f t="shared" ca="1" si="56"/>
        <v>0.91910667457540918</v>
      </c>
      <c r="J639" s="23">
        <f t="shared" ca="1" si="56"/>
        <v>0.8973903315868923</v>
      </c>
      <c r="K639" s="23">
        <f t="shared" ca="1" si="56"/>
        <v>0.87506127418289703</v>
      </c>
      <c r="L639" s="23">
        <f t="shared" ca="1" si="56"/>
        <v>0.85243933074185285</v>
      </c>
      <c r="M639" s="24">
        <f ca="1">C639*'Balance y flujos'!D$12</f>
        <v>7593.9042328433952</v>
      </c>
      <c r="N639" s="24">
        <f ca="1">D639*'Balance y flujos'!E$12</f>
        <v>7563.6020032795095</v>
      </c>
      <c r="O639" s="24">
        <f ca="1">E639*'Balance y flujos'!F$12</f>
        <v>7491.8143233115215</v>
      </c>
      <c r="P639" s="24">
        <f ca="1">F639*'Balance y flujos'!G$12</f>
        <v>7388.1450389215197</v>
      </c>
      <c r="Q639" s="24">
        <f ca="1">G639*'Balance y flujos'!H$12</f>
        <v>-951640.439334005</v>
      </c>
      <c r="R639" s="24">
        <f ca="1">H639*'Balance y flujos'!I$12</f>
        <v>23817.895850389807</v>
      </c>
      <c r="S639" s="24">
        <f ca="1">I639*'Balance y flujos'!J$12</f>
        <v>23293.639558030001</v>
      </c>
      <c r="T639" s="24">
        <f ca="1">J639*'Balance y flujos'!K$12</f>
        <v>22743.265286918599</v>
      </c>
      <c r="U639" s="24">
        <f ca="1">K639*'Balance y flujos'!L$12</f>
        <v>22177.362514991171</v>
      </c>
      <c r="V639" s="24">
        <f ca="1">L639*'Balance y flujos'!M$12</f>
        <v>874043.36764492712</v>
      </c>
      <c r="W639" s="18">
        <f t="shared" ca="1" si="53"/>
        <v>44472.557119607809</v>
      </c>
      <c r="X639" s="18">
        <f ca="1">'Metrics and Escenarios'!$N$13-W639</f>
        <v>-41564.510363801033</v>
      </c>
    </row>
    <row r="640" spans="1:24" x14ac:dyDescent="0.3">
      <c r="A640">
        <v>635</v>
      </c>
      <c r="B640" s="18">
        <f t="shared" ca="1" si="52"/>
        <v>-221.77494537038615</v>
      </c>
      <c r="C640" s="23">
        <f t="shared" ca="1" si="54"/>
        <v>1.0158306004421644</v>
      </c>
      <c r="D640" s="23">
        <f t="shared" ca="1" si="56"/>
        <v>1.0248100934721316</v>
      </c>
      <c r="E640" s="23">
        <f t="shared" ca="1" si="56"/>
        <v>1.0281590012347896</v>
      </c>
      <c r="F640" s="23">
        <f t="shared" ca="1" si="56"/>
        <v>1.0269924243429063</v>
      </c>
      <c r="G640" s="23">
        <f t="shared" ca="1" si="56"/>
        <v>1.0222722474807893</v>
      </c>
      <c r="H640" s="23">
        <f t="shared" ca="1" si="56"/>
        <v>1.0148065580388239</v>
      </c>
      <c r="I640" s="23">
        <f t="shared" ca="1" si="56"/>
        <v>1.005253919158803</v>
      </c>
      <c r="J640" s="23">
        <f t="shared" ca="1" si="56"/>
        <v>0.994145135661754</v>
      </c>
      <c r="K640" s="23">
        <f t="shared" ca="1" si="56"/>
        <v>0.98189584208096015</v>
      </c>
      <c r="L640" s="23">
        <f t="shared" ca="1" si="56"/>
        <v>0.96883314143790711</v>
      </c>
      <c r="M640" s="24">
        <f ca="1">C640*'Balance y flujos'!D$12</f>
        <v>7691.7235476605729</v>
      </c>
      <c r="N640" s="24">
        <f ca="1">D640*'Balance y flujos'!E$12</f>
        <v>7759.714980439413</v>
      </c>
      <c r="O640" s="24">
        <f ca="1">E640*'Balance y flujos'!F$12</f>
        <v>7785.0724294922056</v>
      </c>
      <c r="P640" s="24">
        <f ca="1">F640*'Balance y flujos'!G$12</f>
        <v>7776.2392766559451</v>
      </c>
      <c r="Q640" s="24">
        <f ca="1">G640*'Balance y flujos'!H$12</f>
        <v>-1014531.7487060474</v>
      </c>
      <c r="R640" s="24">
        <f ca="1">H640*'Balance y flujos'!I$12</f>
        <v>25719.036579732689</v>
      </c>
      <c r="S640" s="24">
        <f ca="1">I640*'Balance y flujos'!J$12</f>
        <v>25476.936578661513</v>
      </c>
      <c r="T640" s="24">
        <f ca="1">J640*'Balance y flujos'!K$12</f>
        <v>25195.397987041568</v>
      </c>
      <c r="U640" s="24">
        <f ca="1">K640*'Balance y flujos'!L$12</f>
        <v>24884.954556040142</v>
      </c>
      <c r="V640" s="24">
        <f ca="1">L640*'Balance y flujos'!M$12</f>
        <v>993387.03775136149</v>
      </c>
      <c r="W640" s="18">
        <f t="shared" ca="1" si="53"/>
        <v>111144.36498103815</v>
      </c>
      <c r="X640" s="18">
        <f ca="1">'Metrics and Escenarios'!$N$13-W640</f>
        <v>-108236.31822523137</v>
      </c>
    </row>
    <row r="641" spans="1:24" x14ac:dyDescent="0.3">
      <c r="A641">
        <v>636</v>
      </c>
      <c r="B641" s="18">
        <f t="shared" ca="1" si="52"/>
        <v>-73.540894757232593</v>
      </c>
      <c r="C641" s="23">
        <f t="shared" ca="1" si="54"/>
        <v>1.0008835884799172</v>
      </c>
      <c r="D641" s="23">
        <f t="shared" ca="1" si="56"/>
        <v>0.99487369521936742</v>
      </c>
      <c r="E641" s="23">
        <f t="shared" ca="1" si="56"/>
        <v>0.98343828879001816</v>
      </c>
      <c r="F641" s="23">
        <f t="shared" ca="1" si="56"/>
        <v>0.96786848279438631</v>
      </c>
      <c r="G641" s="23">
        <f t="shared" ca="1" si="56"/>
        <v>0.9492442075403541</v>
      </c>
      <c r="H641" s="23">
        <f t="shared" ca="1" si="56"/>
        <v>0.9284465932308511</v>
      </c>
      <c r="I641" s="23">
        <f t="shared" ca="1" si="56"/>
        <v>0.90617424326058882</v>
      </c>
      <c r="J641" s="23">
        <f t="shared" ca="1" si="56"/>
        <v>0.88297418731649946</v>
      </c>
      <c r="K641" s="23">
        <f t="shared" ca="1" si="56"/>
        <v>0.85926260900183404</v>
      </c>
      <c r="L641" s="23">
        <f t="shared" ca="1" si="56"/>
        <v>0.83535630782498571</v>
      </c>
      <c r="M641" s="24">
        <f ca="1">C641*'Balance y flujos'!D$12</f>
        <v>7578.5469177902587</v>
      </c>
      <c r="N641" s="24">
        <f ca="1">D641*'Balance y flujos'!E$12</f>
        <v>7533.0408683653095</v>
      </c>
      <c r="O641" s="24">
        <f ca="1">E641*'Balance y flujos'!F$12</f>
        <v>7446.4536117189655</v>
      </c>
      <c r="P641" s="24">
        <f ca="1">F641*'Balance y flujos'!G$12</f>
        <v>7328.5612747909581</v>
      </c>
      <c r="Q641" s="24">
        <f ca="1">G641*'Balance y flujos'!H$12</f>
        <v>-942056.66660543799</v>
      </c>
      <c r="R641" s="24">
        <f ca="1">H641*'Balance y flujos'!I$12</f>
        <v>23530.348424018477</v>
      </c>
      <c r="S641" s="24">
        <f ca="1">I641*'Balance y flujos'!J$12</f>
        <v>22965.882832951742</v>
      </c>
      <c r="T641" s="24">
        <f ca="1">J641*'Balance y flujos'!K$12</f>
        <v>22377.905663557995</v>
      </c>
      <c r="U641" s="24">
        <f ca="1">K641*'Balance y flujos'!L$12</f>
        <v>21776.964582514305</v>
      </c>
      <c r="V641" s="24">
        <f ca="1">L641*'Balance y flujos'!M$12</f>
        <v>856527.3963126099</v>
      </c>
      <c r="W641" s="18">
        <f t="shared" ca="1" si="53"/>
        <v>35008.433882879908</v>
      </c>
      <c r="X641" s="18">
        <f ca="1">'Metrics and Escenarios'!$N$13-W641</f>
        <v>-32100.387127073132</v>
      </c>
    </row>
    <row r="642" spans="1:24" x14ac:dyDescent="0.3">
      <c r="A642">
        <v>637</v>
      </c>
      <c r="B642" s="18">
        <f t="shared" ca="1" si="52"/>
        <v>58.550429079700571</v>
      </c>
      <c r="C642" s="23">
        <f t="shared" ca="1" si="54"/>
        <v>0.98774971913565379</v>
      </c>
      <c r="D642" s="23">
        <f t="shared" ca="1" si="56"/>
        <v>0.96893499484353318</v>
      </c>
      <c r="E642" s="23">
        <f t="shared" ca="1" si="56"/>
        <v>0.94522925143314607</v>
      </c>
      <c r="F642" s="23">
        <f t="shared" ca="1" si="56"/>
        <v>0.91805718676342207</v>
      </c>
      <c r="G642" s="23">
        <f t="shared" ca="1" si="56"/>
        <v>0.88857622540704895</v>
      </c>
      <c r="H642" s="23">
        <f t="shared" ca="1" si="56"/>
        <v>0.85770315414024678</v>
      </c>
      <c r="I642" s="23">
        <f t="shared" ca="1" si="56"/>
        <v>0.82614283503733565</v>
      </c>
      <c r="J642" s="23">
        <f t="shared" ca="1" si="56"/>
        <v>0.79442843640569594</v>
      </c>
      <c r="K642" s="23">
        <f t="shared" ca="1" si="56"/>
        <v>0.76294992390245209</v>
      </c>
      <c r="L642" s="23">
        <f t="shared" ca="1" si="56"/>
        <v>0.73199012684569098</v>
      </c>
      <c r="M642" s="24">
        <f ca="1">C642*'Balance y flujos'!D$12</f>
        <v>7479.0991436602062</v>
      </c>
      <c r="N642" s="24">
        <f ca="1">D642*'Balance y flujos'!E$12</f>
        <v>7336.6367509960619</v>
      </c>
      <c r="O642" s="24">
        <f ca="1">E642*'Balance y flujos'!F$12</f>
        <v>7157.1402633679991</v>
      </c>
      <c r="P642" s="24">
        <f ca="1">F642*'Balance y flujos'!G$12</f>
        <v>6951.3972885376488</v>
      </c>
      <c r="Q642" s="24">
        <f ca="1">G642*'Balance y flujos'!H$12</f>
        <v>-881848.05372775544</v>
      </c>
      <c r="R642" s="24">
        <f ca="1">H642*'Balance y flujos'!I$12</f>
        <v>21737.442097847754</v>
      </c>
      <c r="S642" s="24">
        <f ca="1">I642*'Balance y flujos'!J$12</f>
        <v>20937.584238193725</v>
      </c>
      <c r="T642" s="24">
        <f ca="1">J642*'Balance y flujos'!K$12</f>
        <v>20133.821420492106</v>
      </c>
      <c r="U642" s="24">
        <f ca="1">K642*'Balance y flujos'!L$12</f>
        <v>19336.036849498498</v>
      </c>
      <c r="V642" s="24">
        <f ca="1">L642*'Balance y flujos'!M$12</f>
        <v>750541.52533559629</v>
      </c>
      <c r="W642" s="18">
        <f t="shared" ca="1" si="53"/>
        <v>-20237.370339565212</v>
      </c>
      <c r="X642" s="18">
        <f ca="1">'Metrics and Escenarios'!$N$13-W642</f>
        <v>23145.417095371988</v>
      </c>
    </row>
    <row r="643" spans="1:24" x14ac:dyDescent="0.3">
      <c r="A643">
        <v>638</v>
      </c>
      <c r="B643" s="18">
        <f t="shared" ca="1" si="52"/>
        <v>-4.7433184217119697</v>
      </c>
      <c r="C643" s="23">
        <f t="shared" ca="1" si="54"/>
        <v>0.99402138418921659</v>
      </c>
      <c r="D643" s="23">
        <f t="shared" ca="1" si="56"/>
        <v>0.98127846182350675</v>
      </c>
      <c r="E643" s="23">
        <f t="shared" ca="1" si="56"/>
        <v>0.9633488662392099</v>
      </c>
      <c r="F643" s="23">
        <f t="shared" ca="1" si="56"/>
        <v>0.94159682369101205</v>
      </c>
      <c r="G643" s="23">
        <f t="shared" ca="1" si="56"/>
        <v>0.91714658180826669</v>
      </c>
      <c r="H643" s="23">
        <f t="shared" ca="1" si="56"/>
        <v>0.89090189423699284</v>
      </c>
      <c r="I643" s="23">
        <f t="shared" ca="1" si="56"/>
        <v>0.86356857153886601</v>
      </c>
      <c r="J643" s="23">
        <f t="shared" ca="1" si="56"/>
        <v>0.83569014645620798</v>
      </c>
      <c r="K643" s="23">
        <f t="shared" ca="1" si="56"/>
        <v>0.80767259431513072</v>
      </c>
      <c r="L643" s="23">
        <f t="shared" ca="1" si="56"/>
        <v>0.7798181671401192</v>
      </c>
      <c r="M643" s="24">
        <f ca="1">C643*'Balance y flujos'!D$12</f>
        <v>7526.5872915408972</v>
      </c>
      <c r="N643" s="24">
        <f ca="1">D643*'Balance y flujos'!E$12</f>
        <v>7430.0997118364885</v>
      </c>
      <c r="O643" s="24">
        <f ca="1">E643*'Balance y flujos'!F$12</f>
        <v>7294.3393867431723</v>
      </c>
      <c r="P643" s="24">
        <f ca="1">F643*'Balance y flujos'!G$12</f>
        <v>7129.6360417121577</v>
      </c>
      <c r="Q643" s="24">
        <f ca="1">G643*'Balance y flujos'!H$12</f>
        <v>-910202.0794897892</v>
      </c>
      <c r="R643" s="24">
        <f ca="1">H643*'Balance y flujos'!I$12</f>
        <v>22578.823742640579</v>
      </c>
      <c r="S643" s="24">
        <f ca="1">I643*'Balance y flujos'!J$12</f>
        <v>21886.093960052924</v>
      </c>
      <c r="T643" s="24">
        <f ca="1">J643*'Balance y flujos'!K$12</f>
        <v>21179.549221248832</v>
      </c>
      <c r="U643" s="24">
        <f ca="1">K643*'Balance y flujos'!L$12</f>
        <v>20469.478476550939</v>
      </c>
      <c r="V643" s="24">
        <f ca="1">L643*'Balance y flujos'!M$12</f>
        <v>799581.70907561539</v>
      </c>
      <c r="W643" s="18">
        <f t="shared" ca="1" si="53"/>
        <v>4874.2374181521591</v>
      </c>
      <c r="X643" s="18">
        <f ca="1">'Metrics and Escenarios'!$N$13-W643</f>
        <v>-1966.1906623453833</v>
      </c>
    </row>
    <row r="644" spans="1:24" x14ac:dyDescent="0.3">
      <c r="A644">
        <v>639</v>
      </c>
      <c r="B644" s="18">
        <f t="shared" ca="1" si="52"/>
        <v>-25.452310918331673</v>
      </c>
      <c r="C644" s="23">
        <f t="shared" ca="1" si="54"/>
        <v>0.99608203529184669</v>
      </c>
      <c r="D644" s="23">
        <f t="shared" ca="1" si="56"/>
        <v>0.98535114778433586</v>
      </c>
      <c r="E644" s="23">
        <f t="shared" ca="1" si="56"/>
        <v>0.96935249161646064</v>
      </c>
      <c r="F644" s="23">
        <f t="shared" ca="1" si="56"/>
        <v>0.9494290269355411</v>
      </c>
      <c r="G644" s="23">
        <f t="shared" ca="1" si="56"/>
        <v>0.92669250899316102</v>
      </c>
      <c r="H644" s="23">
        <f t="shared" ca="1" si="56"/>
        <v>0.90204076172890846</v>
      </c>
      <c r="I644" s="23">
        <f t="shared" ca="1" si="56"/>
        <v>0.87617829238255795</v>
      </c>
      <c r="J644" s="23">
        <f t="shared" ca="1" si="56"/>
        <v>0.84965050995013136</v>
      </c>
      <c r="K644" s="23">
        <f t="shared" ca="1" si="56"/>
        <v>0.82286723111476068</v>
      </c>
      <c r="L644" s="23">
        <f t="shared" ca="1" si="56"/>
        <v>0.79613579334767981</v>
      </c>
      <c r="M644" s="24">
        <f ca="1">C644*'Balance y flujos'!D$12</f>
        <v>7542.1902460125521</v>
      </c>
      <c r="N644" s="24">
        <f ca="1">D644*'Balance y flujos'!E$12</f>
        <v>7460.9375055527835</v>
      </c>
      <c r="O644" s="24">
        <f ca="1">E644*'Balance y flujos'!F$12</f>
        <v>7339.7979766551434</v>
      </c>
      <c r="P644" s="24">
        <f ca="1">F644*'Balance y flujos'!G$12</f>
        <v>7188.9403608572848</v>
      </c>
      <c r="Q644" s="24">
        <f ca="1">G644*'Balance y flujos'!H$12</f>
        <v>-919675.72628375981</v>
      </c>
      <c r="R644" s="24">
        <f ca="1">H644*'Balance y flujos'!I$12</f>
        <v>22861.124776479988</v>
      </c>
      <c r="S644" s="24">
        <f ca="1">I644*'Balance y flujos'!J$12</f>
        <v>22205.671981174386</v>
      </c>
      <c r="T644" s="24">
        <f ca="1">J644*'Balance y flujos'!K$12</f>
        <v>21533.357635790871</v>
      </c>
      <c r="U644" s="24">
        <f ca="1">K644*'Balance y flujos'!L$12</f>
        <v>20854.568045168493</v>
      </c>
      <c r="V644" s="24">
        <f ca="1">L644*'Balance y flujos'!M$12</f>
        <v>816312.8856509797</v>
      </c>
      <c r="W644" s="18">
        <f t="shared" ca="1" si="53"/>
        <v>13623.747894911445</v>
      </c>
      <c r="X644" s="18">
        <f ca="1">'Metrics and Escenarios'!$N$13-W644</f>
        <v>-10715.701139104669</v>
      </c>
    </row>
    <row r="645" spans="1:24" x14ac:dyDescent="0.3">
      <c r="A645">
        <v>640</v>
      </c>
      <c r="B645" s="18">
        <f t="shared" ca="1" si="52"/>
        <v>-15.975862318202214</v>
      </c>
      <c r="C645" s="23">
        <f t="shared" ca="1" si="54"/>
        <v>0.99513855038586851</v>
      </c>
      <c r="D645" s="23">
        <f t="shared" ca="1" si="56"/>
        <v>0.98348539051711126</v>
      </c>
      <c r="E645" s="23">
        <f t="shared" ca="1" si="56"/>
        <v>0.96660059947592347</v>
      </c>
      <c r="F645" s="23">
        <f t="shared" ca="1" si="56"/>
        <v>0.94583695310790616</v>
      </c>
      <c r="G645" s="23">
        <f t="shared" ca="1" si="56"/>
        <v>0.92231201809801067</v>
      </c>
      <c r="H645" s="23">
        <f t="shared" ca="1" si="56"/>
        <v>0.8969264294711663</v>
      </c>
      <c r="I645" s="23">
        <f t="shared" ca="1" si="56"/>
        <v>0.87038538630013029</v>
      </c>
      <c r="J645" s="23">
        <f t="shared" ca="1" si="56"/>
        <v>0.84323352925082795</v>
      </c>
      <c r="K645" s="23">
        <f t="shared" ca="1" si="56"/>
        <v>0.81587900097862831</v>
      </c>
      <c r="L645" s="23">
        <f t="shared" ca="1" si="56"/>
        <v>0.78862688849223017</v>
      </c>
      <c r="M645" s="24">
        <f ca="1">C645*'Balance y flujos'!D$12</f>
        <v>7535.0463136826775</v>
      </c>
      <c r="N645" s="24">
        <f ca="1">D645*'Balance y flujos'!E$12</f>
        <v>7446.810259238011</v>
      </c>
      <c r="O645" s="24">
        <f ca="1">E645*'Balance y flujos'!F$12</f>
        <v>7318.9610442288331</v>
      </c>
      <c r="P645" s="24">
        <f ca="1">F645*'Balance y flujos'!G$12</f>
        <v>7161.7416932517517</v>
      </c>
      <c r="Q645" s="24">
        <f ca="1">G645*'Balance y flujos'!H$12</f>
        <v>-915328.40383712226</v>
      </c>
      <c r="R645" s="24">
        <f ca="1">H645*'Balance y flujos'!I$12</f>
        <v>22731.508252645162</v>
      </c>
      <c r="S645" s="24">
        <f ca="1">I645*'Balance y flujos'!J$12</f>
        <v>22058.857829987937</v>
      </c>
      <c r="T645" s="24">
        <f ca="1">J645*'Balance y flujos'!K$12</f>
        <v>21370.727073316215</v>
      </c>
      <c r="U645" s="24">
        <f ca="1">K645*'Balance y flujos'!L$12</f>
        <v>20677.459861273703</v>
      </c>
      <c r="V645" s="24">
        <f ca="1">L645*'Balance y flujos'!M$12</f>
        <v>808613.67674485047</v>
      </c>
      <c r="W645" s="18">
        <f t="shared" ca="1" si="53"/>
        <v>9586.3852353525581</v>
      </c>
      <c r="X645" s="18">
        <f ca="1">'Metrics and Escenarios'!$N$13-W645</f>
        <v>-6678.3384795457823</v>
      </c>
    </row>
    <row r="646" spans="1:24" x14ac:dyDescent="0.3">
      <c r="A646">
        <v>641</v>
      </c>
      <c r="B646" s="18">
        <f t="shared" ca="1" si="52"/>
        <v>6.7499335152896061</v>
      </c>
      <c r="C646" s="23">
        <f t="shared" ca="1" si="54"/>
        <v>0.99287958664332199</v>
      </c>
      <c r="D646" s="23">
        <f t="shared" ca="1" si="56"/>
        <v>0.97902543615829107</v>
      </c>
      <c r="E646" s="23">
        <f t="shared" ca="1" si="56"/>
        <v>0.96003298270015514</v>
      </c>
      <c r="F646" s="23">
        <f t="shared" ca="1" si="56"/>
        <v>0.93727795505962763</v>
      </c>
      <c r="G646" s="23">
        <f t="shared" ca="1" si="56"/>
        <v>0.9118911982687673</v>
      </c>
      <c r="H646" s="23">
        <f t="shared" ca="1" si="56"/>
        <v>0.88477941271323923</v>
      </c>
      <c r="I646" s="23">
        <f t="shared" ca="1" si="56"/>
        <v>0.85664879680294392</v>
      </c>
      <c r="J646" s="23">
        <f t="shared" ca="1" si="56"/>
        <v>0.8280415254368575</v>
      </c>
      <c r="K646" s="23">
        <f t="shared" ca="1" si="56"/>
        <v>0.79936114876695852</v>
      </c>
      <c r="L646" s="23">
        <f t="shared" ca="1" si="56"/>
        <v>0.77090682870393468</v>
      </c>
      <c r="M646" s="24">
        <f ca="1">C646*'Balance y flujos'!D$12</f>
        <v>7517.9417643569395</v>
      </c>
      <c r="N646" s="24">
        <f ca="1">D646*'Balance y flujos'!E$12</f>
        <v>7413.0401247802611</v>
      </c>
      <c r="O646" s="24">
        <f ca="1">E646*'Balance y flujos'!F$12</f>
        <v>7269.2319923729428</v>
      </c>
      <c r="P646" s="24">
        <f ca="1">F646*'Balance y flujos'!G$12</f>
        <v>7096.934188138528</v>
      </c>
      <c r="Q646" s="24">
        <f ca="1">G646*'Balance y flujos'!H$12</f>
        <v>-904986.48896036961</v>
      </c>
      <c r="R646" s="24">
        <f ca="1">H646*'Balance y flujos'!I$12</f>
        <v>22423.6569031865</v>
      </c>
      <c r="S646" s="24">
        <f ca="1">I646*'Balance y flujos'!J$12</f>
        <v>21710.72069492481</v>
      </c>
      <c r="T646" s="24">
        <f ca="1">J646*'Balance y flujos'!K$12</f>
        <v>20985.704234514265</v>
      </c>
      <c r="U646" s="24">
        <f ca="1">K646*'Balance y flujos'!L$12</f>
        <v>20258.835009191989</v>
      </c>
      <c r="V646" s="24">
        <f ca="1">L646*'Balance y flujos'!M$12</f>
        <v>790444.52361725795</v>
      </c>
      <c r="W646" s="18">
        <f t="shared" ca="1" si="53"/>
        <v>134.09956835454796</v>
      </c>
      <c r="X646" s="18">
        <f ca="1">'Metrics and Escenarios'!$N$13-W646</f>
        <v>2773.9471874522278</v>
      </c>
    </row>
    <row r="647" spans="1:24" x14ac:dyDescent="0.3">
      <c r="A647">
        <v>642</v>
      </c>
      <c r="B647" s="18">
        <f t="shared" ref="B647:B710" ca="1" si="57">_xlfn.NORM.INV(RAND(),0,1.6)*100</f>
        <v>150.85779617812193</v>
      </c>
      <c r="C647" s="23">
        <f t="shared" ca="1" si="54"/>
        <v>0.97867401370904972</v>
      </c>
      <c r="D647" s="23">
        <f t="shared" ca="1" si="56"/>
        <v>0.95121113486890208</v>
      </c>
      <c r="E647" s="23">
        <f t="shared" ca="1" si="56"/>
        <v>0.91941287047651832</v>
      </c>
      <c r="F647" s="23">
        <f t="shared" ca="1" si="56"/>
        <v>0.88477797408247916</v>
      </c>
      <c r="G647" s="23">
        <f t="shared" ca="1" si="56"/>
        <v>0.84849717179122564</v>
      </c>
      <c r="H647" s="23">
        <f t="shared" ca="1" si="56"/>
        <v>0.81149128308899388</v>
      </c>
      <c r="I647" s="23">
        <f t="shared" ca="1" si="56"/>
        <v>0.77444955498778856</v>
      </c>
      <c r="J647" s="23">
        <f t="shared" ca="1" si="56"/>
        <v>0.73787690440646581</v>
      </c>
      <c r="K647" s="23">
        <f t="shared" ca="1" si="56"/>
        <v>0.70212803132967894</v>
      </c>
      <c r="L647" s="23">
        <f t="shared" ca="1" si="56"/>
        <v>0.66744678139997704</v>
      </c>
      <c r="M647" s="24">
        <f ca="1">C647*'Balance y flujos'!D$12</f>
        <v>7410.3792044192978</v>
      </c>
      <c r="N647" s="24">
        <f ca="1">D647*'Balance y flujos'!E$12</f>
        <v>7202.4342264186671</v>
      </c>
      <c r="O647" s="24">
        <f ca="1">E647*'Balance y flujos'!F$12</f>
        <v>6961.6623310896875</v>
      </c>
      <c r="P647" s="24">
        <f ca="1">F647*'Balance y flujos'!G$12</f>
        <v>6699.4118652651132</v>
      </c>
      <c r="Q647" s="24">
        <f ca="1">G647*'Balance y flujos'!H$12</f>
        <v>-842072.47295507218</v>
      </c>
      <c r="R647" s="24">
        <f ca="1">H647*'Balance y flujos'!I$12</f>
        <v>20566.258493869118</v>
      </c>
      <c r="S647" s="24">
        <f ca="1">I647*'Balance y flujos'!J$12</f>
        <v>19627.480997345527</v>
      </c>
      <c r="T647" s="24">
        <f ca="1">J647*'Balance y flujos'!K$12</f>
        <v>18700.591699412122</v>
      </c>
      <c r="U647" s="24">
        <f ca="1">K647*'Balance y flujos'!L$12</f>
        <v>17794.580039295386</v>
      </c>
      <c r="V647" s="24">
        <f ca="1">L647*'Balance y flujos'!M$12</f>
        <v>684362.40738787502</v>
      </c>
      <c r="W647" s="18">
        <f t="shared" ref="W647:W710" ca="1" si="58">SUM(M647:V647)</f>
        <v>-52747.266710082302</v>
      </c>
      <c r="X647" s="18">
        <f ca="1">'Metrics and Escenarios'!$N$13-W647</f>
        <v>55655.313465889078</v>
      </c>
    </row>
    <row r="648" spans="1:24" x14ac:dyDescent="0.3">
      <c r="A648">
        <v>643</v>
      </c>
      <c r="B648" s="18">
        <f t="shared" ca="1" si="57"/>
        <v>-1.0000764258478012</v>
      </c>
      <c r="C648" s="23">
        <f t="shared" ref="C648:C711" ca="1" si="59">EXP(-(C$4+($B648/10000))*C$3)</f>
        <v>0.99364936756196509</v>
      </c>
      <c r="D648" s="23">
        <f t="shared" ca="1" si="56"/>
        <v>0.98054410419604998</v>
      </c>
      <c r="E648" s="23">
        <f t="shared" ca="1" si="56"/>
        <v>0.96226765905602052</v>
      </c>
      <c r="F648" s="23">
        <f t="shared" ca="1" si="56"/>
        <v>0.94018802873685203</v>
      </c>
      <c r="G648" s="23">
        <f t="shared" ca="1" si="56"/>
        <v>0.9154316363721331</v>
      </c>
      <c r="H648" s="23">
        <f t="shared" ca="1" si="56"/>
        <v>0.88890322269969468</v>
      </c>
      <c r="I648" s="23">
        <f t="shared" ca="1" si="56"/>
        <v>0.86130875120055717</v>
      </c>
      <c r="J648" s="23">
        <f t="shared" ca="1" si="56"/>
        <v>0.83319133742093821</v>
      </c>
      <c r="K648" s="23">
        <f t="shared" ca="1" si="56"/>
        <v>0.80495618997920759</v>
      </c>
      <c r="L648" s="23">
        <f t="shared" ca="1" si="56"/>
        <v>0.77690457556897563</v>
      </c>
      <c r="M648" s="24">
        <f ca="1">C648*'Balance y flujos'!D$12</f>
        <v>7523.7704350190461</v>
      </c>
      <c r="N648" s="24">
        <f ca="1">D648*'Balance y flujos'!E$12</f>
        <v>7424.5392612524493</v>
      </c>
      <c r="O648" s="24">
        <f ca="1">E648*'Balance y flujos'!F$12</f>
        <v>7286.1526410916649</v>
      </c>
      <c r="P648" s="24">
        <f ca="1">F648*'Balance y flujos'!G$12</f>
        <v>7118.9688484635772</v>
      </c>
      <c r="Q648" s="24">
        <f ca="1">G648*'Balance y flujos'!H$12</f>
        <v>-908500.11937442503</v>
      </c>
      <c r="R648" s="24">
        <f ca="1">H648*'Balance y flujos'!I$12</f>
        <v>22528.169846120651</v>
      </c>
      <c r="S648" s="24">
        <f ca="1">I648*'Balance y flujos'!J$12</f>
        <v>21828.821565147522</v>
      </c>
      <c r="T648" s="24">
        <f ca="1">J648*'Balance y flujos'!K$12</f>
        <v>21116.219948812843</v>
      </c>
      <c r="U648" s="24">
        <f ca="1">K648*'Balance y flujos'!L$12</f>
        <v>20400.634516165064</v>
      </c>
      <c r="V648" s="24">
        <f ca="1">L648*'Balance y flujos'!M$12</f>
        <v>796594.2760737054</v>
      </c>
      <c r="W648" s="18">
        <f t="shared" ca="1" si="58"/>
        <v>3321.4337613531388</v>
      </c>
      <c r="X648" s="18">
        <f ca="1">'Metrics and Escenarios'!$N$13-W648</f>
        <v>-413.38700554636307</v>
      </c>
    </row>
    <row r="649" spans="1:24" x14ac:dyDescent="0.3">
      <c r="A649">
        <v>644</v>
      </c>
      <c r="B649" s="18">
        <f t="shared" ca="1" si="57"/>
        <v>123.40876622002988</v>
      </c>
      <c r="C649" s="23">
        <f t="shared" ca="1" si="59"/>
        <v>0.98136406922290309</v>
      </c>
      <c r="D649" s="23">
        <f t="shared" ca="1" si="56"/>
        <v>0.95644745950858046</v>
      </c>
      <c r="E649" s="23">
        <f t="shared" ca="1" si="56"/>
        <v>0.9270152265392132</v>
      </c>
      <c r="F649" s="23">
        <f t="shared" ca="1" si="56"/>
        <v>0.89454601947384649</v>
      </c>
      <c r="G649" s="23">
        <f t="shared" ca="1" si="56"/>
        <v>0.8602226632237423</v>
      </c>
      <c r="H649" s="23">
        <f t="shared" ca="1" si="56"/>
        <v>0.82496673403951637</v>
      </c>
      <c r="I649" s="23">
        <f t="shared" ca="1" si="56"/>
        <v>0.78947395691788602</v>
      </c>
      <c r="J649" s="23">
        <f t="shared" ca="1" si="56"/>
        <v>0.75425932290330278</v>
      </c>
      <c r="K649" s="23">
        <f t="shared" ca="1" si="56"/>
        <v>0.71968951883799326</v>
      </c>
      <c r="L649" s="23">
        <f t="shared" ca="1" si="56"/>
        <v>0.68602130823757712</v>
      </c>
      <c r="M649" s="24">
        <f ca="1">C649*'Balance y flujos'!D$12</f>
        <v>7430.747918781135</v>
      </c>
      <c r="N649" s="24">
        <f ca="1">D649*'Balance y flujos'!E$12</f>
        <v>7242.0829252437252</v>
      </c>
      <c r="O649" s="24">
        <f ca="1">E649*'Balance y flujos'!F$12</f>
        <v>7019.2262803541398</v>
      </c>
      <c r="P649" s="24">
        <f ca="1">F649*'Balance y flujos'!G$12</f>
        <v>6773.3741033771503</v>
      </c>
      <c r="Q649" s="24">
        <f ca="1">G649*'Balance y flujos'!H$12</f>
        <v>-853709.18064892199</v>
      </c>
      <c r="R649" s="24">
        <f ca="1">H649*'Balance y flujos'!I$12</f>
        <v>20907.777390430707</v>
      </c>
      <c r="S649" s="24">
        <f ca="1">I649*'Balance y flujos'!J$12</f>
        <v>20008.256170473644</v>
      </c>
      <c r="T649" s="24">
        <f ca="1">J649*'Balance y flujos'!K$12</f>
        <v>19115.784148896193</v>
      </c>
      <c r="U649" s="24">
        <f ca="1">K649*'Balance y flujos'!L$12</f>
        <v>18239.654557234771</v>
      </c>
      <c r="V649" s="24">
        <f ca="1">L649*'Balance y flujos'!M$12</f>
        <v>703407.68299173331</v>
      </c>
      <c r="W649" s="18">
        <f t="shared" ca="1" si="58"/>
        <v>-43564.594162397203</v>
      </c>
      <c r="X649" s="18">
        <f ca="1">'Metrics and Escenarios'!$N$13-W649</f>
        <v>46472.640918203979</v>
      </c>
    </row>
    <row r="650" spans="1:24" x14ac:dyDescent="0.3">
      <c r="A650">
        <v>645</v>
      </c>
      <c r="B650" s="18">
        <f t="shared" ca="1" si="57"/>
        <v>35.436730488331882</v>
      </c>
      <c r="C650" s="23">
        <f t="shared" ca="1" si="59"/>
        <v>0.99003541459102884</v>
      </c>
      <c r="D650" s="23">
        <f t="shared" ca="1" si="56"/>
        <v>0.97342449803603315</v>
      </c>
      <c r="E650" s="23">
        <f t="shared" ca="1" si="56"/>
        <v>0.9518063514512165</v>
      </c>
      <c r="F650" s="23">
        <f t="shared" ca="1" si="56"/>
        <v>0.92658442406228814</v>
      </c>
      <c r="G650" s="23">
        <f t="shared" ca="1" si="56"/>
        <v>0.89890493564668739</v>
      </c>
      <c r="H650" s="23">
        <f t="shared" ca="1" si="56"/>
        <v>0.86968083201337631</v>
      </c>
      <c r="I650" s="23">
        <f t="shared" ca="1" si="56"/>
        <v>0.839618205590833</v>
      </c>
      <c r="J650" s="23">
        <f t="shared" ca="1" si="56"/>
        <v>0.80925483466550518</v>
      </c>
      <c r="K650" s="23">
        <f t="shared" ca="1" si="56"/>
        <v>0.77898728795952199</v>
      </c>
      <c r="L650" s="23">
        <f t="shared" ca="1" si="56"/>
        <v>0.74910617155480763</v>
      </c>
      <c r="M650" s="24">
        <f ca="1">C650*'Balance y flujos'!D$12</f>
        <v>7496.4061016798178</v>
      </c>
      <c r="N650" s="24">
        <f ca="1">D650*'Balance y flujos'!E$12</f>
        <v>7370.6306249825493</v>
      </c>
      <c r="O650" s="24">
        <f ca="1">E650*'Balance y flujos'!F$12</f>
        <v>7206.9411209738746</v>
      </c>
      <c r="P650" s="24">
        <f ca="1">F650*'Balance y flujos'!G$12</f>
        <v>7015.9643058135889</v>
      </c>
      <c r="Q650" s="24">
        <f ca="1">G650*'Balance y flujos'!H$12</f>
        <v>-892098.55645549914</v>
      </c>
      <c r="R650" s="24">
        <f ca="1">H650*'Balance y flujos'!I$12</f>
        <v>22041.001759459134</v>
      </c>
      <c r="S650" s="24">
        <f ca="1">I650*'Balance y flujos'!J$12</f>
        <v>21279.1010971906</v>
      </c>
      <c r="T650" s="24">
        <f ca="1">J650*'Balance y flujos'!K$12</f>
        <v>20509.57843168707</v>
      </c>
      <c r="U650" s="24">
        <f ca="1">K650*'Balance y flujos'!L$12</f>
        <v>19742.484314346762</v>
      </c>
      <c r="V650" s="24">
        <f ca="1">L650*'Balance y flujos'!M$12</f>
        <v>768091.35535728012</v>
      </c>
      <c r="W650" s="18">
        <f t="shared" ca="1" si="58"/>
        <v>-11345.093342085485</v>
      </c>
      <c r="X650" s="18">
        <f ca="1">'Metrics and Escenarios'!$N$13-W650</f>
        <v>14253.140097892261</v>
      </c>
    </row>
    <row r="651" spans="1:24" x14ac:dyDescent="0.3">
      <c r="A651">
        <v>646</v>
      </c>
      <c r="B651" s="18">
        <f t="shared" ca="1" si="57"/>
        <v>-24.920772989061959</v>
      </c>
      <c r="C651" s="23">
        <f t="shared" ca="1" si="59"/>
        <v>0.9960290911607077</v>
      </c>
      <c r="D651" s="23">
        <f t="shared" ca="1" si="56"/>
        <v>0.985246403050275</v>
      </c>
      <c r="E651" s="23">
        <f t="shared" ca="1" si="56"/>
        <v>0.96919792965528206</v>
      </c>
      <c r="F651" s="23">
        <f t="shared" ca="1" si="56"/>
        <v>0.94922718537800388</v>
      </c>
      <c r="G651" s="23">
        <f t="shared" ca="1" si="56"/>
        <v>0.9264462556092139</v>
      </c>
      <c r="H651" s="23">
        <f t="shared" ca="1" si="56"/>
        <v>0.90175312627092941</v>
      </c>
      <c r="I651" s="23">
        <f t="shared" ca="1" si="56"/>
        <v>0.87585234762787545</v>
      </c>
      <c r="J651" s="23">
        <f t="shared" ca="1" si="56"/>
        <v>0.84928928957837635</v>
      </c>
      <c r="K651" s="23">
        <f t="shared" ca="1" si="56"/>
        <v>0.82247367862721799</v>
      </c>
      <c r="L651" s="23">
        <f t="shared" ca="1" si="56"/>
        <v>0.79571272942388815</v>
      </c>
      <c r="M651" s="24">
        <f ca="1">C651*'Balance y flujos'!D$12</f>
        <v>7541.7893606483831</v>
      </c>
      <c r="N651" s="24">
        <f ca="1">D651*'Balance y flujos'!E$12</f>
        <v>7460.1443934560239</v>
      </c>
      <c r="O651" s="24">
        <f ca="1">E651*'Balance y flujos'!F$12</f>
        <v>7338.6276556627927</v>
      </c>
      <c r="P651" s="24">
        <f ca="1">F651*'Balance y flujos'!G$12</f>
        <v>7187.4120455453321</v>
      </c>
      <c r="Q651" s="24">
        <f ca="1">G651*'Balance y flujos'!H$12</f>
        <v>-919431.33749510162</v>
      </c>
      <c r="R651" s="24">
        <f ca="1">H651*'Balance y flujos'!I$12</f>
        <v>22853.835006023943</v>
      </c>
      <c r="S651" s="24">
        <f ca="1">I651*'Balance y flujos'!J$12</f>
        <v>22197.411308238992</v>
      </c>
      <c r="T651" s="24">
        <f ca="1">J651*'Balance y flujos'!K$12</f>
        <v>21524.202945292549</v>
      </c>
      <c r="U651" s="24">
        <f ca="1">K651*'Balance y flujos'!L$12</f>
        <v>20844.593936563284</v>
      </c>
      <c r="V651" s="24">
        <f ca="1">L651*'Balance y flujos'!M$12</f>
        <v>815879.09968716442</v>
      </c>
      <c r="W651" s="18">
        <f t="shared" ca="1" si="58"/>
        <v>13395.778843494132</v>
      </c>
      <c r="X651" s="18">
        <f ca="1">'Metrics and Escenarios'!$N$13-W651</f>
        <v>-10487.732087687356</v>
      </c>
    </row>
    <row r="652" spans="1:24" x14ac:dyDescent="0.3">
      <c r="A652">
        <v>647</v>
      </c>
      <c r="B652" s="18">
        <f t="shared" ca="1" si="57"/>
        <v>-37.977314331877217</v>
      </c>
      <c r="C652" s="23">
        <f t="shared" ca="1" si="59"/>
        <v>0.99733041001274925</v>
      </c>
      <c r="D652" s="23">
        <f t="shared" ca="1" si="56"/>
        <v>0.98782254721853702</v>
      </c>
      <c r="E652" s="23">
        <f t="shared" ca="1" si="56"/>
        <v>0.97300168622911121</v>
      </c>
      <c r="F652" s="23">
        <f t="shared" ca="1" si="56"/>
        <v>0.9541976029687621</v>
      </c>
      <c r="G652" s="23">
        <f t="shared" ca="1" si="56"/>
        <v>0.93251413234901226</v>
      </c>
      <c r="H652" s="23">
        <f t="shared" ca="1" si="56"/>
        <v>0.90884513531832778</v>
      </c>
      <c r="I652" s="23">
        <f t="shared" ca="1" si="56"/>
        <v>0.88389396180503399</v>
      </c>
      <c r="J652" s="23">
        <f t="shared" ca="1" si="56"/>
        <v>0.85820680584633102</v>
      </c>
      <c r="K652" s="23">
        <f t="shared" ca="1" si="56"/>
        <v>0.83219548209676275</v>
      </c>
      <c r="L652" s="23">
        <f t="shared" ca="1" si="56"/>
        <v>0.80617010559661162</v>
      </c>
      <c r="M652" s="24">
        <f ca="1">C652*'Balance y flujos'!D$12</f>
        <v>7551.6427602731883</v>
      </c>
      <c r="N652" s="24">
        <f ca="1">D652*'Balance y flujos'!E$12</f>
        <v>7479.6505874538861</v>
      </c>
      <c r="O652" s="24">
        <f ca="1">E652*'Balance y flujos'!F$12</f>
        <v>7367.4291546487011</v>
      </c>
      <c r="P652" s="24">
        <f ca="1">F652*'Balance y flujos'!G$12</f>
        <v>7225.0473343502772</v>
      </c>
      <c r="Q652" s="24">
        <f ca="1">G652*'Balance y flujos'!H$12</f>
        <v>-925453.26914289012</v>
      </c>
      <c r="R652" s="24">
        <f ca="1">H652*'Balance y flujos'!I$12</f>
        <v>23033.573340063027</v>
      </c>
      <c r="S652" s="24">
        <f ca="1">I652*'Balance y flujos'!J$12</f>
        <v>22401.216228047684</v>
      </c>
      <c r="T652" s="24">
        <f ca="1">J652*'Balance y flujos'!K$12</f>
        <v>21750.206537089514</v>
      </c>
      <c r="U652" s="24">
        <f ca="1">K652*'Balance y flujos'!L$12</f>
        <v>21090.981208180256</v>
      </c>
      <c r="V652" s="24">
        <f ca="1">L652*'Balance y flujos'!M$12</f>
        <v>826601.50532602973</v>
      </c>
      <c r="W652" s="18">
        <f t="shared" ca="1" si="58"/>
        <v>19047.9833332462</v>
      </c>
      <c r="X652" s="18">
        <f ca="1">'Metrics and Escenarios'!$N$13-W652</f>
        <v>-16139.936577439425</v>
      </c>
    </row>
    <row r="653" spans="1:24" x14ac:dyDescent="0.3">
      <c r="A653">
        <v>648</v>
      </c>
      <c r="B653" s="18">
        <f t="shared" ca="1" si="57"/>
        <v>-1.2373116523571093</v>
      </c>
      <c r="C653" s="23">
        <f t="shared" ca="1" si="59"/>
        <v>0.99367294070486145</v>
      </c>
      <c r="D653" s="23">
        <f t="shared" ca="1" si="56"/>
        <v>0.98059062922031093</v>
      </c>
      <c r="E653" s="23">
        <f t="shared" ca="1" si="56"/>
        <v>0.96233614662895894</v>
      </c>
      <c r="F653" s="23">
        <f t="shared" ca="1" si="56"/>
        <v>0.94027725125811368</v>
      </c>
      <c r="G653" s="23">
        <f t="shared" ca="1" si="56"/>
        <v>0.91554022912831678</v>
      </c>
      <c r="H653" s="23">
        <f t="shared" ca="1" si="56"/>
        <v>0.88902975919958471</v>
      </c>
      <c r="I653" s="23">
        <f t="shared" ca="1" si="56"/>
        <v>0.86145179602125288</v>
      </c>
      <c r="J653" s="23">
        <f t="shared" ca="1" si="56"/>
        <v>0.83334948229600458</v>
      </c>
      <c r="K653" s="23">
        <f t="shared" ca="1" si="56"/>
        <v>0.80512807589603586</v>
      </c>
      <c r="L653" s="23">
        <f t="shared" ca="1" si="56"/>
        <v>0.77708890656597529</v>
      </c>
      <c r="M653" s="24">
        <f ca="1">C653*'Balance y flujos'!D$12</f>
        <v>7523.9489274746084</v>
      </c>
      <c r="N653" s="24">
        <f ca="1">D653*'Balance y flujos'!E$12</f>
        <v>7424.8915420603989</v>
      </c>
      <c r="O653" s="24">
        <f ca="1">E653*'Balance y flujos'!F$12</f>
        <v>7286.6712191668512</v>
      </c>
      <c r="P653" s="24">
        <f ca="1">F653*'Balance y flujos'!G$12</f>
        <v>7119.6444285922635</v>
      </c>
      <c r="Q653" s="24">
        <f ca="1">G653*'Balance y flujos'!H$12</f>
        <v>-908607.88988184056</v>
      </c>
      <c r="R653" s="24">
        <f ca="1">H653*'Balance y flujos'!I$12</f>
        <v>22531.376759638861</v>
      </c>
      <c r="S653" s="24">
        <f ca="1">I653*'Balance y flujos'!J$12</f>
        <v>21832.446861955937</v>
      </c>
      <c r="T653" s="24">
        <f ca="1">J653*'Balance y flujos'!K$12</f>
        <v>21120.227938113374</v>
      </c>
      <c r="U653" s="24">
        <f ca="1">K653*'Balance y flujos'!L$12</f>
        <v>20404.990755437884</v>
      </c>
      <c r="V653" s="24">
        <f ca="1">L653*'Balance y flujos'!M$12</f>
        <v>796783.27871538163</v>
      </c>
      <c r="W653" s="18">
        <f t="shared" ca="1" si="58"/>
        <v>3419.5872659812449</v>
      </c>
      <c r="X653" s="18">
        <f ca="1">'Metrics and Escenarios'!$N$13-W653</f>
        <v>-511.54051017446909</v>
      </c>
    </row>
    <row r="654" spans="1:24" x14ac:dyDescent="0.3">
      <c r="A654">
        <v>649</v>
      </c>
      <c r="B654" s="18">
        <f t="shared" ca="1" si="57"/>
        <v>-169.93603317505597</v>
      </c>
      <c r="C654" s="23">
        <f t="shared" ca="1" si="59"/>
        <v>1.0105782706272348</v>
      </c>
      <c r="D654" s="23">
        <f t="shared" ca="1" si="56"/>
        <v>1.0142399744115174</v>
      </c>
      <c r="E654" s="23">
        <f t="shared" ca="1" si="56"/>
        <v>1.012293098418664</v>
      </c>
      <c r="F654" s="23">
        <f t="shared" ca="1" si="56"/>
        <v>1.0059164228508826</v>
      </c>
      <c r="G654" s="23">
        <f t="shared" ca="1" si="56"/>
        <v>0.99611594968852357</v>
      </c>
      <c r="H654" s="23">
        <f t="shared" ca="1" si="56"/>
        <v>0.98372849846121113</v>
      </c>
      <c r="I654" s="23">
        <f t="shared" ca="1" si="56"/>
        <v>0.96942993796985022</v>
      </c>
      <c r="J654" s="23">
        <f t="shared" ca="1" si="56"/>
        <v>0.95376001001654487</v>
      </c>
      <c r="K654" s="23">
        <f t="shared" ca="1" si="56"/>
        <v>0.93713768576199419</v>
      </c>
      <c r="L654" s="23">
        <f t="shared" ca="1" si="56"/>
        <v>0.91988943935681644</v>
      </c>
      <c r="M654" s="24">
        <f ca="1">C654*'Balance y flujos'!D$12</f>
        <v>7651.953659945053</v>
      </c>
      <c r="N654" s="24">
        <f ca="1">D654*'Balance y flujos'!E$12</f>
        <v>7679.6795555912995</v>
      </c>
      <c r="O654" s="24">
        <f ca="1">E654*'Balance y flujos'!F$12</f>
        <v>7664.9380899255802</v>
      </c>
      <c r="P654" s="24">
        <f ca="1">F654*'Balance y flujos'!G$12</f>
        <v>7616.6548174989111</v>
      </c>
      <c r="Q654" s="24">
        <f ca="1">G654*'Balance y flujos'!H$12</f>
        <v>-988573.50264756579</v>
      </c>
      <c r="R654" s="24">
        <f ca="1">H654*'Balance y flujos'!I$12</f>
        <v>24931.401000545629</v>
      </c>
      <c r="S654" s="24">
        <f ca="1">I654*'Balance y flujos'!J$12</f>
        <v>24569.021394893964</v>
      </c>
      <c r="T654" s="24">
        <f ca="1">J654*'Balance y flujos'!K$12</f>
        <v>24171.886150703496</v>
      </c>
      <c r="U654" s="24">
        <f ca="1">K654*'Balance y flujos'!L$12</f>
        <v>23750.613581900674</v>
      </c>
      <c r="V654" s="24">
        <f ca="1">L654*'Balance y flujos'!M$12</f>
        <v>943202.91713513271</v>
      </c>
      <c r="W654" s="18">
        <f t="shared" ca="1" si="58"/>
        <v>82665.562738571549</v>
      </c>
      <c r="X654" s="18">
        <f ca="1">'Metrics and Escenarios'!$N$13-W654</f>
        <v>-79757.515982764773</v>
      </c>
    </row>
    <row r="655" spans="1:24" x14ac:dyDescent="0.3">
      <c r="A655">
        <v>650</v>
      </c>
      <c r="B655" s="18">
        <f t="shared" ca="1" si="57"/>
        <v>-104.27415442482697</v>
      </c>
      <c r="C655" s="23">
        <f t="shared" ca="1" si="59"/>
        <v>1.0039643616873337</v>
      </c>
      <c r="D655" s="23">
        <f t="shared" ca="1" si="56"/>
        <v>1.0010076699329966</v>
      </c>
      <c r="E655" s="23">
        <f t="shared" ca="1" si="56"/>
        <v>0.99254749689813948</v>
      </c>
      <c r="F655" s="23">
        <f t="shared" ca="1" si="56"/>
        <v>0.97984021948619227</v>
      </c>
      <c r="G655" s="23">
        <f t="shared" ca="1" si="56"/>
        <v>0.96394354226820755</v>
      </c>
      <c r="H655" s="23">
        <f t="shared" ca="1" si="56"/>
        <v>0.94572593287833639</v>
      </c>
      <c r="I655" s="23">
        <f t="shared" ca="1" si="56"/>
        <v>0.92588023534269059</v>
      </c>
      <c r="J655" s="23">
        <f t="shared" ca="1" si="56"/>
        <v>0.90495260754362528</v>
      </c>
      <c r="K655" s="23">
        <f t="shared" ca="1" si="56"/>
        <v>0.8833615063199014</v>
      </c>
      <c r="L655" s="23">
        <f t="shared" ca="1" si="56"/>
        <v>0.8614281138320089</v>
      </c>
      <c r="M655" s="24">
        <f ca="1">C655*'Balance y flujos'!D$12</f>
        <v>7601.874090464692</v>
      </c>
      <c r="N655" s="24">
        <f ca="1">D655*'Balance y flujos'!E$12</f>
        <v>7579.4864447488517</v>
      </c>
      <c r="O655" s="24">
        <f ca="1">E655*'Balance y flujos'!F$12</f>
        <v>7515.4272284571107</v>
      </c>
      <c r="P655" s="24">
        <f ca="1">F655*'Balance y flujos'!G$12</f>
        <v>7419.2095472279907</v>
      </c>
      <c r="Q655" s="24">
        <f ca="1">G655*'Balance y flujos'!H$12</f>
        <v>-956644.70007990138</v>
      </c>
      <c r="R655" s="24">
        <f ca="1">H655*'Balance y flujos'!I$12</f>
        <v>23968.272247969857</v>
      </c>
      <c r="S655" s="24">
        <f ca="1">I655*'Balance y flujos'!J$12</f>
        <v>23465.307208153808</v>
      </c>
      <c r="T655" s="24">
        <f ca="1">J655*'Balance y flujos'!K$12</f>
        <v>22934.921963175326</v>
      </c>
      <c r="U655" s="24">
        <f ca="1">K655*'Balance y flujos'!L$12</f>
        <v>22387.721792097578</v>
      </c>
      <c r="V655" s="24">
        <f ca="1">L655*'Balance y flujos'!M$12</f>
        <v>883259.960497714</v>
      </c>
      <c r="W655" s="18">
        <f t="shared" ca="1" si="58"/>
        <v>49487.480940107722</v>
      </c>
      <c r="X655" s="18">
        <f ca="1">'Metrics and Escenarios'!$N$13-W655</f>
        <v>-46579.434184300946</v>
      </c>
    </row>
    <row r="656" spans="1:24" x14ac:dyDescent="0.3">
      <c r="A656">
        <v>651</v>
      </c>
      <c r="B656" s="18">
        <f t="shared" ca="1" si="57"/>
        <v>-18.571689551901393</v>
      </c>
      <c r="C656" s="23">
        <f t="shared" ca="1" si="59"/>
        <v>0.99539690469161446</v>
      </c>
      <c r="D656" s="23">
        <f t="shared" ca="1" si="56"/>
        <v>0.98399611471294735</v>
      </c>
      <c r="E656" s="23">
        <f t="shared" ca="1" si="56"/>
        <v>0.96735363109693451</v>
      </c>
      <c r="F656" s="23">
        <f t="shared" ca="1" si="56"/>
        <v>0.94681955488112013</v>
      </c>
      <c r="G656" s="23">
        <f t="shared" ca="1" si="56"/>
        <v>0.92350987661556727</v>
      </c>
      <c r="H656" s="23">
        <f t="shared" ca="1" si="56"/>
        <v>0.89832447754727995</v>
      </c>
      <c r="I656" s="23">
        <f t="shared" ca="1" si="56"/>
        <v>0.87196838314248193</v>
      </c>
      <c r="J656" s="23">
        <f t="shared" ca="1" si="56"/>
        <v>0.84498645959026875</v>
      </c>
      <c r="K656" s="23">
        <f t="shared" ca="1" si="56"/>
        <v>0.81778732210015548</v>
      </c>
      <c r="L656" s="23">
        <f t="shared" ca="1" si="56"/>
        <v>0.79067668695692872</v>
      </c>
      <c r="M656" s="24">
        <f ca="1">C656*'Balance y flujos'!D$12</f>
        <v>7537.0025354151994</v>
      </c>
      <c r="N656" s="24">
        <f ca="1">D656*'Balance y flujos'!E$12</f>
        <v>7450.6773895663964</v>
      </c>
      <c r="O656" s="24">
        <f ca="1">E656*'Balance y flujos'!F$12</f>
        <v>7324.6628916125819</v>
      </c>
      <c r="P656" s="24">
        <f ca="1">F656*'Balance y flujos'!G$12</f>
        <v>7169.1818128875584</v>
      </c>
      <c r="Q656" s="24">
        <f ca="1">G656*'Balance y flujos'!H$12</f>
        <v>-916517.19234186155</v>
      </c>
      <c r="R656" s="24">
        <f ca="1">H656*'Balance y flujos'!I$12</f>
        <v>22766.94007886363</v>
      </c>
      <c r="S656" s="24">
        <f ca="1">I656*'Balance y flujos'!J$12</f>
        <v>22098.976957492123</v>
      </c>
      <c r="T656" s="24">
        <f ca="1">J656*'Balance y flujos'!K$12</f>
        <v>21415.152958392213</v>
      </c>
      <c r="U656" s="24">
        <f ca="1">K656*'Balance y flujos'!L$12</f>
        <v>20725.823936517052</v>
      </c>
      <c r="V656" s="24">
        <f ca="1">L656*'Balance y flujos'!M$12</f>
        <v>810715.4248557915</v>
      </c>
      <c r="W656" s="18">
        <f t="shared" ca="1" si="58"/>
        <v>10686.651074676658</v>
      </c>
      <c r="X656" s="18">
        <f ca="1">'Metrics and Escenarios'!$N$13-W656</f>
        <v>-7778.6043188698823</v>
      </c>
    </row>
    <row r="657" spans="1:24" x14ac:dyDescent="0.3">
      <c r="A657">
        <v>652</v>
      </c>
      <c r="B657" s="18">
        <f t="shared" ca="1" si="57"/>
        <v>120.25764946179196</v>
      </c>
      <c r="C657" s="23">
        <f t="shared" ca="1" si="59"/>
        <v>0.98167335722692051</v>
      </c>
      <c r="D657" s="23">
        <f t="shared" ca="1" si="56"/>
        <v>0.9570504250137003</v>
      </c>
      <c r="E657" s="23">
        <f t="shared" ca="1" si="56"/>
        <v>0.92789198085184788</v>
      </c>
      <c r="F657" s="23">
        <f t="shared" ca="1" si="56"/>
        <v>0.8956742579478989</v>
      </c>
      <c r="G657" s="23">
        <f t="shared" ca="1" si="56"/>
        <v>0.86157906251123195</v>
      </c>
      <c r="H657" s="23">
        <f t="shared" ca="1" si="56"/>
        <v>0.82652794934633955</v>
      </c>
      <c r="I657" s="23">
        <f t="shared" ca="1" si="56"/>
        <v>0.79121728614400688</v>
      </c>
      <c r="J657" s="23">
        <f t="shared" ca="1" si="56"/>
        <v>0.75616312889504655</v>
      </c>
      <c r="K657" s="23">
        <f t="shared" ca="1" si="56"/>
        <v>0.72173345891346119</v>
      </c>
      <c r="L657" s="23">
        <f t="shared" ca="1" si="56"/>
        <v>0.68818645099571563</v>
      </c>
      <c r="M657" s="24">
        <f ca="1">C657*'Balance y flujos'!D$12</f>
        <v>7433.0898031686247</v>
      </c>
      <c r="N657" s="24">
        <f ca="1">D657*'Balance y flujos'!E$12</f>
        <v>7246.6484935305425</v>
      </c>
      <c r="O657" s="24">
        <f ca="1">E657*'Balance y flujos'!F$12</f>
        <v>7025.8649382062167</v>
      </c>
      <c r="P657" s="24">
        <f ca="1">F657*'Balance y flujos'!G$12</f>
        <v>6781.916963214675</v>
      </c>
      <c r="Q657" s="24">
        <f ca="1">G657*'Balance y flujos'!H$12</f>
        <v>-855055.30947563297</v>
      </c>
      <c r="R657" s="24">
        <f ca="1">H657*'Balance y flujos'!I$12</f>
        <v>20947.344491438234</v>
      </c>
      <c r="S657" s="24">
        <f ca="1">I657*'Balance y flujos'!J$12</f>
        <v>20052.438727022913</v>
      </c>
      <c r="T657" s="24">
        <f ca="1">J657*'Balance y flujos'!K$12</f>
        <v>19164.033793672828</v>
      </c>
      <c r="U657" s="24">
        <f ca="1">K657*'Balance y flujos'!L$12</f>
        <v>18291.455729735404</v>
      </c>
      <c r="V657" s="24">
        <f ca="1">L657*'Balance y flujos'!M$12</f>
        <v>705627.69865678763</v>
      </c>
      <c r="W657" s="18">
        <f t="shared" ca="1" si="58"/>
        <v>-42484.817878855858</v>
      </c>
      <c r="X657" s="18">
        <f ca="1">'Metrics and Escenarios'!$N$13-W657</f>
        <v>45392.864634662634</v>
      </c>
    </row>
    <row r="658" spans="1:24" x14ac:dyDescent="0.3">
      <c r="A658">
        <v>653</v>
      </c>
      <c r="B658" s="18">
        <f t="shared" ca="1" si="57"/>
        <v>29.334480555118077</v>
      </c>
      <c r="C658" s="23">
        <f t="shared" ca="1" si="59"/>
        <v>0.99063974331477822</v>
      </c>
      <c r="D658" s="23">
        <f t="shared" ca="1" si="56"/>
        <v>0.97461323920367771</v>
      </c>
      <c r="E658" s="23">
        <f t="shared" ca="1" si="56"/>
        <v>0.95355039542634568</v>
      </c>
      <c r="F658" s="23">
        <f t="shared" ca="1" si="56"/>
        <v>0.92884888649707276</v>
      </c>
      <c r="G658" s="23">
        <f t="shared" ca="1" si="56"/>
        <v>0.90165179531354045</v>
      </c>
      <c r="H658" s="23">
        <f t="shared" ca="1" si="56"/>
        <v>0.87287087425967347</v>
      </c>
      <c r="I658" s="23">
        <f t="shared" ca="1" si="56"/>
        <v>0.84321236859142401</v>
      </c>
      <c r="J658" s="23">
        <f t="shared" ca="1" si="56"/>
        <v>0.8132151136539133</v>
      </c>
      <c r="K658" s="23">
        <f t="shared" ca="1" si="56"/>
        <v>0.78327727514817258</v>
      </c>
      <c r="L658" s="23">
        <f t="shared" ca="1" si="56"/>
        <v>0.75369138045705675</v>
      </c>
      <c r="M658" s="24">
        <f ca="1">C658*'Balance y flujos'!D$12</f>
        <v>7500.9819920624932</v>
      </c>
      <c r="N658" s="24">
        <f ca="1">D658*'Balance y flujos'!E$12</f>
        <v>7379.6316025345795</v>
      </c>
      <c r="O658" s="24">
        <f ca="1">E658*'Balance y flujos'!F$12</f>
        <v>7220.1467717052246</v>
      </c>
      <c r="P658" s="24">
        <f ca="1">F658*'Balance y flujos'!G$12</f>
        <v>7033.1104904479598</v>
      </c>
      <c r="Q658" s="24">
        <f ca="1">G658*'Balance y flujos'!H$12</f>
        <v>-894824.61729509453</v>
      </c>
      <c r="R658" s="24">
        <f ca="1">H658*'Balance y flujos'!I$12</f>
        <v>22121.849495979448</v>
      </c>
      <c r="S658" s="24">
        <f ca="1">I658*'Balance y flujos'!J$12</f>
        <v>21370.190782168953</v>
      </c>
      <c r="T658" s="24">
        <f ca="1">J658*'Balance y flujos'!K$12</f>
        <v>20609.94688059191</v>
      </c>
      <c r="U658" s="24">
        <f ca="1">K658*'Balance y flujos'!L$12</f>
        <v>19851.208816132319</v>
      </c>
      <c r="V658" s="24">
        <f ca="1">L658*'Balance y flujos'!M$12</f>
        <v>772792.77079618245</v>
      </c>
      <c r="W658" s="18">
        <f t="shared" ca="1" si="58"/>
        <v>-8944.7796672891127</v>
      </c>
      <c r="X658" s="18">
        <f ca="1">'Metrics and Escenarios'!$N$13-W658</f>
        <v>11852.826423095888</v>
      </c>
    </row>
    <row r="659" spans="1:24" x14ac:dyDescent="0.3">
      <c r="A659">
        <v>654</v>
      </c>
      <c r="B659" s="18">
        <f t="shared" ca="1" si="57"/>
        <v>288.30072034099294</v>
      </c>
      <c r="C659" s="23">
        <f t="shared" ca="1" si="59"/>
        <v>0.965314848323233</v>
      </c>
      <c r="D659" s="23">
        <f t="shared" ca="1" si="56"/>
        <v>0.92541979463849511</v>
      </c>
      <c r="E659" s="23">
        <f t="shared" ca="1" si="56"/>
        <v>0.88227377011844699</v>
      </c>
      <c r="F659" s="23">
        <f t="shared" ca="1" si="56"/>
        <v>0.83744833071300262</v>
      </c>
      <c r="G659" s="23">
        <f t="shared" ca="1" si="56"/>
        <v>0.79214566028125011</v>
      </c>
      <c r="H659" s="23">
        <f t="shared" ca="1" si="56"/>
        <v>0.74725604490985853</v>
      </c>
      <c r="I659" s="23">
        <f t="shared" ca="1" si="56"/>
        <v>0.70341178797323967</v>
      </c>
      <c r="J659" s="23">
        <f t="shared" ca="1" si="56"/>
        <v>0.66104550170546217</v>
      </c>
      <c r="K659" s="23">
        <f t="shared" ca="1" si="56"/>
        <v>0.62043269914233878</v>
      </c>
      <c r="L659" s="23">
        <f t="shared" ca="1" si="56"/>
        <v>0.58173599890672134</v>
      </c>
      <c r="M659" s="24">
        <f ca="1">C659*'Balance y flujos'!D$12</f>
        <v>7309.2255209897457</v>
      </c>
      <c r="N659" s="24">
        <f ca="1">D659*'Balance y flujos'!E$12</f>
        <v>7007.145898926271</v>
      </c>
      <c r="O659" s="24">
        <f ca="1">E659*'Balance y flujos'!F$12</f>
        <v>6680.4503921711666</v>
      </c>
      <c r="P659" s="24">
        <f ca="1">F659*'Balance y flujos'!G$12</f>
        <v>6341.0385968787114</v>
      </c>
      <c r="Q659" s="24">
        <f ca="1">G659*'Balance y flujos'!H$12</f>
        <v>-786147.64700451854</v>
      </c>
      <c r="R659" s="24">
        <f ca="1">H659*'Balance y flujos'!I$12</f>
        <v>18938.294595380183</v>
      </c>
      <c r="S659" s="24">
        <f ca="1">I659*'Balance y flujos'!J$12</f>
        <v>17827.115288317644</v>
      </c>
      <c r="T659" s="24">
        <f ca="1">J659*'Balance y flujos'!K$12</f>
        <v>16753.393348272093</v>
      </c>
      <c r="U659" s="24">
        <f ca="1">K659*'Balance y flujos'!L$12</f>
        <v>15724.111317670087</v>
      </c>
      <c r="V659" s="24">
        <f ca="1">L659*'Balance y flujos'!M$12</f>
        <v>596479.38947422383</v>
      </c>
      <c r="W659" s="18">
        <f t="shared" ca="1" si="58"/>
        <v>-93087.48257168883</v>
      </c>
      <c r="X659" s="18">
        <f ca="1">'Metrics and Escenarios'!$N$13-W659</f>
        <v>95995.529327495606</v>
      </c>
    </row>
    <row r="660" spans="1:24" x14ac:dyDescent="0.3">
      <c r="A660">
        <v>655</v>
      </c>
      <c r="B660" s="18">
        <f t="shared" ca="1" si="57"/>
        <v>181.43747610081192</v>
      </c>
      <c r="C660" s="23">
        <f t="shared" ca="1" si="59"/>
        <v>0.97568583111221296</v>
      </c>
      <c r="D660" s="23">
        <f t="shared" ca="1" si="56"/>
        <v>0.9454113421191227</v>
      </c>
      <c r="E660" s="23">
        <f t="shared" ca="1" si="56"/>
        <v>0.91101683617840901</v>
      </c>
      <c r="F660" s="23">
        <f t="shared" ca="1" si="56"/>
        <v>0.87402140379274595</v>
      </c>
      <c r="G660" s="23">
        <f t="shared" ca="1" si="56"/>
        <v>0.83562246276611585</v>
      </c>
      <c r="H660" s="23">
        <f t="shared" ca="1" si="56"/>
        <v>0.79673795635385103</v>
      </c>
      <c r="I660" s="23">
        <f t="shared" ca="1" si="56"/>
        <v>0.75804803127319931</v>
      </c>
      <c r="J660" s="23">
        <f t="shared" ca="1" si="56"/>
        <v>0.72004468353743323</v>
      </c>
      <c r="K660" s="23">
        <f t="shared" ca="1" si="56"/>
        <v>0.68306775471117698</v>
      </c>
      <c r="L660" s="23">
        <f t="shared" ca="1" si="56"/>
        <v>0.64734538598326496</v>
      </c>
      <c r="M660" s="24">
        <f ca="1">C660*'Balance y flujos'!D$12</f>
        <v>7387.753114562589</v>
      </c>
      <c r="N660" s="24">
        <f ca="1">D660*'Balance y flujos'!E$12</f>
        <v>7158.5190279144963</v>
      </c>
      <c r="O660" s="24">
        <f ca="1">E660*'Balance y flujos'!F$12</f>
        <v>6898.0887641095014</v>
      </c>
      <c r="P660" s="24">
        <f ca="1">F660*'Balance y flujos'!G$12</f>
        <v>6617.9646584635129</v>
      </c>
      <c r="Q660" s="24">
        <f ca="1">G660*'Balance y flujos'!H$12</f>
        <v>-829295.24937934196</v>
      </c>
      <c r="R660" s="24">
        <f ca="1">H660*'Balance y flujos'!I$12</f>
        <v>20192.353391494555</v>
      </c>
      <c r="S660" s="24">
        <f ca="1">I660*'Balance y flujos'!J$12</f>
        <v>19211.804349380134</v>
      </c>
      <c r="T660" s="24">
        <f ca="1">J660*'Balance y flujos'!K$12</f>
        <v>18248.655774091687</v>
      </c>
      <c r="U660" s="24">
        <f ca="1">K660*'Balance y flujos'!L$12</f>
        <v>17311.52053629174</v>
      </c>
      <c r="V660" s="24">
        <f ca="1">L660*'Balance y flujos'!M$12</f>
        <v>663751.56657989032</v>
      </c>
      <c r="W660" s="18">
        <f t="shared" ca="1" si="58"/>
        <v>-62517.023183143348</v>
      </c>
      <c r="X660" s="18">
        <f ca="1">'Metrics and Escenarios'!$N$13-W660</f>
        <v>65425.069938950124</v>
      </c>
    </row>
    <row r="661" spans="1:24" x14ac:dyDescent="0.3">
      <c r="A661">
        <v>656</v>
      </c>
      <c r="B661" s="18">
        <f t="shared" ca="1" si="57"/>
        <v>93.286391226955743</v>
      </c>
      <c r="C661" s="23">
        <f t="shared" ca="1" si="59"/>
        <v>0.9843246275865799</v>
      </c>
      <c r="D661" s="23">
        <f t="shared" ca="1" si="56"/>
        <v>0.96222694501867134</v>
      </c>
      <c r="E661" s="23">
        <f t="shared" ca="1" si="56"/>
        <v>0.93543036193580731</v>
      </c>
      <c r="F661" s="23">
        <f t="shared" ca="1" si="56"/>
        <v>0.90538955515646613</v>
      </c>
      <c r="G661" s="23">
        <f t="shared" ca="1" si="56"/>
        <v>0.87327669589705348</v>
      </c>
      <c r="H661" s="23">
        <f t="shared" ca="1" si="56"/>
        <v>0.84001226098471926</v>
      </c>
      <c r="I661" s="23">
        <f t="shared" ca="1" si="56"/>
        <v>0.80629728047671567</v>
      </c>
      <c r="J661" s="23">
        <f t="shared" ca="1" si="56"/>
        <v>0.77265616095986045</v>
      </c>
      <c r="K661" s="23">
        <f t="shared" ca="1" si="56"/>
        <v>0.73946727822844527</v>
      </c>
      <c r="L661" s="23">
        <f t="shared" ca="1" si="56"/>
        <v>0.70700028132299031</v>
      </c>
      <c r="M661" s="24">
        <f ca="1">C661*'Balance y flujos'!D$12</f>
        <v>7453.1648419080857</v>
      </c>
      <c r="N661" s="24">
        <f ca="1">D661*'Balance y flujos'!E$12</f>
        <v>7285.8443602428079</v>
      </c>
      <c r="O661" s="24">
        <f ca="1">E661*'Balance y flujos'!F$12</f>
        <v>7082.9444781112861</v>
      </c>
      <c r="P661" s="24">
        <f ca="1">F661*'Balance y flujos'!G$12</f>
        <v>6855.4797996552497</v>
      </c>
      <c r="Q661" s="24">
        <f ca="1">G661*'Balance y flujos'!H$12</f>
        <v>-866664.37005992001</v>
      </c>
      <c r="R661" s="24">
        <f ca="1">H661*'Balance y flujos'!I$12</f>
        <v>21289.087951344743</v>
      </c>
      <c r="S661" s="24">
        <f ca="1">I661*'Balance y flujos'!J$12</f>
        <v>20434.622821905617</v>
      </c>
      <c r="T661" s="24">
        <f ca="1">J661*'Balance y flujos'!K$12</f>
        <v>19582.029609353616</v>
      </c>
      <c r="U661" s="24">
        <f ca="1">K661*'Balance y flujos'!L$12</f>
        <v>18740.897787482725</v>
      </c>
      <c r="V661" s="24">
        <f ca="1">L661*'Balance y flujos'!M$12</f>
        <v>724918.34260588908</v>
      </c>
      <c r="W661" s="18">
        <f t="shared" ca="1" si="58"/>
        <v>-33021.955804026686</v>
      </c>
      <c r="X661" s="18">
        <f ca="1">'Metrics and Escenarios'!$N$13-W661</f>
        <v>35930.002559833461</v>
      </c>
    </row>
    <row r="662" spans="1:24" x14ac:dyDescent="0.3">
      <c r="A662">
        <v>657</v>
      </c>
      <c r="B662" s="18">
        <f t="shared" ca="1" si="57"/>
        <v>-227.68862746889411</v>
      </c>
      <c r="C662" s="23">
        <f t="shared" ca="1" si="59"/>
        <v>1.0164315080271686</v>
      </c>
      <c r="D662" s="23">
        <f t="shared" ca="1" si="56"/>
        <v>1.0260228907613425</v>
      </c>
      <c r="E662" s="23">
        <f t="shared" ca="1" si="56"/>
        <v>1.0299846818741807</v>
      </c>
      <c r="F662" s="23">
        <f t="shared" ca="1" si="56"/>
        <v>1.0294246225442489</v>
      </c>
      <c r="G662" s="23">
        <f t="shared" ca="1" si="56"/>
        <v>1.0252994172500498</v>
      </c>
      <c r="H662" s="23">
        <f t="shared" ca="1" si="56"/>
        <v>1.0184136997265967</v>
      </c>
      <c r="I662" s="23">
        <f t="shared" ca="1" si="56"/>
        <v>1.0094238705969178</v>
      </c>
      <c r="J662" s="23">
        <f t="shared" ca="1" si="56"/>
        <v>0.99885952526291633</v>
      </c>
      <c r="K662" s="23">
        <f t="shared" ca="1" si="56"/>
        <v>0.98713573175808278</v>
      </c>
      <c r="L662" s="23">
        <f t="shared" ca="1" si="56"/>
        <v>0.97457948692651142</v>
      </c>
      <c r="M662" s="24">
        <f ca="1">C662*'Balance y flujos'!D$12</f>
        <v>7696.2735336715596</v>
      </c>
      <c r="N662" s="24">
        <f ca="1">D662*'Balance y flujos'!E$12</f>
        <v>7768.898107492193</v>
      </c>
      <c r="O662" s="24">
        <f ca="1">E662*'Balance y flujos'!F$12</f>
        <v>7798.8962213315144</v>
      </c>
      <c r="P662" s="24">
        <f ca="1">F662*'Balance y flujos'!G$12</f>
        <v>7794.6555324467254</v>
      </c>
      <c r="Q662" s="24">
        <f ca="1">G662*'Balance y flujos'!H$12</f>
        <v>-1017535.9971801759</v>
      </c>
      <c r="R662" s="24">
        <f ca="1">H662*'Balance y flujos'!I$12</f>
        <v>25810.455193734746</v>
      </c>
      <c r="S662" s="24">
        <f ca="1">I662*'Balance y flujos'!J$12</f>
        <v>25582.618920505902</v>
      </c>
      <c r="T662" s="24">
        <f ca="1">J662*'Balance y flujos'!K$12</f>
        <v>25314.878451217646</v>
      </c>
      <c r="U662" s="24">
        <f ca="1">K662*'Balance y flujos'!L$12</f>
        <v>25017.753179789797</v>
      </c>
      <c r="V662" s="24">
        <f ca="1">L662*'Balance y flujos'!M$12</f>
        <v>999279.01736959419</v>
      </c>
      <c r="W662" s="18">
        <f t="shared" ca="1" si="58"/>
        <v>114527.44932960835</v>
      </c>
      <c r="X662" s="18">
        <f ca="1">'Metrics and Escenarios'!$N$13-W662</f>
        <v>-111619.40257380158</v>
      </c>
    </row>
    <row r="663" spans="1:24" x14ac:dyDescent="0.3">
      <c r="A663">
        <v>658</v>
      </c>
      <c r="B663" s="18">
        <f t="shared" ca="1" si="57"/>
        <v>126.86400922719778</v>
      </c>
      <c r="C663" s="23">
        <f t="shared" ca="1" si="59"/>
        <v>0.98102504266346657</v>
      </c>
      <c r="D663" s="23">
        <f t="shared" ca="1" si="56"/>
        <v>0.95578673615161214</v>
      </c>
      <c r="E663" s="23">
        <f t="shared" ca="1" si="56"/>
        <v>0.92605480553469222</v>
      </c>
      <c r="F663" s="23">
        <f t="shared" ca="1" si="56"/>
        <v>0.89331052390664911</v>
      </c>
      <c r="G663" s="23">
        <f t="shared" ca="1" si="56"/>
        <v>0.85873780705692637</v>
      </c>
      <c r="H663" s="23">
        <f t="shared" ca="1" si="56"/>
        <v>0.82325822931777237</v>
      </c>
      <c r="I663" s="23">
        <f t="shared" ca="1" si="56"/>
        <v>0.7875667871965335</v>
      </c>
      <c r="J663" s="23">
        <f t="shared" ca="1" si="56"/>
        <v>0.75217728241050119</v>
      </c>
      <c r="K663" s="23">
        <f t="shared" ca="1" si="56"/>
        <v>0.71745496309906132</v>
      </c>
      <c r="L663" s="23">
        <f t="shared" ca="1" si="56"/>
        <v>0.68365502829981761</v>
      </c>
      <c r="M663" s="24">
        <f ca="1">C663*'Balance y flujos'!D$12</f>
        <v>7428.1808583191196</v>
      </c>
      <c r="N663" s="24">
        <f ca="1">D663*'Balance y flujos'!E$12</f>
        <v>7237.0800227902355</v>
      </c>
      <c r="O663" s="24">
        <f ca="1">E663*'Balance y flujos'!F$12</f>
        <v>7011.9541103162155</v>
      </c>
      <c r="P663" s="24">
        <f ca="1">F663*'Balance y flujos'!G$12</f>
        <v>6764.0191082203737</v>
      </c>
      <c r="Q663" s="24">
        <f ca="1">G663*'Balance y flujos'!H$12</f>
        <v>-852235.56759994302</v>
      </c>
      <c r="R663" s="24">
        <f ca="1">H663*'Balance y flujos'!I$12</f>
        <v>20864.47741854237</v>
      </c>
      <c r="S663" s="24">
        <f ca="1">I663*'Balance y flujos'!J$12</f>
        <v>19959.921276065772</v>
      </c>
      <c r="T663" s="24">
        <f ca="1">J663*'Balance y flujos'!K$12</f>
        <v>19063.017367709504</v>
      </c>
      <c r="U663" s="24">
        <f ca="1">K663*'Balance y flujos'!L$12</f>
        <v>18183.022462838271</v>
      </c>
      <c r="V663" s="24">
        <f ca="1">L663*'Balance y flujos'!M$12</f>
        <v>700981.43257014605</v>
      </c>
      <c r="W663" s="18">
        <f t="shared" ca="1" si="58"/>
        <v>-44742.462404995109</v>
      </c>
      <c r="X663" s="18">
        <f ca="1">'Metrics and Escenarios'!$N$13-W663</f>
        <v>47650.509160801885</v>
      </c>
    </row>
    <row r="664" spans="1:24" x14ac:dyDescent="0.3">
      <c r="A664">
        <v>659</v>
      </c>
      <c r="B664" s="18">
        <f t="shared" ca="1" si="57"/>
        <v>-114.7161850585583</v>
      </c>
      <c r="C664" s="23">
        <f t="shared" ca="1" si="59"/>
        <v>1.0050132518811961</v>
      </c>
      <c r="D664" s="23">
        <f t="shared" ca="1" si="56"/>
        <v>1.0031003649217258</v>
      </c>
      <c r="E664" s="23">
        <f t="shared" ca="1" si="56"/>
        <v>0.99566163545142949</v>
      </c>
      <c r="F664" s="23">
        <f t="shared" ca="1" si="56"/>
        <v>0.98394138706256984</v>
      </c>
      <c r="G664" s="23">
        <f t="shared" ca="1" si="56"/>
        <v>0.96898946723050727</v>
      </c>
      <c r="H664" s="23">
        <f t="shared" ca="1" si="56"/>
        <v>0.95166971247168597</v>
      </c>
      <c r="I664" s="23">
        <f t="shared" ca="1" si="56"/>
        <v>0.93267267836145806</v>
      </c>
      <c r="J664" s="23">
        <f t="shared" ca="1" si="56"/>
        <v>0.91254390510305927</v>
      </c>
      <c r="K664" s="23">
        <f t="shared" ca="1" si="56"/>
        <v>0.89170231680024026</v>
      </c>
      <c r="L664" s="23">
        <f t="shared" ca="1" si="56"/>
        <v>0.87047029981675506</v>
      </c>
      <c r="M664" s="24">
        <f ca="1">C664*'Balance y flujos'!D$12</f>
        <v>7609.816136510095</v>
      </c>
      <c r="N664" s="24">
        <f ca="1">D664*'Balance y flujos'!E$12</f>
        <v>7595.3320309281553</v>
      </c>
      <c r="O664" s="24">
        <f ca="1">E664*'Balance y flujos'!F$12</f>
        <v>7539.0070387429914</v>
      </c>
      <c r="P664" s="24">
        <f ca="1">F664*'Balance y flujos'!G$12</f>
        <v>7450.2629996504666</v>
      </c>
      <c r="Q664" s="24">
        <f ca="1">G664*'Balance y flujos'!H$12</f>
        <v>-961652.41802241327</v>
      </c>
      <c r="R664" s="24">
        <f ca="1">H664*'Balance y flujos'!I$12</f>
        <v>24118.910104586248</v>
      </c>
      <c r="S664" s="24">
        <f ca="1">I664*'Balance y flujos'!J$12</f>
        <v>23637.4534059504</v>
      </c>
      <c r="T664" s="24">
        <f ca="1">J664*'Balance y flujos'!K$12</f>
        <v>23127.314156615652</v>
      </c>
      <c r="U664" s="24">
        <f ca="1">K664*'Balance y flujos'!L$12</f>
        <v>22599.109477907394</v>
      </c>
      <c r="V664" s="24">
        <f ca="1">L664*'Balance y flujos'!M$12</f>
        <v>892531.30967643065</v>
      </c>
      <c r="W664" s="18">
        <f t="shared" ca="1" si="58"/>
        <v>54556.097004908836</v>
      </c>
      <c r="X664" s="18">
        <f ca="1">'Metrics and Escenarios'!$N$13-W664</f>
        <v>-51648.05024910206</v>
      </c>
    </row>
    <row r="665" spans="1:24" x14ac:dyDescent="0.3">
      <c r="A665">
        <v>660</v>
      </c>
      <c r="B665" s="18">
        <f t="shared" ca="1" si="57"/>
        <v>147.08075737680798</v>
      </c>
      <c r="C665" s="23">
        <f t="shared" ca="1" si="59"/>
        <v>0.9790437324991268</v>
      </c>
      <c r="D665" s="23">
        <f t="shared" ca="1" si="56"/>
        <v>0.95192995861016405</v>
      </c>
      <c r="E665" s="23">
        <f t="shared" ca="1" si="56"/>
        <v>0.92045525836177633</v>
      </c>
      <c r="F665" s="23">
        <f t="shared" ca="1" si="56"/>
        <v>0.88611572066763622</v>
      </c>
      <c r="G665" s="23">
        <f t="shared" ca="1" si="56"/>
        <v>0.85010108919942884</v>
      </c>
      <c r="H665" s="23">
        <f t="shared" ca="1" si="56"/>
        <v>0.81333238891737469</v>
      </c>
      <c r="I665" s="23">
        <f t="shared" ca="1" si="56"/>
        <v>0.77649985242516628</v>
      </c>
      <c r="J665" s="23">
        <f t="shared" ca="1" si="56"/>
        <v>0.74010986806248313</v>
      </c>
      <c r="K665" s="23">
        <f t="shared" ca="1" si="56"/>
        <v>0.704518860978813</v>
      </c>
      <c r="L665" s="23">
        <f t="shared" ca="1" si="56"/>
        <v>0.66997252069611157</v>
      </c>
      <c r="M665" s="24">
        <f ca="1">C665*'Balance y flujos'!D$12</f>
        <v>7413.1786620477742</v>
      </c>
      <c r="N665" s="24">
        <f ca="1">D665*'Balance y flujos'!E$12</f>
        <v>7207.8770566453559</v>
      </c>
      <c r="O665" s="24">
        <f ca="1">E665*'Balance y flujos'!F$12</f>
        <v>6969.5551425873382</v>
      </c>
      <c r="P665" s="24">
        <f ca="1">F665*'Balance y flujos'!G$12</f>
        <v>6709.5410904581486</v>
      </c>
      <c r="Q665" s="24">
        <f ca="1">G665*'Balance y flujos'!H$12</f>
        <v>-843664.2457308023</v>
      </c>
      <c r="R665" s="24">
        <f ca="1">H665*'Balance y flujos'!I$12</f>
        <v>20612.919079349365</v>
      </c>
      <c r="S665" s="24">
        <f ca="1">I665*'Balance y flujos'!J$12</f>
        <v>19679.443289443003</v>
      </c>
      <c r="T665" s="24">
        <f ca="1">J665*'Balance y flujos'!K$12</f>
        <v>18757.183444405677</v>
      </c>
      <c r="U665" s="24">
        <f ca="1">K665*'Balance y flujos'!L$12</f>
        <v>17855.172705666031</v>
      </c>
      <c r="V665" s="24">
        <f ca="1">L665*'Balance y flujos'!M$12</f>
        <v>686952.1584711168</v>
      </c>
      <c r="W665" s="18">
        <f t="shared" ca="1" si="58"/>
        <v>-51507.21678908274</v>
      </c>
      <c r="X665" s="18">
        <f ca="1">'Metrics and Escenarios'!$N$13-W665</f>
        <v>54415.263544889516</v>
      </c>
    </row>
    <row r="666" spans="1:24" x14ac:dyDescent="0.3">
      <c r="A666">
        <v>661</v>
      </c>
      <c r="B666" s="18">
        <f t="shared" ca="1" si="57"/>
        <v>294.24981520718831</v>
      </c>
      <c r="C666" s="23">
        <f t="shared" ca="1" si="59"/>
        <v>0.96474074414933253</v>
      </c>
      <c r="D666" s="23">
        <f t="shared" ca="1" si="56"/>
        <v>0.92431936739305087</v>
      </c>
      <c r="E666" s="23">
        <f t="shared" ca="1" si="56"/>
        <v>0.88070055530974201</v>
      </c>
      <c r="F666" s="23">
        <f t="shared" ca="1" si="56"/>
        <v>0.83545787610695377</v>
      </c>
      <c r="G666" s="23">
        <f t="shared" ca="1" si="56"/>
        <v>0.78979288639434908</v>
      </c>
      <c r="H666" s="23">
        <f t="shared" ref="D666:P694" ca="1" si="60">EXP(-(H$4+($B666/10000))*H$3)</f>
        <v>0.74459350139370351</v>
      </c>
      <c r="I666" s="23">
        <f t="shared" ca="1" si="60"/>
        <v>0.70048861436103704</v>
      </c>
      <c r="J666" s="23">
        <f t="shared" ca="1" si="60"/>
        <v>0.65790687849627039</v>
      </c>
      <c r="K666" s="23">
        <f t="shared" ca="1" si="60"/>
        <v>0.6171196646705881</v>
      </c>
      <c r="L666" s="23">
        <f t="shared" ca="1" si="60"/>
        <v>0.57828547020012688</v>
      </c>
      <c r="M666" s="24">
        <f ca="1">C666*'Balance y flujos'!D$12</f>
        <v>7304.8784865616835</v>
      </c>
      <c r="N666" s="24">
        <f ca="1">D666*'Balance y flujos'!E$12</f>
        <v>6998.8136217212068</v>
      </c>
      <c r="O666" s="24">
        <f ca="1">E666*'Balance y flujos'!F$12</f>
        <v>6668.5382353761488</v>
      </c>
      <c r="P666" s="24">
        <f ca="1">F666*'Balance y flujos'!G$12</f>
        <v>6325.9671602068574</v>
      </c>
      <c r="Q666" s="24">
        <f ca="1">G666*'Balance y flujos'!H$12</f>
        <v>-783812.68798389565</v>
      </c>
      <c r="R666" s="24">
        <f ca="1">H666*'Balance y flujos'!I$12</f>
        <v>18870.815671890115</v>
      </c>
      <c r="S666" s="24">
        <f ca="1">I666*'Balance y flujos'!J$12</f>
        <v>17753.031012387815</v>
      </c>
      <c r="T666" s="24">
        <f ca="1">J666*'Balance y flujos'!K$12</f>
        <v>16673.848764639126</v>
      </c>
      <c r="U666" s="24">
        <f ca="1">K666*'Balance y flujos'!L$12</f>
        <v>15640.14649295163</v>
      </c>
      <c r="V666" s="24">
        <f ca="1">L666*'Balance y flujos'!M$12</f>
        <v>592941.41131894256</v>
      </c>
      <c r="W666" s="18">
        <f t="shared" ca="1" si="58"/>
        <v>-94635.237219218398</v>
      </c>
      <c r="X666" s="18">
        <f ca="1">'Metrics and Escenarios'!$N$13-W666</f>
        <v>97543.283975025173</v>
      </c>
    </row>
    <row r="667" spans="1:24" x14ac:dyDescent="0.3">
      <c r="A667">
        <v>662</v>
      </c>
      <c r="B667" s="18">
        <f t="shared" ca="1" si="57"/>
        <v>-9.7534756519909891</v>
      </c>
      <c r="C667" s="23">
        <f t="shared" ca="1" si="59"/>
        <v>0.99451952931057019</v>
      </c>
      <c r="D667" s="23">
        <f t="shared" ca="1" si="60"/>
        <v>0.98226222649884753</v>
      </c>
      <c r="E667" s="23">
        <f t="shared" ca="1" si="60"/>
        <v>0.96479791374602575</v>
      </c>
      <c r="F667" s="23">
        <f t="shared" ca="1" si="60"/>
        <v>0.94348573506109512</v>
      </c>
      <c r="G667" s="23">
        <f t="shared" ca="1" si="60"/>
        <v>0.91944698624127852</v>
      </c>
      <c r="H667" s="23">
        <f t="shared" ca="1" si="60"/>
        <v>0.89358405877713598</v>
      </c>
      <c r="I667" s="23">
        <f t="shared" ca="1" si="60"/>
        <v>0.86660251864810811</v>
      </c>
      <c r="J667" s="23">
        <f t="shared" ca="1" si="60"/>
        <v>0.83904641936861057</v>
      </c>
      <c r="K667" s="23">
        <f t="shared" ca="1" si="60"/>
        <v>0.8113227276336038</v>
      </c>
      <c r="L667" s="23">
        <f t="shared" ca="1" si="60"/>
        <v>0.78373498250571549</v>
      </c>
      <c r="M667" s="24">
        <f ca="1">C667*'Balance y flujos'!D$12</f>
        <v>7530.3591749222405</v>
      </c>
      <c r="N667" s="24">
        <f ca="1">D667*'Balance y flujos'!E$12</f>
        <v>7437.5486368003376</v>
      </c>
      <c r="O667" s="24">
        <f ca="1">E667*'Balance y flujos'!F$12</f>
        <v>7305.3113665447281</v>
      </c>
      <c r="P667" s="24">
        <f ca="1">F667*'Balance y flujos'!G$12</f>
        <v>7143.9386075714538</v>
      </c>
      <c r="Q667" s="24">
        <f ca="1">G667*'Balance y flujos'!H$12</f>
        <v>-912485.06559051329</v>
      </c>
      <c r="R667" s="24">
        <f ca="1">H667*'Balance y flujos'!I$12</f>
        <v>22646.799937092965</v>
      </c>
      <c r="S667" s="24">
        <f ca="1">I667*'Balance y flujos'!J$12</f>
        <v>21962.98565538683</v>
      </c>
      <c r="T667" s="24">
        <f ca="1">J667*'Balance y flujos'!K$12</f>
        <v>21264.609871598263</v>
      </c>
      <c r="U667" s="24">
        <f ca="1">K667*'Balance y flujos'!L$12</f>
        <v>20561.986661086259</v>
      </c>
      <c r="V667" s="24">
        <f ca="1">L667*'Balance y flujos'!M$12</f>
        <v>803597.79135751782</v>
      </c>
      <c r="W667" s="18">
        <f t="shared" ca="1" si="58"/>
        <v>6966.2656780076213</v>
      </c>
      <c r="X667" s="18">
        <f ca="1">'Metrics and Escenarios'!$N$13-W667</f>
        <v>-4058.2189222008456</v>
      </c>
    </row>
    <row r="668" spans="1:24" x14ac:dyDescent="0.3">
      <c r="A668">
        <v>663</v>
      </c>
      <c r="B668" s="18">
        <f t="shared" ca="1" si="57"/>
        <v>70.871284438244061</v>
      </c>
      <c r="C668" s="23">
        <f t="shared" ca="1" si="59"/>
        <v>0.98653347640505895</v>
      </c>
      <c r="D668" s="23">
        <f t="shared" ca="1" si="60"/>
        <v>0.96655031259805257</v>
      </c>
      <c r="E668" s="23">
        <f t="shared" ca="1" si="60"/>
        <v>0.94174189062753511</v>
      </c>
      <c r="F668" s="23">
        <f t="shared" ca="1" si="60"/>
        <v>0.91354381768860338</v>
      </c>
      <c r="G668" s="23">
        <f t="shared" ca="1" si="60"/>
        <v>0.88311904238231254</v>
      </c>
      <c r="H668" s="23">
        <f t="shared" ca="1" si="60"/>
        <v>0.85138595101159098</v>
      </c>
      <c r="I668" s="23">
        <f t="shared" ca="1" si="60"/>
        <v>0.81904832221365065</v>
      </c>
      <c r="J668" s="23">
        <f t="shared" ca="1" si="60"/>
        <v>0.78663647067773557</v>
      </c>
      <c r="K668" s="23">
        <f t="shared" ca="1" si="60"/>
        <v>0.75453648138394824</v>
      </c>
      <c r="L668" s="23">
        <f t="shared" ca="1" si="60"/>
        <v>0.72302671421370202</v>
      </c>
      <c r="M668" s="24">
        <f ca="1">C668*'Balance y flujos'!D$12</f>
        <v>7469.8899282196444</v>
      </c>
      <c r="N668" s="24">
        <f ca="1">D668*'Balance y flujos'!E$12</f>
        <v>7318.5802792051272</v>
      </c>
      <c r="O668" s="24">
        <f ca="1">E668*'Balance y flujos'!F$12</f>
        <v>7130.7344677402334</v>
      </c>
      <c r="P668" s="24">
        <f ca="1">F668*'Balance y flujos'!G$12</f>
        <v>6917.2227055146968</v>
      </c>
      <c r="Q668" s="24">
        <f ca="1">G668*'Balance y flujos'!H$12</f>
        <v>-876432.19170984533</v>
      </c>
      <c r="R668" s="24">
        <f ca="1">H668*'Balance y flujos'!I$12</f>
        <v>21577.340276411473</v>
      </c>
      <c r="S668" s="24">
        <f ca="1">I668*'Balance y flujos'!J$12</f>
        <v>20757.782448993268</v>
      </c>
      <c r="T668" s="24">
        <f ca="1">J668*'Balance y flujos'!K$12</f>
        <v>19936.343536655088</v>
      </c>
      <c r="U668" s="24">
        <f ca="1">K668*'Balance y flujos'!L$12</f>
        <v>19122.808393118539</v>
      </c>
      <c r="V668" s="24">
        <f ca="1">L668*'Balance y flujos'!M$12</f>
        <v>741350.94592434762</v>
      </c>
      <c r="W668" s="18">
        <f t="shared" ca="1" si="58"/>
        <v>-24850.543749639532</v>
      </c>
      <c r="X668" s="18">
        <f ca="1">'Metrics and Escenarios'!$N$13-W668</f>
        <v>27758.590505446307</v>
      </c>
    </row>
    <row r="669" spans="1:24" x14ac:dyDescent="0.3">
      <c r="A669">
        <v>664</v>
      </c>
      <c r="B669" s="18">
        <f t="shared" ca="1" si="57"/>
        <v>-134.21970601044421</v>
      </c>
      <c r="C669" s="23">
        <f t="shared" ca="1" si="59"/>
        <v>1.006975294297517</v>
      </c>
      <c r="D669" s="23">
        <f t="shared" ca="1" si="60"/>
        <v>1.0070208039841344</v>
      </c>
      <c r="E669" s="23">
        <f t="shared" ca="1" si="60"/>
        <v>1.0015043841788702</v>
      </c>
      <c r="F669" s="23">
        <f t="shared" ca="1" si="60"/>
        <v>0.99164753596885546</v>
      </c>
      <c r="G669" s="23">
        <f t="shared" ca="1" si="60"/>
        <v>0.97848504446621876</v>
      </c>
      <c r="H669" s="23">
        <f t="shared" ca="1" si="60"/>
        <v>0.96287167405305152</v>
      </c>
      <c r="I669" s="23">
        <f t="shared" ca="1" si="60"/>
        <v>0.94549327639375103</v>
      </c>
      <c r="J669" s="23">
        <f t="shared" ca="1" si="60"/>
        <v>0.92689381885847655</v>
      </c>
      <c r="K669" s="23">
        <f t="shared" ca="1" si="60"/>
        <v>0.907492698319463</v>
      </c>
      <c r="L669" s="23">
        <f t="shared" ca="1" si="60"/>
        <v>0.88761417507305584</v>
      </c>
      <c r="M669" s="24">
        <f ca="1">C669*'Balance y flujos'!D$12</f>
        <v>7624.6724401581205</v>
      </c>
      <c r="N669" s="24">
        <f ca="1">D669*'Balance y flujos'!E$12</f>
        <v>7625.0170329751209</v>
      </c>
      <c r="O669" s="24">
        <f ca="1">E669*'Balance y flujos'!F$12</f>
        <v>7583.247493746373</v>
      </c>
      <c r="P669" s="24">
        <f ca="1">F669*'Balance y flujos'!G$12</f>
        <v>7508.6128534336221</v>
      </c>
      <c r="Q669" s="24">
        <f ca="1">G669*'Balance y flujos'!H$12</f>
        <v>-971076.09610979154</v>
      </c>
      <c r="R669" s="24">
        <f ca="1">H669*'Balance y flujos'!I$12</f>
        <v>24402.810181299075</v>
      </c>
      <c r="S669" s="24">
        <f ca="1">I669*'Balance y flujos'!J$12</f>
        <v>23962.375852651792</v>
      </c>
      <c r="T669" s="24">
        <f ca="1">J669*'Balance y flujos'!K$12</f>
        <v>23490.995248216823</v>
      </c>
      <c r="U669" s="24">
        <f ca="1">K669*'Balance y flujos'!L$12</f>
        <v>22999.297471061149</v>
      </c>
      <c r="V669" s="24">
        <f ca="1">L669*'Balance y flujos'!M$12</f>
        <v>910109.6755766304</v>
      </c>
      <c r="W669" s="18">
        <f t="shared" ca="1" si="58"/>
        <v>64230.608040380874</v>
      </c>
      <c r="X669" s="18">
        <f ca="1">'Metrics and Escenarios'!$N$13-W669</f>
        <v>-61322.561284574098</v>
      </c>
    </row>
    <row r="670" spans="1:24" x14ac:dyDescent="0.3">
      <c r="A670">
        <v>665</v>
      </c>
      <c r="B670" s="18">
        <f t="shared" ca="1" si="57"/>
        <v>57.310110283067928</v>
      </c>
      <c r="C670" s="23">
        <f t="shared" ca="1" si="59"/>
        <v>0.98787223918799416</v>
      </c>
      <c r="D670" s="23">
        <f t="shared" ca="1" si="60"/>
        <v>0.96917538231537437</v>
      </c>
      <c r="E670" s="23">
        <f t="shared" ca="1" si="60"/>
        <v>0.94558103255950265</v>
      </c>
      <c r="F670" s="23">
        <f t="shared" ca="1" si="60"/>
        <v>0.9185127732026126</v>
      </c>
      <c r="G670" s="23">
        <f t="shared" ca="1" si="60"/>
        <v>0.88912745521186087</v>
      </c>
      <c r="H670" s="23">
        <f t="shared" ca="1" si="60"/>
        <v>0.85834168691244406</v>
      </c>
      <c r="I670" s="23">
        <f t="shared" ca="1" si="60"/>
        <v>0.82686042284633543</v>
      </c>
      <c r="J670" s="23">
        <f t="shared" ca="1" si="60"/>
        <v>0.79521710323810912</v>
      </c>
      <c r="K670" s="23">
        <f t="shared" ca="1" si="60"/>
        <v>0.76380207045234161</v>
      </c>
      <c r="L670" s="23">
        <f t="shared" ca="1" si="60"/>
        <v>0.73289859123523193</v>
      </c>
      <c r="M670" s="24">
        <f ca="1">C670*'Balance y flujos'!D$12</f>
        <v>7480.0268479164442</v>
      </c>
      <c r="N670" s="24">
        <f ca="1">D670*'Balance y flujos'!E$12</f>
        <v>7338.4569304402703</v>
      </c>
      <c r="O670" s="24">
        <f ca="1">E670*'Balance y flujos'!F$12</f>
        <v>7159.8038995806137</v>
      </c>
      <c r="P670" s="24">
        <f ca="1">F670*'Balance y flujos'!G$12</f>
        <v>6954.8469236842875</v>
      </c>
      <c r="Q670" s="24">
        <f ca="1">G670*'Balance y flujos'!H$12</f>
        <v>-882395.10969957989</v>
      </c>
      <c r="R670" s="24">
        <f ca="1">H670*'Balance y flujos'!I$12</f>
        <v>21753.624933478259</v>
      </c>
      <c r="S670" s="24">
        <f ca="1">I670*'Balance y flujos'!J$12</f>
        <v>20955.770627474161</v>
      </c>
      <c r="T670" s="24">
        <f ca="1">J670*'Balance y flujos'!K$12</f>
        <v>20153.809221074767</v>
      </c>
      <c r="U670" s="24">
        <f ca="1">K670*'Balance y flujos'!L$12</f>
        <v>19357.633466227362</v>
      </c>
      <c r="V670" s="24">
        <f ca="1">L670*'Balance y flujos'!M$12</f>
        <v>751473.0136489392</v>
      </c>
      <c r="W670" s="18">
        <f t="shared" ca="1" si="58"/>
        <v>-19768.123200764414</v>
      </c>
      <c r="X670" s="18">
        <f ca="1">'Metrics and Escenarios'!$N$13-W670</f>
        <v>22676.16995657119</v>
      </c>
    </row>
    <row r="671" spans="1:24" x14ac:dyDescent="0.3">
      <c r="A671">
        <v>666</v>
      </c>
      <c r="B671" s="18">
        <f t="shared" ca="1" si="57"/>
        <v>64.759065106538088</v>
      </c>
      <c r="C671" s="23">
        <f t="shared" ca="1" si="59"/>
        <v>0.98713665162182729</v>
      </c>
      <c r="D671" s="23">
        <f t="shared" ca="1" si="60"/>
        <v>0.96773258858498279</v>
      </c>
      <c r="E671" s="23">
        <f t="shared" ca="1" si="60"/>
        <v>0.94347031471612119</v>
      </c>
      <c r="F671" s="23">
        <f t="shared" ca="1" si="60"/>
        <v>0.91578006233136044</v>
      </c>
      <c r="G671" s="23">
        <f t="shared" ca="1" si="60"/>
        <v>0.88582207930865497</v>
      </c>
      <c r="H671" s="23">
        <f t="shared" ca="1" si="60"/>
        <v>0.85451399789945659</v>
      </c>
      <c r="I671" s="23">
        <f t="shared" ca="1" si="60"/>
        <v>0.8225601717665193</v>
      </c>
      <c r="J671" s="23">
        <f t="shared" ca="1" si="60"/>
        <v>0.79049236594040551</v>
      </c>
      <c r="K671" s="23">
        <f t="shared" ca="1" si="60"/>
        <v>0.75869862207182615</v>
      </c>
      <c r="L671" s="23">
        <f t="shared" ca="1" si="60"/>
        <v>0.72745954549158776</v>
      </c>
      <c r="M671" s="24">
        <f ca="1">C671*'Balance y flujos'!D$12</f>
        <v>7474.457084412973</v>
      </c>
      <c r="N671" s="24">
        <f ca="1">D671*'Balance y flujos'!E$12</f>
        <v>7327.5323033364602</v>
      </c>
      <c r="O671" s="24">
        <f ca="1">E671*'Balance y flujos'!F$12</f>
        <v>7143.8218469319363</v>
      </c>
      <c r="P671" s="24">
        <f ca="1">F671*'Balance y flujos'!G$12</f>
        <v>6934.1552290767331</v>
      </c>
      <c r="Q671" s="24">
        <f ca="1">G671*'Balance y flujos'!H$12</f>
        <v>-879114.76162843325</v>
      </c>
      <c r="R671" s="24">
        <f ca="1">H671*'Balance y flujos'!I$12</f>
        <v>21656.616816058209</v>
      </c>
      <c r="S671" s="24">
        <f ca="1">I671*'Balance y flujos'!J$12</f>
        <v>20846.78599986438</v>
      </c>
      <c r="T671" s="24">
        <f ca="1">J671*'Balance y flujos'!K$12</f>
        <v>20034.066507129261</v>
      </c>
      <c r="U671" s="24">
        <f ca="1">K671*'Balance y flujos'!L$12</f>
        <v>19228.292781008582</v>
      </c>
      <c r="V671" s="24">
        <f ca="1">L671*'Balance y flujos'!M$12</f>
        <v>745896.12191353284</v>
      </c>
      <c r="W671" s="18">
        <f t="shared" ca="1" si="58"/>
        <v>-22572.911147081875</v>
      </c>
      <c r="X671" s="18">
        <f ca="1">'Metrics and Escenarios'!$N$13-W671</f>
        <v>25480.957902888651</v>
      </c>
    </row>
    <row r="672" spans="1:24" x14ac:dyDescent="0.3">
      <c r="A672">
        <v>667</v>
      </c>
      <c r="B672" s="18">
        <f t="shared" ca="1" si="57"/>
        <v>299.09134412252325</v>
      </c>
      <c r="C672" s="23">
        <f t="shared" ca="1" si="59"/>
        <v>0.96427377517978252</v>
      </c>
      <c r="D672" s="23">
        <f t="shared" ca="1" si="60"/>
        <v>0.92342477679272783</v>
      </c>
      <c r="E672" s="23">
        <f t="shared" ca="1" si="60"/>
        <v>0.87942230267773946</v>
      </c>
      <c r="F672" s="23">
        <f t="shared" ca="1" si="60"/>
        <v>0.83384148438770167</v>
      </c>
      <c r="G672" s="23">
        <f t="shared" ca="1" si="60"/>
        <v>0.78788329611272079</v>
      </c>
      <c r="H672" s="23">
        <f t="shared" ca="1" si="60"/>
        <v>0.74243365741635137</v>
      </c>
      <c r="I672" s="23">
        <f t="shared" ca="1" si="60"/>
        <v>0.6981186275384702</v>
      </c>
      <c r="J672" s="23">
        <f t="shared" ca="1" si="60"/>
        <v>0.65536358690302343</v>
      </c>
      <c r="K672" s="23">
        <f t="shared" ca="1" si="60"/>
        <v>0.61443649228084229</v>
      </c>
      <c r="L672" s="23">
        <f t="shared" ca="1" si="60"/>
        <v>0.5754924510720586</v>
      </c>
      <c r="M672" s="24">
        <f ca="1">C672*'Balance y flujos'!D$12</f>
        <v>7301.3426645284126</v>
      </c>
      <c r="N672" s="24">
        <f ca="1">D672*'Balance y flujos'!E$12</f>
        <v>6992.0399100580371</v>
      </c>
      <c r="O672" s="24">
        <f ca="1">E672*'Balance y flujos'!F$12</f>
        <v>6658.8594898597667</v>
      </c>
      <c r="P672" s="24">
        <f ca="1">F672*'Balance y flujos'!G$12</f>
        <v>6313.7280740405185</v>
      </c>
      <c r="Q672" s="24">
        <f ca="1">G672*'Balance y flujos'!H$12</f>
        <v>-781917.55684587779</v>
      </c>
      <c r="R672" s="24">
        <f ca="1">H672*'Balance y flujos'!I$12</f>
        <v>18816.077056121423</v>
      </c>
      <c r="S672" s="24">
        <f ca="1">I672*'Balance y flujos'!J$12</f>
        <v>17692.966582078181</v>
      </c>
      <c r="T672" s="24">
        <f ca="1">J672*'Balance y flujos'!K$12</f>
        <v>16609.392135933398</v>
      </c>
      <c r="U672" s="24">
        <f ca="1">K672*'Balance y flujos'!L$12</f>
        <v>15572.144755778227</v>
      </c>
      <c r="V672" s="24">
        <f ca="1">L672*'Balance y flujos'!M$12</f>
        <v>590077.60652186803</v>
      </c>
      <c r="W672" s="18">
        <f t="shared" ca="1" si="58"/>
        <v>-95883.399655611836</v>
      </c>
      <c r="X672" s="18">
        <f ca="1">'Metrics and Escenarios'!$N$13-W672</f>
        <v>98791.446411418612</v>
      </c>
    </row>
    <row r="673" spans="1:24" x14ac:dyDescent="0.3">
      <c r="A673">
        <v>668</v>
      </c>
      <c r="B673" s="18">
        <f t="shared" ca="1" si="57"/>
        <v>-16.202573019727396</v>
      </c>
      <c r="C673" s="23">
        <f t="shared" ca="1" si="59"/>
        <v>0.99516111149749709</v>
      </c>
      <c r="D673" s="23">
        <f t="shared" ca="1" si="60"/>
        <v>0.98352998486066989</v>
      </c>
      <c r="E673" s="23">
        <f t="shared" ca="1" si="60"/>
        <v>0.96666634332162371</v>
      </c>
      <c r="F673" s="23">
        <f t="shared" ca="1" si="60"/>
        <v>0.94592272954080137</v>
      </c>
      <c r="G673" s="23">
        <f t="shared" ca="1" si="60"/>
        <v>0.92241657302615299</v>
      </c>
      <c r="H673" s="23">
        <f t="shared" ca="1" si="60"/>
        <v>0.89704844346156654</v>
      </c>
      <c r="I673" s="23">
        <f t="shared" ca="1" si="60"/>
        <v>0.87052352523805954</v>
      </c>
      <c r="J673" s="23">
        <f t="shared" ca="1" si="60"/>
        <v>0.84338647917253518</v>
      </c>
      <c r="K673" s="23">
        <f t="shared" ca="1" si="60"/>
        <v>0.81604548961379497</v>
      </c>
      <c r="L673" s="23">
        <f t="shared" ca="1" si="60"/>
        <v>0.78880569891571428</v>
      </c>
      <c r="M673" s="24">
        <f ca="1">C673*'Balance y flujos'!D$12</f>
        <v>7535.2171431826937</v>
      </c>
      <c r="N673" s="24">
        <f ca="1">D673*'Balance y flujos'!E$12</f>
        <v>7447.1479212087106</v>
      </c>
      <c r="O673" s="24">
        <f ca="1">E673*'Balance y flujos'!F$12</f>
        <v>7319.4588471950619</v>
      </c>
      <c r="P673" s="24">
        <f ca="1">F673*'Balance y flujos'!G$12</f>
        <v>7162.3911800937976</v>
      </c>
      <c r="Q673" s="24">
        <f ca="1">G673*'Balance y flujos'!H$12</f>
        <v>-915432.16709035099</v>
      </c>
      <c r="R673" s="24">
        <f ca="1">H673*'Balance y flujos'!I$12</f>
        <v>22734.600548666986</v>
      </c>
      <c r="S673" s="24">
        <f ca="1">I673*'Balance y flujos'!J$12</f>
        <v>22062.358793171061</v>
      </c>
      <c r="T673" s="24">
        <f ca="1">J673*'Balance y flujos'!K$12</f>
        <v>21374.603402849261</v>
      </c>
      <c r="U673" s="24">
        <f ca="1">K673*'Balance y flujos'!L$12</f>
        <v>20681.679313014571</v>
      </c>
      <c r="V673" s="24">
        <f ca="1">L673*'Balance y flujos'!M$12</f>
        <v>808797.01890079724</v>
      </c>
      <c r="W673" s="18">
        <f t="shared" ca="1" si="58"/>
        <v>9682.3089598284569</v>
      </c>
      <c r="X673" s="18">
        <f ca="1">'Metrics and Escenarios'!$N$13-W673</f>
        <v>-6774.2622040216811</v>
      </c>
    </row>
    <row r="674" spans="1:24" x14ac:dyDescent="0.3">
      <c r="A674">
        <v>669</v>
      </c>
      <c r="B674" s="18">
        <f t="shared" ca="1" si="57"/>
        <v>97.040525533395339</v>
      </c>
      <c r="C674" s="23">
        <f t="shared" ca="1" si="59"/>
        <v>0.98395516825560692</v>
      </c>
      <c r="D674" s="23">
        <f t="shared" ca="1" si="60"/>
        <v>0.96150475033720684</v>
      </c>
      <c r="E674" s="23">
        <f t="shared" ca="1" si="60"/>
        <v>0.93437743560722242</v>
      </c>
      <c r="F674" s="23">
        <f t="shared" ca="1" si="60"/>
        <v>0.90403099386019037</v>
      </c>
      <c r="G674" s="23">
        <f t="shared" ca="1" si="60"/>
        <v>0.87163903437667889</v>
      </c>
      <c r="H674" s="23">
        <f t="shared" ca="1" si="60"/>
        <v>0.83812227904954528</v>
      </c>
      <c r="I674" s="23">
        <f t="shared" ca="1" si="60"/>
        <v>0.8041811983170325</v>
      </c>
      <c r="J674" s="23">
        <f t="shared" ca="1" si="60"/>
        <v>0.77033911809676381</v>
      </c>
      <c r="K674" s="23">
        <f t="shared" ca="1" si="60"/>
        <v>0.73697304073746683</v>
      </c>
      <c r="L674" s="23">
        <f t="shared" ca="1" si="60"/>
        <v>0.70435108314647021</v>
      </c>
      <c r="M674" s="24">
        <f ca="1">C674*'Balance y flujos'!D$12</f>
        <v>7450.3673488667155</v>
      </c>
      <c r="N674" s="24">
        <f ca="1">D674*'Balance y flujos'!E$12</f>
        <v>7280.3760057405934</v>
      </c>
      <c r="O674" s="24">
        <f ca="1">E674*'Balance y flujos'!F$12</f>
        <v>7074.9718710328989</v>
      </c>
      <c r="P674" s="24">
        <f ca="1">F674*'Balance y flujos'!G$12</f>
        <v>6845.192968456272</v>
      </c>
      <c r="Q674" s="24">
        <f ca="1">G674*'Balance y flujos'!H$12</f>
        <v>-865039.10867759387</v>
      </c>
      <c r="R674" s="24">
        <f ca="1">H674*'Balance y flujos'!I$12</f>
        <v>21241.188660449629</v>
      </c>
      <c r="S674" s="24">
        <f ca="1">I674*'Balance y flujos'!J$12</f>
        <v>20380.993296121127</v>
      </c>
      <c r="T674" s="24">
        <f ca="1">J674*'Balance y flujos'!K$12</f>
        <v>19523.306979231915</v>
      </c>
      <c r="U674" s="24">
        <f ca="1">K674*'Balance y flujos'!L$12</f>
        <v>18677.684375270463</v>
      </c>
      <c r="V674" s="24">
        <f ca="1">L674*'Balance y flujos'!M$12</f>
        <v>722202.00372726261</v>
      </c>
      <c r="W674" s="18">
        <f t="shared" ca="1" si="58"/>
        <v>-34363.023445161642</v>
      </c>
      <c r="X674" s="18">
        <f ca="1">'Metrics and Escenarios'!$N$13-W674</f>
        <v>37271.070200968417</v>
      </c>
    </row>
    <row r="675" spans="1:24" x14ac:dyDescent="0.3">
      <c r="A675">
        <v>670</v>
      </c>
      <c r="B675" s="18">
        <f t="shared" ca="1" si="57"/>
        <v>-198.6748068417192</v>
      </c>
      <c r="C675" s="23">
        <f t="shared" ca="1" si="59"/>
        <v>1.0134867259165636</v>
      </c>
      <c r="D675" s="23">
        <f t="shared" ca="1" si="60"/>
        <v>1.0200863627328178</v>
      </c>
      <c r="E675" s="23">
        <f t="shared" ca="1" si="60"/>
        <v>1.0210584486070455</v>
      </c>
      <c r="F675" s="23">
        <f t="shared" ca="1" si="60"/>
        <v>1.0175466643132636</v>
      </c>
      <c r="G675" s="23">
        <f t="shared" ca="1" si="60"/>
        <v>1.0105328581022015</v>
      </c>
      <c r="H675" s="23">
        <f t="shared" ca="1" si="60"/>
        <v>1.000838279160023</v>
      </c>
      <c r="I675" s="23">
        <f t="shared" ca="1" si="60"/>
        <v>0.98912958318167821</v>
      </c>
      <c r="J675" s="23">
        <f t="shared" ca="1" si="60"/>
        <v>0.97594193996916134</v>
      </c>
      <c r="K675" s="23">
        <f t="shared" ca="1" si="60"/>
        <v>0.96169284421636181</v>
      </c>
      <c r="L675" s="23">
        <f t="shared" ca="1" si="60"/>
        <v>0.94670947532271232</v>
      </c>
      <c r="M675" s="24">
        <f ca="1">C675*'Balance y flujos'!D$12</f>
        <v>7673.9760660691754</v>
      </c>
      <c r="N675" s="24">
        <f ca="1">D675*'Balance y flujos'!E$12</f>
        <v>7723.9475690771515</v>
      </c>
      <c r="O675" s="24">
        <f ca="1">E675*'Balance y flujos'!F$12</f>
        <v>7731.3080638347328</v>
      </c>
      <c r="P675" s="24">
        <f ca="1">F675*'Balance y flujos'!G$12</f>
        <v>7704.717337058999</v>
      </c>
      <c r="Q675" s="24">
        <f ca="1">G675*'Balance y flujos'!H$12</f>
        <v>-1002881.2482993799</v>
      </c>
      <c r="R675" s="24">
        <f ca="1">H675*'Balance y flujos'!I$12</f>
        <v>25365.027559398743</v>
      </c>
      <c r="S675" s="24">
        <f ca="1">I675*'Balance y flujos'!J$12</f>
        <v>25068.284916396922</v>
      </c>
      <c r="T675" s="24">
        <f ca="1">J675*'Balance y flujos'!K$12</f>
        <v>24734.060156518884</v>
      </c>
      <c r="U675" s="24">
        <f ca="1">K675*'Balance y flujos'!L$12</f>
        <v>24372.934174437534</v>
      </c>
      <c r="V675" s="24">
        <f ca="1">L675*'Balance y flujos'!M$12</f>
        <v>970702.67425636842</v>
      </c>
      <c r="W675" s="18">
        <f t="shared" ca="1" si="58"/>
        <v>98195.681799780694</v>
      </c>
      <c r="X675" s="18">
        <f ca="1">'Metrics and Escenarios'!$N$13-W675</f>
        <v>-95287.635043973918</v>
      </c>
    </row>
    <row r="676" spans="1:24" x14ac:dyDescent="0.3">
      <c r="A676">
        <v>671</v>
      </c>
      <c r="B676" s="18">
        <f t="shared" ca="1" si="57"/>
        <v>-71.259247434543624</v>
      </c>
      <c r="C676" s="23">
        <f t="shared" ca="1" si="59"/>
        <v>1.0006552481945099</v>
      </c>
      <c r="D676" s="23">
        <f t="shared" ca="1" si="60"/>
        <v>0.99441980860753876</v>
      </c>
      <c r="E676" s="23">
        <f t="shared" ca="1" si="60"/>
        <v>0.98276536132217118</v>
      </c>
      <c r="F676" s="23">
        <f t="shared" ca="1" si="60"/>
        <v>0.96698555195003877</v>
      </c>
      <c r="G676" s="23">
        <f t="shared" ca="1" si="60"/>
        <v>0.94816190476368889</v>
      </c>
      <c r="H676" s="23">
        <f t="shared" ca="1" si="60"/>
        <v>0.9271764302381964</v>
      </c>
      <c r="I676" s="23">
        <f t="shared" ca="1" si="60"/>
        <v>0.90472809939937926</v>
      </c>
      <c r="J676" s="23">
        <f t="shared" ca="1" si="60"/>
        <v>0.8813639488097359</v>
      </c>
      <c r="K676" s="23">
        <f t="shared" ca="1" si="60"/>
        <v>0.85749993861952212</v>
      </c>
      <c r="L676" s="23">
        <f t="shared" ca="1" si="60"/>
        <v>0.83345249208571281</v>
      </c>
      <c r="M676" s="24">
        <f ca="1">C676*'Balance y flujos'!D$12</f>
        <v>7576.8179579131074</v>
      </c>
      <c r="N676" s="24">
        <f ca="1">D676*'Balance y flujos'!E$12</f>
        <v>7529.6041040675509</v>
      </c>
      <c r="O676" s="24">
        <f ca="1">E676*'Balance y flujos'!F$12</f>
        <v>7441.3583014890382</v>
      </c>
      <c r="P676" s="24">
        <f ca="1">F676*'Balance y flujos'!G$12</f>
        <v>7321.8758491270055</v>
      </c>
      <c r="Q676" s="24">
        <f ca="1">G676*'Balance y flujos'!H$12</f>
        <v>-940982.55887010088</v>
      </c>
      <c r="R676" s="24">
        <f ca="1">H676*'Balance y flujos'!I$12</f>
        <v>23498.157689526732</v>
      </c>
      <c r="S676" s="24">
        <f ca="1">I676*'Balance y flujos'!J$12</f>
        <v>22929.232077621698</v>
      </c>
      <c r="T676" s="24">
        <f ca="1">J676*'Balance y flujos'!K$12</f>
        <v>22337.096129238882</v>
      </c>
      <c r="U676" s="24">
        <f ca="1">K676*'Balance y flujos'!L$12</f>
        <v>21732.291847911267</v>
      </c>
      <c r="V676" s="24">
        <f ca="1">L676*'Balance y flujos'!M$12</f>
        <v>854575.3306815211</v>
      </c>
      <c r="W676" s="18">
        <f t="shared" ca="1" si="58"/>
        <v>33959.205768315471</v>
      </c>
      <c r="X676" s="18">
        <f ca="1">'Metrics and Escenarios'!$N$13-W676</f>
        <v>-31051.159012508695</v>
      </c>
    </row>
    <row r="677" spans="1:24" x14ac:dyDescent="0.3">
      <c r="A677">
        <v>672</v>
      </c>
      <c r="B677" s="18">
        <f t="shared" ca="1" si="57"/>
        <v>77.148398882299233</v>
      </c>
      <c r="C677" s="23">
        <f t="shared" ca="1" si="59"/>
        <v>0.98591441236874766</v>
      </c>
      <c r="D677" s="23">
        <f t="shared" ca="1" si="60"/>
        <v>0.96533764457729687</v>
      </c>
      <c r="E677" s="23">
        <f t="shared" ca="1" si="60"/>
        <v>0.93997013289275955</v>
      </c>
      <c r="F677" s="23">
        <f t="shared" ca="1" si="60"/>
        <v>0.9112529272910751</v>
      </c>
      <c r="G677" s="23">
        <f t="shared" ca="1" si="60"/>
        <v>0.88035166778737173</v>
      </c>
      <c r="H677" s="23">
        <f t="shared" ca="1" si="60"/>
        <v>0.84818543356875409</v>
      </c>
      <c r="I677" s="23">
        <f t="shared" ca="1" si="60"/>
        <v>0.81545733531614617</v>
      </c>
      <c r="J677" s="23">
        <f t="shared" ca="1" si="60"/>
        <v>0.78269612683202106</v>
      </c>
      <c r="K677" s="23">
        <f t="shared" ca="1" si="60"/>
        <v>0.75028581888067325</v>
      </c>
      <c r="L677" s="23">
        <f t="shared" ca="1" si="60"/>
        <v>0.71850240743380622</v>
      </c>
      <c r="M677" s="24">
        <f ca="1">C677*'Balance y flujos'!D$12</f>
        <v>7465.2024641645812</v>
      </c>
      <c r="N677" s="24">
        <f ca="1">D677*'Balance y flujos'!E$12</f>
        <v>7309.3981309545416</v>
      </c>
      <c r="O677" s="24">
        <f ca="1">E677*'Balance y flujos'!F$12</f>
        <v>7117.3189723974165</v>
      </c>
      <c r="P677" s="24">
        <f ca="1">F677*'Balance y flujos'!G$12</f>
        <v>6899.8764121385102</v>
      </c>
      <c r="Q677" s="24">
        <f ca="1">G677*'Balance y flujos'!H$12</f>
        <v>-873685.77127825411</v>
      </c>
      <c r="R677" s="24">
        <f ca="1">H677*'Balance y flujos'!I$12</f>
        <v>21496.227058789511</v>
      </c>
      <c r="S677" s="24">
        <f ca="1">I677*'Balance y flujos'!J$12</f>
        <v>20666.773258480403</v>
      </c>
      <c r="T677" s="24">
        <f ca="1">J677*'Balance y flujos'!K$12</f>
        <v>19836.480319668684</v>
      </c>
      <c r="U677" s="24">
        <f ca="1">K677*'Balance y flujos'!L$12</f>
        <v>19015.080527601884</v>
      </c>
      <c r="V677" s="24">
        <f ca="1">L677*'Balance y flujos'!M$12</f>
        <v>736711.97609793488</v>
      </c>
      <c r="W677" s="18">
        <f t="shared" ca="1" si="58"/>
        <v>-27167.438036123873</v>
      </c>
      <c r="X677" s="18">
        <f ca="1">'Metrics and Escenarios'!$N$13-W677</f>
        <v>30075.484791930648</v>
      </c>
    </row>
    <row r="678" spans="1:24" x14ac:dyDescent="0.3">
      <c r="A678">
        <v>673</v>
      </c>
      <c r="B678" s="18">
        <f t="shared" ca="1" si="57"/>
        <v>9.2400457767405939</v>
      </c>
      <c r="C678" s="23">
        <f t="shared" ca="1" si="59"/>
        <v>0.99263237926002168</v>
      </c>
      <c r="D678" s="23">
        <f t="shared" ca="1" si="60"/>
        <v>0.97853798090162736</v>
      </c>
      <c r="E678" s="23">
        <f t="shared" ca="1" si="60"/>
        <v>0.95931607354065251</v>
      </c>
      <c r="F678" s="23">
        <f t="shared" ca="1" si="60"/>
        <v>0.93634484891327119</v>
      </c>
      <c r="G678" s="23">
        <f t="shared" ca="1" si="60"/>
        <v>0.91075654903937231</v>
      </c>
      <c r="H678" s="23">
        <f t="shared" ca="1" si="60"/>
        <v>0.88345847970183933</v>
      </c>
      <c r="I678" s="23">
        <f t="shared" ca="1" si="60"/>
        <v>0.85515689126410777</v>
      </c>
      <c r="J678" s="23">
        <f t="shared" ca="1" si="60"/>
        <v>0.82639363427103241</v>
      </c>
      <c r="K678" s="23">
        <f t="shared" ca="1" si="60"/>
        <v>0.79757170557932533</v>
      </c>
      <c r="L678" s="23">
        <f t="shared" ca="1" si="60"/>
        <v>0.76898957223994513</v>
      </c>
      <c r="M678" s="24">
        <f ca="1">C678*'Balance y flujos'!D$12</f>
        <v>7516.0699455217336</v>
      </c>
      <c r="N678" s="24">
        <f ca="1">D678*'Balance y flujos'!E$12</f>
        <v>7409.3491835204886</v>
      </c>
      <c r="O678" s="24">
        <f ca="1">E678*'Balance y flujos'!F$12</f>
        <v>7263.8036590846177</v>
      </c>
      <c r="P678" s="24">
        <f ca="1">F678*'Balance y flujos'!G$12</f>
        <v>7089.8688422872883</v>
      </c>
      <c r="Q678" s="24">
        <f ca="1">G678*'Balance y flujos'!H$12</f>
        <v>-903860.43113213172</v>
      </c>
      <c r="R678" s="24">
        <f ca="1">H678*'Balance y flujos'!I$12</f>
        <v>22390.179464387496</v>
      </c>
      <c r="S678" s="24">
        <f ca="1">I678*'Balance y flujos'!J$12</f>
        <v>21672.910165594978</v>
      </c>
      <c r="T678" s="24">
        <f ca="1">J678*'Balance y flujos'!K$12</f>
        <v>20943.940439397313</v>
      </c>
      <c r="U678" s="24">
        <f ca="1">K678*'Balance y flujos'!L$12</f>
        <v>20213.483750436793</v>
      </c>
      <c r="V678" s="24">
        <f ca="1">L678*'Balance y flujos'!M$12</f>
        <v>788478.67662265</v>
      </c>
      <c r="W678" s="18">
        <f t="shared" ca="1" si="58"/>
        <v>-882.14905925095081</v>
      </c>
      <c r="X678" s="18">
        <f ca="1">'Metrics and Escenarios'!$N$13-W678</f>
        <v>3790.1958150577266</v>
      </c>
    </row>
    <row r="679" spans="1:24" x14ac:dyDescent="0.3">
      <c r="A679">
        <v>674</v>
      </c>
      <c r="B679" s="18">
        <f t="shared" ca="1" si="57"/>
        <v>-36.809479120511604</v>
      </c>
      <c r="C679" s="23">
        <f t="shared" ca="1" si="59"/>
        <v>0.99721394505645755</v>
      </c>
      <c r="D679" s="23">
        <f t="shared" ca="1" si="60"/>
        <v>0.98759185137041472</v>
      </c>
      <c r="E679" s="23">
        <f t="shared" ca="1" si="60"/>
        <v>0.97266085424896676</v>
      </c>
      <c r="F679" s="23">
        <f t="shared" ca="1" si="60"/>
        <v>0.95375196883857249</v>
      </c>
      <c r="G679" s="23">
        <f t="shared" ca="1" si="60"/>
        <v>0.93196977987354956</v>
      </c>
      <c r="H679" s="23">
        <f t="shared" ca="1" si="60"/>
        <v>0.90820852956913567</v>
      </c>
      <c r="I679" s="23">
        <f t="shared" ca="1" si="60"/>
        <v>0.88317168732521045</v>
      </c>
      <c r="J679" s="23">
        <f t="shared" ca="1" si="60"/>
        <v>0.85740538497442942</v>
      </c>
      <c r="K679" s="23">
        <f t="shared" ca="1" si="60"/>
        <v>0.8313212611348938</v>
      </c>
      <c r="L679" s="23">
        <f t="shared" ca="1" si="60"/>
        <v>0.80522918129015275</v>
      </c>
      <c r="M679" s="24">
        <f ca="1">C679*'Balance y flujos'!D$12</f>
        <v>7550.7609043354014</v>
      </c>
      <c r="N679" s="24">
        <f ca="1">D679*'Balance y flujos'!E$12</f>
        <v>7477.9037915938507</v>
      </c>
      <c r="O679" s="24">
        <f ca="1">E679*'Balance y flujos'!F$12</f>
        <v>7364.8484238001411</v>
      </c>
      <c r="P679" s="24">
        <f ca="1">F679*'Balance y flujos'!G$12</f>
        <v>7221.6730566593615</v>
      </c>
      <c r="Q679" s="24">
        <f ca="1">G679*'Balance y flujos'!H$12</f>
        <v>-924913.03842626384</v>
      </c>
      <c r="R679" s="24">
        <f ca="1">H679*'Balance y flujos'!I$12</f>
        <v>23017.439342484235</v>
      </c>
      <c r="S679" s="24">
        <f ca="1">I679*'Balance y flujos'!J$12</f>
        <v>22382.911060801733</v>
      </c>
      <c r="T679" s="24">
        <f ca="1">J679*'Balance y flujos'!K$12</f>
        <v>21729.895500905404</v>
      </c>
      <c r="U679" s="24">
        <f ca="1">K679*'Balance y flujos'!L$12</f>
        <v>21068.825142357691</v>
      </c>
      <c r="V679" s="24">
        <f ca="1">L679*'Balance y flujos'!M$12</f>
        <v>825636.73443869804</v>
      </c>
      <c r="W679" s="18">
        <f t="shared" ca="1" si="58"/>
        <v>18537.95323537197</v>
      </c>
      <c r="X679" s="18">
        <f ca="1">'Metrics and Escenarios'!$N$13-W679</f>
        <v>-15629.906479565194</v>
      </c>
    </row>
    <row r="680" spans="1:24" x14ac:dyDescent="0.3">
      <c r="A680">
        <v>675</v>
      </c>
      <c r="B680" s="18">
        <f t="shared" ca="1" si="57"/>
        <v>-172.64489681538723</v>
      </c>
      <c r="C680" s="23">
        <f t="shared" ca="1" si="59"/>
        <v>1.010852059581709</v>
      </c>
      <c r="D680" s="23">
        <f t="shared" ca="1" si="60"/>
        <v>1.014789610844939</v>
      </c>
      <c r="E680" s="23">
        <f t="shared" ca="1" si="60"/>
        <v>1.0131160819662022</v>
      </c>
      <c r="F680" s="23">
        <f t="shared" ca="1" si="60"/>
        <v>1.0070069697419777</v>
      </c>
      <c r="G680" s="23">
        <f t="shared" ca="1" si="60"/>
        <v>0.99746603492016239</v>
      </c>
      <c r="H680" s="23">
        <f t="shared" ca="1" si="60"/>
        <v>0.98532867032002569</v>
      </c>
      <c r="I680" s="23">
        <f t="shared" ca="1" si="60"/>
        <v>0.97126991936664897</v>
      </c>
      <c r="J680" s="23">
        <f t="shared" ca="1" si="60"/>
        <v>0.95582913584886064</v>
      </c>
      <c r="K680" s="23">
        <f t="shared" ca="1" si="60"/>
        <v>0.93942519345750719</v>
      </c>
      <c r="L680" s="23">
        <f t="shared" ca="1" si="60"/>
        <v>0.92238467250957268</v>
      </c>
      <c r="M680" s="24">
        <f ca="1">C680*'Balance y flujos'!D$12</f>
        <v>7654.0267506230666</v>
      </c>
      <c r="N680" s="24">
        <f ca="1">D680*'Balance y flujos'!E$12</f>
        <v>7683.8413237992681</v>
      </c>
      <c r="O680" s="24">
        <f ca="1">E680*'Balance y flujos'!F$12</f>
        <v>7671.1696032597738</v>
      </c>
      <c r="P680" s="24">
        <f ca="1">F680*'Balance y flujos'!G$12</f>
        <v>7624.9122820785497</v>
      </c>
      <c r="Q680" s="24">
        <f ca="1">G680*'Balance y flujos'!H$12</f>
        <v>-989913.36522755085</v>
      </c>
      <c r="R680" s="24">
        <f ca="1">H680*'Balance y flujos'!I$12</f>
        <v>24971.955407929679</v>
      </c>
      <c r="S680" s="24">
        <f ca="1">I680*'Balance y flujos'!J$12</f>
        <v>24615.653483024878</v>
      </c>
      <c r="T680" s="24">
        <f ca="1">J680*'Balance y flujos'!K$12</f>
        <v>24224.325625545131</v>
      </c>
      <c r="U680" s="24">
        <f ca="1">K680*'Balance y flujos'!L$12</f>
        <v>23808.587679162141</v>
      </c>
      <c r="V680" s="24">
        <f ca="1">L680*'Balance y flujos'!M$12</f>
        <v>945761.3889339366</v>
      </c>
      <c r="W680" s="18">
        <f t="shared" ca="1" si="58"/>
        <v>84102.495861808304</v>
      </c>
      <c r="X680" s="18">
        <f ca="1">'Metrics and Escenarios'!$N$13-W680</f>
        <v>-81194.449106001528</v>
      </c>
    </row>
    <row r="681" spans="1:24" x14ac:dyDescent="0.3">
      <c r="A681">
        <v>676</v>
      </c>
      <c r="B681" s="18">
        <f t="shared" ca="1" si="57"/>
        <v>-151.43570693390274</v>
      </c>
      <c r="C681" s="23">
        <f t="shared" ca="1" si="59"/>
        <v>1.0087103962044144</v>
      </c>
      <c r="D681" s="23">
        <f t="shared" ca="1" si="60"/>
        <v>1.010494154491393</v>
      </c>
      <c r="E681" s="23">
        <f t="shared" ca="1" si="60"/>
        <v>1.0066903349717762</v>
      </c>
      <c r="F681" s="23">
        <f t="shared" ca="1" si="60"/>
        <v>0.99849998520130523</v>
      </c>
      <c r="G681" s="23">
        <f t="shared" ca="1" si="60"/>
        <v>0.98694420015523687</v>
      </c>
      <c r="H681" s="23">
        <f t="shared" ca="1" si="60"/>
        <v>0.97286930067967925</v>
      </c>
      <c r="I681" s="23">
        <f t="shared" ca="1" si="60"/>
        <v>0.95695653988643736</v>
      </c>
      <c r="J681" s="23">
        <f t="shared" ca="1" si="60"/>
        <v>0.93974805898274749</v>
      </c>
      <c r="K681" s="23">
        <f t="shared" ca="1" si="60"/>
        <v>0.9216632525620122</v>
      </c>
      <c r="L681" s="23">
        <f t="shared" ca="1" si="60"/>
        <v>0.90302763994478052</v>
      </c>
      <c r="M681" s="24">
        <f ca="1">C681*'Balance y flujos'!D$12</f>
        <v>7637.8103828318935</v>
      </c>
      <c r="N681" s="24">
        <f ca="1">D681*'Balance y flujos'!E$12</f>
        <v>7651.316744634064</v>
      </c>
      <c r="O681" s="24">
        <f ca="1">E681*'Balance y flujos'!F$12</f>
        <v>7622.5147690316826</v>
      </c>
      <c r="P681" s="24">
        <f ca="1">F681*'Balance y flujos'!G$12</f>
        <v>7560.4986157816365</v>
      </c>
      <c r="Q681" s="24">
        <f ca="1">G681*'Balance y flujos'!H$12</f>
        <v>-979471.2002857147</v>
      </c>
      <c r="R681" s="24">
        <f ca="1">H681*'Balance y flujos'!I$12</f>
        <v>24656.187854988595</v>
      </c>
      <c r="S681" s="24">
        <f ca="1">I681*'Balance y flujos'!J$12</f>
        <v>24252.898308144471</v>
      </c>
      <c r="T681" s="24">
        <f ca="1">J681*'Balance y flujos'!K$12</f>
        <v>23816.770312776611</v>
      </c>
      <c r="U681" s="24">
        <f ca="1">K681*'Balance y flujos'!L$12</f>
        <v>23358.432914197754</v>
      </c>
      <c r="V681" s="24">
        <f ca="1">L681*'Balance y flujos'!M$12</f>
        <v>925913.77594801364</v>
      </c>
      <c r="W681" s="18">
        <f t="shared" ca="1" si="58"/>
        <v>72999.005564685562</v>
      </c>
      <c r="X681" s="18">
        <f ca="1">'Metrics and Escenarios'!$N$13-W681</f>
        <v>-70090.958808878786</v>
      </c>
    </row>
    <row r="682" spans="1:24" x14ac:dyDescent="0.3">
      <c r="A682">
        <v>677</v>
      </c>
      <c r="B682" s="18">
        <f t="shared" ca="1" si="57"/>
        <v>33.74586283617392</v>
      </c>
      <c r="C682" s="23">
        <f t="shared" ca="1" si="59"/>
        <v>0.9902028306302505</v>
      </c>
      <c r="D682" s="23">
        <f t="shared" ca="1" si="60"/>
        <v>0.97375374010248084</v>
      </c>
      <c r="E682" s="23">
        <f t="shared" ca="1" si="60"/>
        <v>0.95228928749923847</v>
      </c>
      <c r="F682" s="23">
        <f t="shared" ca="1" si="60"/>
        <v>0.92721132869279854</v>
      </c>
      <c r="G682" s="23">
        <f t="shared" ca="1" si="60"/>
        <v>0.89966522162616958</v>
      </c>
      <c r="H682" s="23">
        <f t="shared" ca="1" si="60"/>
        <v>0.87056358883708074</v>
      </c>
      <c r="I682" s="23">
        <f t="shared" ca="1" si="60"/>
        <v>0.84061257222937857</v>
      </c>
      <c r="J682" s="23">
        <f t="shared" ca="1" si="60"/>
        <v>0.81035024963700142</v>
      </c>
      <c r="K682" s="23">
        <f t="shared" ca="1" si="60"/>
        <v>0.78017363837925913</v>
      </c>
      <c r="L682" s="23">
        <f t="shared" ca="1" si="60"/>
        <v>0.75037388241192626</v>
      </c>
      <c r="M682" s="24">
        <f ca="1">C682*'Balance y flujos'!D$12</f>
        <v>7497.6737519067119</v>
      </c>
      <c r="N682" s="24">
        <f ca="1">D682*'Balance y flujos'!E$12</f>
        <v>7373.1235986676047</v>
      </c>
      <c r="O682" s="24">
        <f ca="1">E682*'Balance y flujos'!F$12</f>
        <v>7210.5978434342614</v>
      </c>
      <c r="P682" s="24">
        <f ca="1">F682*'Balance y flujos'!G$12</f>
        <v>7020.7111377229003</v>
      </c>
      <c r="Q682" s="24">
        <f ca="1">G682*'Balance y flujos'!H$12</f>
        <v>-892853.08565863606</v>
      </c>
      <c r="R682" s="24">
        <f ca="1">H682*'Balance y flujos'!I$12</f>
        <v>22063.374156306607</v>
      </c>
      <c r="S682" s="24">
        <f ca="1">I682*'Balance y flujos'!J$12</f>
        <v>21304.30210889853</v>
      </c>
      <c r="T682" s="24">
        <f ca="1">J682*'Balance y flujos'!K$12</f>
        <v>20537.340390356658</v>
      </c>
      <c r="U682" s="24">
        <f ca="1">K682*'Balance y flujos'!L$12</f>
        <v>19772.550921228536</v>
      </c>
      <c r="V682" s="24">
        <f ca="1">L682*'Balance y flujos'!M$12</f>
        <v>769391.19480250112</v>
      </c>
      <c r="W682" s="18">
        <f t="shared" ca="1" si="58"/>
        <v>-10682.216947613284</v>
      </c>
      <c r="X682" s="18">
        <f ca="1">'Metrics and Escenarios'!$N$13-W682</f>
        <v>13590.26370342006</v>
      </c>
    </row>
    <row r="683" spans="1:24" x14ac:dyDescent="0.3">
      <c r="A683">
        <v>678</v>
      </c>
      <c r="B683" s="18">
        <f t="shared" ca="1" si="57"/>
        <v>189.93186839958599</v>
      </c>
      <c r="C683" s="23">
        <f t="shared" ca="1" si="59"/>
        <v>0.97485739719317854</v>
      </c>
      <c r="D683" s="23">
        <f t="shared" ca="1" si="60"/>
        <v>0.94380656669955876</v>
      </c>
      <c r="E683" s="23">
        <f t="shared" ca="1" si="60"/>
        <v>0.90869823138476491</v>
      </c>
      <c r="F683" s="23">
        <f t="shared" ca="1" si="60"/>
        <v>0.87105673099117287</v>
      </c>
      <c r="G683" s="23">
        <f t="shared" ca="1" si="60"/>
        <v>0.8320809363622691</v>
      </c>
      <c r="H683" s="23">
        <f t="shared" ca="1" si="60"/>
        <v>0.79268760384998538</v>
      </c>
      <c r="I683" s="23">
        <f t="shared" ca="1" si="60"/>
        <v>0.75355399529938061</v>
      </c>
      <c r="J683" s="23">
        <f t="shared" ca="1" si="60"/>
        <v>0.71516819780480845</v>
      </c>
      <c r="K683" s="23">
        <f t="shared" ca="1" si="60"/>
        <v>0.67786564406595928</v>
      </c>
      <c r="L683" s="23">
        <f t="shared" ca="1" si="60"/>
        <v>0.64186986884089681</v>
      </c>
      <c r="M683" s="24">
        <f ca="1">C683*'Balance y flujos'!D$12</f>
        <v>7381.4803317974856</v>
      </c>
      <c r="N683" s="24">
        <f ca="1">D683*'Balance y flujos'!E$12</f>
        <v>7146.3678987026033</v>
      </c>
      <c r="O683" s="24">
        <f ca="1">E683*'Balance y flujos'!F$12</f>
        <v>6880.5326213025919</v>
      </c>
      <c r="P683" s="24">
        <f ca="1">F683*'Balance y flujos'!G$12</f>
        <v>6595.5165814031807</v>
      </c>
      <c r="Q683" s="24">
        <f ca="1">G683*'Balance y flujos'!H$12</f>
        <v>-825780.53890526074</v>
      </c>
      <c r="R683" s="24">
        <f ca="1">H683*'Balance y flujos'!I$12</f>
        <v>20089.702139014425</v>
      </c>
      <c r="S683" s="24">
        <f ca="1">I683*'Balance y flujos'!J$12</f>
        <v>19097.908479585356</v>
      </c>
      <c r="T683" s="24">
        <f ca="1">J683*'Balance y flujos'!K$12</f>
        <v>18125.06718083279</v>
      </c>
      <c r="U683" s="24">
        <f ca="1">K683*'Balance y flujos'!L$12</f>
        <v>17179.679376105771</v>
      </c>
      <c r="V683" s="24">
        <f ca="1">L683*'Balance y flujos'!M$12</f>
        <v>658137.27912256715</v>
      </c>
      <c r="W683" s="18">
        <f t="shared" ca="1" si="58"/>
        <v>-65147.005173949408</v>
      </c>
      <c r="X683" s="18">
        <f ca="1">'Metrics and Escenarios'!$N$13-W683</f>
        <v>68055.051929756184</v>
      </c>
    </row>
    <row r="684" spans="1:24" x14ac:dyDescent="0.3">
      <c r="A684">
        <v>679</v>
      </c>
      <c r="B684" s="18">
        <f t="shared" ca="1" si="57"/>
        <v>137.87001485261305</v>
      </c>
      <c r="C684" s="23">
        <f t="shared" ca="1" si="59"/>
        <v>0.97994591990013447</v>
      </c>
      <c r="D684" s="23">
        <f t="shared" ca="1" si="60"/>
        <v>0.95368517114484141</v>
      </c>
      <c r="E684" s="23">
        <f t="shared" ca="1" si="60"/>
        <v>0.92300219853967491</v>
      </c>
      <c r="F684" s="23">
        <f t="shared" ca="1" si="60"/>
        <v>0.88938645564731555</v>
      </c>
      <c r="G684" s="23">
        <f t="shared" ca="1" si="60"/>
        <v>0.85402514926664563</v>
      </c>
      <c r="H684" s="23">
        <f t="shared" ca="1" si="60"/>
        <v>0.81783966919773909</v>
      </c>
      <c r="I684" s="23">
        <f t="shared" ca="1" si="60"/>
        <v>0.78152252506368358</v>
      </c>
      <c r="J684" s="23">
        <f t="shared" ca="1" si="60"/>
        <v>0.74558357922083018</v>
      </c>
      <c r="K684" s="23">
        <f t="shared" ca="1" si="60"/>
        <v>0.71038336243001898</v>
      </c>
      <c r="L684" s="23">
        <f t="shared" ca="1" si="60"/>
        <v>0.67617197202862589</v>
      </c>
      <c r="M684" s="24">
        <f ca="1">C684*'Balance y flujos'!D$12</f>
        <v>7420.0098955956837</v>
      </c>
      <c r="N684" s="24">
        <f ca="1">D684*'Balance y flujos'!E$12</f>
        <v>7221.167274107057</v>
      </c>
      <c r="O684" s="24">
        <f ca="1">E684*'Balance y flujos'!F$12</f>
        <v>6988.8402081605727</v>
      </c>
      <c r="P684" s="24">
        <f ca="1">F684*'Balance y flujos'!G$12</f>
        <v>6734.3066264150357</v>
      </c>
      <c r="Q684" s="24">
        <f ca="1">G684*'Balance y flujos'!H$12</f>
        <v>-847558.59337824339</v>
      </c>
      <c r="R684" s="24">
        <f ca="1">H684*'Balance y flujos'!I$12</f>
        <v>20727.150609967208</v>
      </c>
      <c r="S684" s="24">
        <f ca="1">I684*'Balance y flujos'!J$12</f>
        <v>19806.736811833809</v>
      </c>
      <c r="T684" s="24">
        <f ca="1">J684*'Balance y flujos'!K$12</f>
        <v>18895.907988894709</v>
      </c>
      <c r="U684" s="24">
        <f ca="1">K684*'Balance y flujos'!L$12</f>
        <v>18003.801354299274</v>
      </c>
      <c r="V684" s="24">
        <f ca="1">L684*'Balance y flujos'!M$12</f>
        <v>693308.72734916932</v>
      </c>
      <c r="W684" s="18">
        <f t="shared" ca="1" si="58"/>
        <v>-48451.945259800646</v>
      </c>
      <c r="X684" s="18">
        <f ca="1">'Metrics and Escenarios'!$N$13-W684</f>
        <v>51359.992015607422</v>
      </c>
    </row>
    <row r="685" spans="1:24" x14ac:dyDescent="0.3">
      <c r="A685">
        <v>680</v>
      </c>
      <c r="B685" s="18">
        <f t="shared" ca="1" si="57"/>
        <v>32.820118073039175</v>
      </c>
      <c r="C685" s="23">
        <f t="shared" ca="1" si="59"/>
        <v>0.99029450238190686</v>
      </c>
      <c r="D685" s="23">
        <f t="shared" ca="1" si="60"/>
        <v>0.97393404627881219</v>
      </c>
      <c r="E685" s="23">
        <f t="shared" ca="1" si="60"/>
        <v>0.95255379727408662</v>
      </c>
      <c r="F685" s="23">
        <f t="shared" ca="1" si="60"/>
        <v>0.92755473668324695</v>
      </c>
      <c r="G685" s="23">
        <f t="shared" ca="1" si="60"/>
        <v>0.90008174820180431</v>
      </c>
      <c r="H685" s="23">
        <f t="shared" ca="1" si="60"/>
        <v>0.87104727496562029</v>
      </c>
      <c r="I685" s="23">
        <f t="shared" ca="1" si="60"/>
        <v>0.84115748364801857</v>
      </c>
      <c r="J685" s="23">
        <f t="shared" ca="1" si="60"/>
        <v>0.81095061392312329</v>
      </c>
      <c r="K685" s="23">
        <f t="shared" ca="1" si="60"/>
        <v>0.78082392673616874</v>
      </c>
      <c r="L685" s="23">
        <f t="shared" ca="1" si="60"/>
        <v>0.7510688587396771</v>
      </c>
      <c r="M685" s="24">
        <f ca="1">C685*'Balance y flujos'!D$12</f>
        <v>7498.3678772565136</v>
      </c>
      <c r="N685" s="24">
        <f ca="1">D685*'Balance y flujos'!E$12</f>
        <v>7374.4888511631216</v>
      </c>
      <c r="O685" s="24">
        <f ca="1">E685*'Balance y flujos'!F$12</f>
        <v>7212.6006734955927</v>
      </c>
      <c r="P685" s="24">
        <f ca="1">F685*'Balance y flujos'!G$12</f>
        <v>7023.3113737518579</v>
      </c>
      <c r="Q685" s="24">
        <f ca="1">G685*'Balance y flujos'!H$12</f>
        <v>-893266.45835480641</v>
      </c>
      <c r="R685" s="24">
        <f ca="1">H685*'Balance y flujos'!I$12</f>
        <v>22075.632592295686</v>
      </c>
      <c r="S685" s="24">
        <f ca="1">I685*'Balance y flujos'!J$12</f>
        <v>21318.112225316974</v>
      </c>
      <c r="T685" s="24">
        <f ca="1">J685*'Balance y flujos'!K$12</f>
        <v>20552.555892181728</v>
      </c>
      <c r="U685" s="24">
        <f ca="1">K685*'Balance y flujos'!L$12</f>
        <v>19789.031687839914</v>
      </c>
      <c r="V685" s="24">
        <f ca="1">L685*'Balance y flujos'!M$12</f>
        <v>770103.78445907205</v>
      </c>
      <c r="W685" s="18">
        <f t="shared" ca="1" si="58"/>
        <v>-10318.572722433135</v>
      </c>
      <c r="X685" s="18">
        <f ca="1">'Metrics and Escenarios'!$N$13-W685</f>
        <v>13226.619478239911</v>
      </c>
    </row>
    <row r="686" spans="1:24" x14ac:dyDescent="0.3">
      <c r="A686">
        <v>681</v>
      </c>
      <c r="B686" s="18">
        <f t="shared" ca="1" si="57"/>
        <v>-375.4506692840697</v>
      </c>
      <c r="C686" s="23">
        <f t="shared" ca="1" si="59"/>
        <v>1.0315620179847091</v>
      </c>
      <c r="D686" s="23">
        <f t="shared" ca="1" si="60"/>
        <v>1.0567968204321021</v>
      </c>
      <c r="E686" s="23">
        <f t="shared" ca="1" si="60"/>
        <v>1.076669567363717</v>
      </c>
      <c r="F686" s="23">
        <f t="shared" ca="1" si="60"/>
        <v>1.0921026164250012</v>
      </c>
      <c r="G686" s="23">
        <f t="shared" ca="1" si="60"/>
        <v>1.1039180391859069</v>
      </c>
      <c r="H686" s="23">
        <f t="shared" ca="1" si="60"/>
        <v>1.1128268008183204</v>
      </c>
      <c r="I686" s="23">
        <f t="shared" ca="1" si="60"/>
        <v>1.119422774136734</v>
      </c>
      <c r="J686" s="23">
        <f t="shared" ca="1" si="60"/>
        <v>1.1241964433662366</v>
      </c>
      <c r="K686" s="23">
        <f t="shared" ca="1" si="60"/>
        <v>1.127539819207974</v>
      </c>
      <c r="L686" s="23">
        <f t="shared" ca="1" si="60"/>
        <v>1.1297686139448531</v>
      </c>
      <c r="M686" s="24">
        <f ca="1">C686*'Balance y flujos'!D$12</f>
        <v>7810.8395840325848</v>
      </c>
      <c r="N686" s="24">
        <f ca="1">D686*'Balance y flujos'!E$12</f>
        <v>8001.9138872881558</v>
      </c>
      <c r="O686" s="24">
        <f ca="1">E686*'Balance y flujos'!F$12</f>
        <v>8152.3874755656379</v>
      </c>
      <c r="P686" s="24">
        <f ca="1">F686*'Balance y flujos'!G$12</f>
        <v>8269.2443086096609</v>
      </c>
      <c r="Q686" s="24">
        <f ca="1">G686*'Balance y flujos'!H$12</f>
        <v>-1095559.3301915161</v>
      </c>
      <c r="R686" s="24">
        <f ca="1">H686*'Balance y flujos'!I$12</f>
        <v>28203.240283019855</v>
      </c>
      <c r="S686" s="24">
        <f ca="1">I686*'Balance y flujos'!J$12</f>
        <v>28370.407195483509</v>
      </c>
      <c r="T686" s="24">
        <f ca="1">J686*'Balance y flujos'!K$12</f>
        <v>28491.390029660688</v>
      </c>
      <c r="U686" s="24">
        <f ca="1">K686*'Balance y flujos'!L$12</f>
        <v>28576.123819457647</v>
      </c>
      <c r="V686" s="24">
        <f ca="1">L686*'Balance y flujos'!M$12</f>
        <v>1158401.2238531248</v>
      </c>
      <c r="W686" s="18">
        <f t="shared" ca="1" si="58"/>
        <v>208717.44024472637</v>
      </c>
      <c r="X686" s="18">
        <f ca="1">'Metrics and Escenarios'!$N$13-W686</f>
        <v>-205809.3934889196</v>
      </c>
    </row>
    <row r="687" spans="1:24" x14ac:dyDescent="0.3">
      <c r="A687">
        <v>682</v>
      </c>
      <c r="B687" s="18">
        <f t="shared" ca="1" si="57"/>
        <v>199.50535860339855</v>
      </c>
      <c r="C687" s="23">
        <f t="shared" ca="1" si="59"/>
        <v>0.97392456501319757</v>
      </c>
      <c r="D687" s="23">
        <f t="shared" ca="1" si="60"/>
        <v>0.9420011910416104</v>
      </c>
      <c r="E687" s="23">
        <f t="shared" ca="1" si="60"/>
        <v>0.90609215148329825</v>
      </c>
      <c r="F687" s="23">
        <f t="shared" ca="1" si="60"/>
        <v>0.86772748832155566</v>
      </c>
      <c r="G687" s="23">
        <f t="shared" ca="1" si="60"/>
        <v>0.82810749452929278</v>
      </c>
      <c r="H687" s="23">
        <f t="shared" ca="1" si="60"/>
        <v>0.78814738385296146</v>
      </c>
      <c r="I687" s="23">
        <f t="shared" ca="1" si="60"/>
        <v>0.74852097911661553</v>
      </c>
      <c r="J687" s="23">
        <f t="shared" ca="1" si="60"/>
        <v>0.70971179461655831</v>
      </c>
      <c r="K687" s="23">
        <f t="shared" ca="1" si="60"/>
        <v>0.67205014752040459</v>
      </c>
      <c r="L687" s="23">
        <f t="shared" ca="1" si="60"/>
        <v>0.63575425453505641</v>
      </c>
      <c r="M687" s="24">
        <f ca="1">C687*'Balance y flujos'!D$12</f>
        <v>7374.4170603803304</v>
      </c>
      <c r="N687" s="24">
        <f ca="1">D687*'Balance y flujos'!E$12</f>
        <v>7132.6978532692701</v>
      </c>
      <c r="O687" s="24">
        <f ca="1">E687*'Balance y flujos'!F$12</f>
        <v>6860.7997582283051</v>
      </c>
      <c r="P687" s="24">
        <f ca="1">F687*'Balance y flujos'!G$12</f>
        <v>6570.3080336132007</v>
      </c>
      <c r="Q687" s="24">
        <f ca="1">G687*'Balance y flujos'!H$12</f>
        <v>-821837.1834037049</v>
      </c>
      <c r="R687" s="24">
        <f ca="1">H687*'Balance y flujos'!I$12</f>
        <v>19974.635791385419</v>
      </c>
      <c r="S687" s="24">
        <f ca="1">I687*'Balance y flujos'!J$12</f>
        <v>18970.352812659945</v>
      </c>
      <c r="T687" s="24">
        <f ca="1">J687*'Balance y flujos'!K$12</f>
        <v>17986.781285771587</v>
      </c>
      <c r="U687" s="24">
        <f ca="1">K687*'Balance y flujos'!L$12</f>
        <v>17032.292697137629</v>
      </c>
      <c r="V687" s="24">
        <f ca="1">L687*'Balance y flujos'!M$12</f>
        <v>651866.67201854906</v>
      </c>
      <c r="W687" s="18">
        <f t="shared" ca="1" si="58"/>
        <v>-68068.226092710043</v>
      </c>
      <c r="X687" s="18">
        <f ca="1">'Metrics and Escenarios'!$N$13-W687</f>
        <v>70976.272848516819</v>
      </c>
    </row>
    <row r="688" spans="1:24" x14ac:dyDescent="0.3">
      <c r="A688">
        <v>683</v>
      </c>
      <c r="B688" s="18">
        <f t="shared" ca="1" si="57"/>
        <v>-189.58635642826698</v>
      </c>
      <c r="C688" s="23">
        <f t="shared" ca="1" si="59"/>
        <v>1.0125660419741367</v>
      </c>
      <c r="D688" s="23">
        <f t="shared" ca="1" si="60"/>
        <v>1.0182338460284706</v>
      </c>
      <c r="E688" s="23">
        <f t="shared" ca="1" si="60"/>
        <v>1.0182782887073412</v>
      </c>
      <c r="F688" s="23">
        <f t="shared" ca="1" si="60"/>
        <v>1.0138542111545745</v>
      </c>
      <c r="G688" s="23">
        <f t="shared" ca="1" si="60"/>
        <v>1.0059511871727347</v>
      </c>
      <c r="H688" s="23">
        <f t="shared" ca="1" si="60"/>
        <v>0.99539549115667902</v>
      </c>
      <c r="I688" s="23">
        <f t="shared" ca="1" si="60"/>
        <v>0.98285679918046576</v>
      </c>
      <c r="J688" s="23">
        <f t="shared" ca="1" si="60"/>
        <v>0.9688718336971367</v>
      </c>
      <c r="K688" s="23">
        <f t="shared" ca="1" si="60"/>
        <v>0.95385866020770216</v>
      </c>
      <c r="L688" s="23">
        <f t="shared" ca="1" si="60"/>
        <v>0.93814433408758802</v>
      </c>
      <c r="M688" s="24">
        <f ca="1">C688*'Balance y flujos'!D$12</f>
        <v>7667.0047793636595</v>
      </c>
      <c r="N688" s="24">
        <f ca="1">D688*'Balance y flujos'!E$12</f>
        <v>7709.9205784046317</v>
      </c>
      <c r="O688" s="24">
        <f ca="1">E688*'Balance y flujos'!F$12</f>
        <v>7710.2570919920754</v>
      </c>
      <c r="P688" s="24">
        <f ca="1">F688*'Balance y flujos'!G$12</f>
        <v>7676.7586115618942</v>
      </c>
      <c r="Q688" s="24">
        <f ca="1">G688*'Balance y flujos'!H$12</f>
        <v>-998334.26912477904</v>
      </c>
      <c r="R688" s="24">
        <f ca="1">H688*'Balance y flujos'!I$12</f>
        <v>25227.086724621069</v>
      </c>
      <c r="S688" s="24">
        <f ca="1">I688*'Balance y flujos'!J$12</f>
        <v>24909.308843660732</v>
      </c>
      <c r="T688" s="24">
        <f ca="1">J688*'Balance y flujos'!K$12</f>
        <v>24554.876921652714</v>
      </c>
      <c r="U688" s="24">
        <f ca="1">K688*'Balance y flujos'!L$12</f>
        <v>24174.386319681391</v>
      </c>
      <c r="V688" s="24">
        <f ca="1">L688*'Balance y flujos'!M$12</f>
        <v>961920.4599456006</v>
      </c>
      <c r="W688" s="18">
        <f t="shared" ca="1" si="58"/>
        <v>93215.79069175967</v>
      </c>
      <c r="X688" s="18">
        <f ca="1">'Metrics and Escenarios'!$N$13-W688</f>
        <v>-90307.743935952894</v>
      </c>
    </row>
    <row r="689" spans="1:24" x14ac:dyDescent="0.3">
      <c r="A689">
        <v>684</v>
      </c>
      <c r="B689" s="18">
        <f t="shared" ca="1" si="57"/>
        <v>33.217940868077164</v>
      </c>
      <c r="C689" s="23">
        <f t="shared" ca="1" si="59"/>
        <v>0.99025510699284647</v>
      </c>
      <c r="D689" s="23">
        <f t="shared" ca="1" si="60"/>
        <v>0.97385655872858978</v>
      </c>
      <c r="E689" s="23">
        <f t="shared" ca="1" si="60"/>
        <v>0.95244011977353005</v>
      </c>
      <c r="F689" s="23">
        <f t="shared" ca="1" si="60"/>
        <v>0.92740714745927066</v>
      </c>
      <c r="G689" s="23">
        <f t="shared" ca="1" si="60"/>
        <v>0.89990272948840966</v>
      </c>
      <c r="H689" s="23">
        <f t="shared" ca="1" si="60"/>
        <v>0.87083938630054003</v>
      </c>
      <c r="I689" s="23">
        <f t="shared" ca="1" si="60"/>
        <v>0.84092327412554413</v>
      </c>
      <c r="J689" s="23">
        <f t="shared" ca="1" si="60"/>
        <v>0.8106925632767783</v>
      </c>
      <c r="K689" s="23">
        <f t="shared" ca="1" si="60"/>
        <v>0.78054441017701115</v>
      </c>
      <c r="L689" s="23">
        <f t="shared" ca="1" si="60"/>
        <v>0.75077012585234315</v>
      </c>
      <c r="M689" s="24">
        <f ca="1">C689*'Balance y flujos'!D$12</f>
        <v>7498.0695810232901</v>
      </c>
      <c r="N689" s="24">
        <f ca="1">D689*'Balance y flujos'!E$12</f>
        <v>7373.9021265513247</v>
      </c>
      <c r="O689" s="24">
        <f ca="1">E689*'Balance y flujos'!F$12</f>
        <v>7211.7399237726668</v>
      </c>
      <c r="P689" s="24">
        <f ca="1">F689*'Balance y flujos'!G$12</f>
        <v>7022.1938493251027</v>
      </c>
      <c r="Q689" s="24">
        <f ca="1">G689*'Balance y flujos'!H$12</f>
        <v>-893088.79514542269</v>
      </c>
      <c r="R689" s="24">
        <f ca="1">H689*'Balance y flujos'!I$12</f>
        <v>22070.363907205552</v>
      </c>
      <c r="S689" s="24">
        <f ca="1">I689*'Balance y flujos'!J$12</f>
        <v>21312.176470144594</v>
      </c>
      <c r="T689" s="24">
        <f ca="1">J689*'Balance y flujos'!K$12</f>
        <v>20546.015912753926</v>
      </c>
      <c r="U689" s="24">
        <f ca="1">K689*'Balance y flujos'!L$12</f>
        <v>19781.947680988884</v>
      </c>
      <c r="V689" s="24">
        <f ca="1">L689*'Balance y flujos'!M$12</f>
        <v>769797.48055044725</v>
      </c>
      <c r="W689" s="18">
        <f t="shared" ca="1" si="58"/>
        <v>-10474.905143210199</v>
      </c>
      <c r="X689" s="18">
        <f ca="1">'Metrics and Escenarios'!$N$13-W689</f>
        <v>13382.951899016974</v>
      </c>
    </row>
    <row r="690" spans="1:24" x14ac:dyDescent="0.3">
      <c r="A690">
        <v>685</v>
      </c>
      <c r="B690" s="18">
        <f t="shared" ca="1" si="57"/>
        <v>204.09502655397515</v>
      </c>
      <c r="C690" s="23">
        <f t="shared" ca="1" si="59"/>
        <v>0.9734776685401314</v>
      </c>
      <c r="D690" s="23">
        <f t="shared" ca="1" si="60"/>
        <v>0.94113689325109984</v>
      </c>
      <c r="E690" s="23">
        <f t="shared" ca="1" si="60"/>
        <v>0.9048454113663621</v>
      </c>
      <c r="F690" s="23">
        <f t="shared" ca="1" si="60"/>
        <v>0.86613591730787698</v>
      </c>
      <c r="G690" s="23">
        <f t="shared" ca="1" si="60"/>
        <v>0.82620930416455707</v>
      </c>
      <c r="H690" s="23">
        <f t="shared" ca="1" si="60"/>
        <v>0.78597996866466979</v>
      </c>
      <c r="I690" s="23">
        <f t="shared" ca="1" si="60"/>
        <v>0.74612001412930873</v>
      </c>
      <c r="J690" s="23">
        <f t="shared" ca="1" si="60"/>
        <v>0.70711069962142437</v>
      </c>
      <c r="K690" s="23">
        <f t="shared" ca="1" si="60"/>
        <v>0.66927983480552322</v>
      </c>
      <c r="L690" s="23">
        <f t="shared" ca="1" si="60"/>
        <v>0.63284303947421139</v>
      </c>
      <c r="M690" s="24">
        <f ca="1">C690*'Balance y flujos'!D$12</f>
        <v>7371.0332244102838</v>
      </c>
      <c r="N690" s="24">
        <f ca="1">D690*'Balance y flujos'!E$12</f>
        <v>7126.153514415364</v>
      </c>
      <c r="O690" s="24">
        <f ca="1">E690*'Balance y flujos'!F$12</f>
        <v>6851.3596209543575</v>
      </c>
      <c r="P690" s="24">
        <f ca="1">F690*'Balance y flujos'!G$12</f>
        <v>6558.2568862680055</v>
      </c>
      <c r="Q690" s="24">
        <f ca="1">G690*'Balance y flujos'!H$12</f>
        <v>-819953.36586404464</v>
      </c>
      <c r="R690" s="24">
        <f ca="1">H690*'Balance y flujos'!I$12</f>
        <v>19919.705292494211</v>
      </c>
      <c r="S690" s="24">
        <f ca="1">I690*'Balance y flujos'!J$12</f>
        <v>18909.503278484153</v>
      </c>
      <c r="T690" s="24">
        <f ca="1">J690*'Balance y flujos'!K$12</f>
        <v>17920.85970022676</v>
      </c>
      <c r="U690" s="24">
        <f ca="1">K690*'Balance y flujos'!L$12</f>
        <v>16962.082494526181</v>
      </c>
      <c r="V690" s="24">
        <f ca="1">L690*'Balance y flujos'!M$12</f>
        <v>648881.67575669766</v>
      </c>
      <c r="W690" s="18">
        <f t="shared" ca="1" si="58"/>
        <v>-69452.7360955677</v>
      </c>
      <c r="X690" s="18">
        <f ca="1">'Metrics and Escenarios'!$N$13-W690</f>
        <v>72360.782851374475</v>
      </c>
    </row>
    <row r="691" spans="1:24" x14ac:dyDescent="0.3">
      <c r="A691">
        <v>686</v>
      </c>
      <c r="B691" s="18">
        <f t="shared" ca="1" si="57"/>
        <v>70.368097619476004</v>
      </c>
      <c r="C691" s="23">
        <f t="shared" ca="1" si="59"/>
        <v>0.98658311871817639</v>
      </c>
      <c r="D691" s="23">
        <f t="shared" ca="1" si="60"/>
        <v>0.96664758856816413</v>
      </c>
      <c r="E691" s="23">
        <f t="shared" ca="1" si="60"/>
        <v>0.94188406298996763</v>
      </c>
      <c r="F691" s="23">
        <f t="shared" ca="1" si="60"/>
        <v>0.91372770947733861</v>
      </c>
      <c r="G691" s="23">
        <f t="shared" ca="1" si="60"/>
        <v>0.88334125726580537</v>
      </c>
      <c r="H691" s="23">
        <f t="shared" ca="1" si="60"/>
        <v>0.85164303353073878</v>
      </c>
      <c r="I691" s="23">
        <f t="shared" ca="1" si="60"/>
        <v>0.81933686705162345</v>
      </c>
      <c r="J691" s="23">
        <f t="shared" ca="1" si="60"/>
        <v>0.78695319450452628</v>
      </c>
      <c r="K691" s="23">
        <f t="shared" ca="1" si="60"/>
        <v>0.75487826429994387</v>
      </c>
      <c r="L691" s="23">
        <f t="shared" ca="1" si="60"/>
        <v>0.72339062327535464</v>
      </c>
      <c r="M691" s="24">
        <f ca="1">C691*'Balance y flujos'!D$12</f>
        <v>7470.265812691523</v>
      </c>
      <c r="N691" s="24">
        <f ca="1">D691*'Balance y flujos'!E$12</f>
        <v>7319.3168388929371</v>
      </c>
      <c r="O691" s="24">
        <f ca="1">E691*'Balance y flujos'!F$12</f>
        <v>7131.8109764686305</v>
      </c>
      <c r="P691" s="24">
        <f ca="1">F691*'Balance y flujos'!G$12</f>
        <v>6918.6151077528457</v>
      </c>
      <c r="Q691" s="24">
        <f ca="1">G691*'Balance y flujos'!H$12</f>
        <v>-876652.72401412542</v>
      </c>
      <c r="R691" s="24">
        <f ca="1">H691*'Balance y flujos'!I$12</f>
        <v>21583.855719834257</v>
      </c>
      <c r="S691" s="24">
        <f ca="1">I691*'Balance y flujos'!J$12</f>
        <v>20765.095266577988</v>
      </c>
      <c r="T691" s="24">
        <f ca="1">J691*'Balance y flujos'!K$12</f>
        <v>19944.370516400511</v>
      </c>
      <c r="U691" s="24">
        <f ca="1">K691*'Balance y flujos'!L$12</f>
        <v>19131.470464967784</v>
      </c>
      <c r="V691" s="24">
        <f ca="1">L691*'Balance y flujos'!M$12</f>
        <v>741724.07781807019</v>
      </c>
      <c r="W691" s="18">
        <f t="shared" ca="1" si="58"/>
        <v>-24663.845492468681</v>
      </c>
      <c r="X691" s="18">
        <f ca="1">'Metrics and Escenarios'!$N$13-W691</f>
        <v>27571.892248275457</v>
      </c>
    </row>
    <row r="692" spans="1:24" x14ac:dyDescent="0.3">
      <c r="A692">
        <v>687</v>
      </c>
      <c r="B692" s="18">
        <f t="shared" ca="1" si="57"/>
        <v>-106.7908111701324</v>
      </c>
      <c r="C692" s="23">
        <f t="shared" ca="1" si="59"/>
        <v>1.004217056851638</v>
      </c>
      <c r="D692" s="23">
        <f t="shared" ca="1" si="60"/>
        <v>1.0015116352940674</v>
      </c>
      <c r="E692" s="23">
        <f t="shared" ca="1" si="60"/>
        <v>0.99329715026149012</v>
      </c>
      <c r="F692" s="23">
        <f t="shared" ca="1" si="60"/>
        <v>0.9808270847221412</v>
      </c>
      <c r="G692" s="23">
        <f t="shared" ca="1" si="60"/>
        <v>0.96515726324670137</v>
      </c>
      <c r="H692" s="23">
        <f t="shared" ca="1" si="60"/>
        <v>0.94715505211647832</v>
      </c>
      <c r="I692" s="23">
        <f t="shared" ca="1" si="60"/>
        <v>0.92751275881364259</v>
      </c>
      <c r="J692" s="23">
        <f t="shared" ca="1" si="60"/>
        <v>0.90677640694555617</v>
      </c>
      <c r="K692" s="23">
        <f t="shared" ca="1" si="60"/>
        <v>0.88536457985947814</v>
      </c>
      <c r="L692" s="23">
        <f t="shared" ca="1" si="60"/>
        <v>0.86359876294898952</v>
      </c>
      <c r="M692" s="24">
        <f ca="1">C692*'Balance y flujos'!D$12</f>
        <v>7603.7874619902323</v>
      </c>
      <c r="N692" s="24">
        <f ca="1">D692*'Balance y flujos'!E$12</f>
        <v>7583.302398150202</v>
      </c>
      <c r="O692" s="24">
        <f ca="1">E692*'Balance y flujos'!F$12</f>
        <v>7521.1034961585929</v>
      </c>
      <c r="P692" s="24">
        <f ca="1">F692*'Balance y flujos'!G$12</f>
        <v>7426.6819491918732</v>
      </c>
      <c r="Q692" s="24">
        <f ca="1">G692*'Balance y flujos'!H$12</f>
        <v>-957849.23093729978</v>
      </c>
      <c r="R692" s="24">
        <f ca="1">H692*'Balance y flujos'!I$12</f>
        <v>24004.49153495752</v>
      </c>
      <c r="S692" s="24">
        <f ca="1">I692*'Balance y flujos'!J$12</f>
        <v>23506.681527755987</v>
      </c>
      <c r="T692" s="24">
        <f ca="1">J692*'Balance y flujos'!K$12</f>
        <v>22981.143938349593</v>
      </c>
      <c r="U692" s="24">
        <f ca="1">K692*'Balance y flujos'!L$12</f>
        <v>22438.487252005354</v>
      </c>
      <c r="V692" s="24">
        <f ca="1">L692*'Balance y flujos'!M$12</f>
        <v>885485.62207357073</v>
      </c>
      <c r="W692" s="18">
        <f t="shared" ca="1" si="58"/>
        <v>50702.070694830385</v>
      </c>
      <c r="X692" s="18">
        <f ca="1">'Metrics and Escenarios'!$N$13-W692</f>
        <v>-47794.023939023609</v>
      </c>
    </row>
    <row r="693" spans="1:24" x14ac:dyDescent="0.3">
      <c r="A693">
        <v>688</v>
      </c>
      <c r="B693" s="18">
        <f t="shared" ca="1" si="57"/>
        <v>-10.059913103061849</v>
      </c>
      <c r="C693" s="23">
        <f t="shared" ca="1" si="59"/>
        <v>0.99455000558048157</v>
      </c>
      <c r="D693" s="23">
        <f t="shared" ca="1" si="60"/>
        <v>0.98232242873024478</v>
      </c>
      <c r="E693" s="23">
        <f t="shared" ca="1" si="60"/>
        <v>0.96488661288712019</v>
      </c>
      <c r="F693" s="23">
        <f t="shared" ca="1" si="60"/>
        <v>0.94360138989465436</v>
      </c>
      <c r="G693" s="23">
        <f t="shared" ca="1" si="60"/>
        <v>0.91958787352971749</v>
      </c>
      <c r="H693" s="23">
        <f t="shared" ca="1" si="60"/>
        <v>0.89374837045482214</v>
      </c>
      <c r="I693" s="23">
        <f t="shared" ca="1" si="60"/>
        <v>0.86678843021382279</v>
      </c>
      <c r="J693" s="23">
        <f t="shared" ca="1" si="60"/>
        <v>0.83925213678025323</v>
      </c>
      <c r="K693" s="23">
        <f t="shared" ca="1" si="60"/>
        <v>0.81154651619371021</v>
      </c>
      <c r="L693" s="23">
        <f t="shared" ca="1" si="60"/>
        <v>0.78397518505771879</v>
      </c>
      <c r="M693" s="24">
        <f ca="1">C693*'Balance y flujos'!D$12</f>
        <v>7530.5899368650489</v>
      </c>
      <c r="N693" s="24">
        <f ca="1">D693*'Balance y flujos'!E$12</f>
        <v>7438.0044794582163</v>
      </c>
      <c r="O693" s="24">
        <f ca="1">E693*'Balance y flujos'!F$12</f>
        <v>7305.9829837138868</v>
      </c>
      <c r="P693" s="24">
        <f ca="1">F693*'Balance y flujos'!G$12</f>
        <v>7144.8143293761532</v>
      </c>
      <c r="Q693" s="24">
        <f ca="1">G693*'Balance y flujos'!H$12</f>
        <v>-912624.8861006198</v>
      </c>
      <c r="R693" s="24">
        <f ca="1">H693*'Balance y flujos'!I$12</f>
        <v>22650.964216497163</v>
      </c>
      <c r="S693" s="24">
        <f ca="1">I693*'Balance y flujos'!J$12</f>
        <v>21967.697357652974</v>
      </c>
      <c r="T693" s="24">
        <f ca="1">J693*'Balance y flujos'!K$12</f>
        <v>21269.823528913752</v>
      </c>
      <c r="U693" s="24">
        <f ca="1">K693*'Balance y flujos'!L$12</f>
        <v>20567.658309656039</v>
      </c>
      <c r="V693" s="24">
        <f ca="1">L693*'Balance y flujos'!M$12</f>
        <v>803844.08155072981</v>
      </c>
      <c r="W693" s="18">
        <f t="shared" ca="1" si="58"/>
        <v>7094.730592243257</v>
      </c>
      <c r="X693" s="18">
        <f ca="1">'Metrics and Escenarios'!$N$13-W693</f>
        <v>-4186.6838364364812</v>
      </c>
    </row>
    <row r="694" spans="1:24" x14ac:dyDescent="0.3">
      <c r="A694">
        <v>689</v>
      </c>
      <c r="B694" s="18">
        <f t="shared" ca="1" si="57"/>
        <v>-153.66427220216787</v>
      </c>
      <c r="C694" s="23">
        <f t="shared" ca="1" si="59"/>
        <v>1.008935218950564</v>
      </c>
      <c r="D694" s="23">
        <f t="shared" ca="1" si="60"/>
        <v>1.0109446453140523</v>
      </c>
      <c r="E694" s="23">
        <f t="shared" ca="1" si="60"/>
        <v>1.0073636025447321</v>
      </c>
      <c r="F694" s="23">
        <f t="shared" ca="1" si="60"/>
        <v>0.99939047099843414</v>
      </c>
      <c r="G694" s="23">
        <f t="shared" ca="1" si="60"/>
        <v>0.98804454787365303</v>
      </c>
      <c r="H694" s="23">
        <f t="shared" ca="1" si="60"/>
        <v>0.97417103242440772</v>
      </c>
      <c r="I694" s="23">
        <f t="shared" ca="1" si="60"/>
        <v>0.95845055298607063</v>
      </c>
      <c r="J694" s="23">
        <f t="shared" ca="1" si="60"/>
        <v>0.94142498530259933</v>
      </c>
      <c r="K694" s="23">
        <f t="shared" ref="D694:S723" ca="1" si="61">EXP(-(K$4+($B694/10000))*K$3)</f>
        <v>0.92351369570899566</v>
      </c>
      <c r="L694" s="23">
        <f t="shared" ca="1" si="61"/>
        <v>0.90504234009099627</v>
      </c>
      <c r="M694" s="24">
        <f ca="1">C694*'Balance y flujos'!D$12</f>
        <v>7639.512708406508</v>
      </c>
      <c r="N694" s="24">
        <f ca="1">D694*'Balance y flujos'!E$12</f>
        <v>7654.7277965034846</v>
      </c>
      <c r="O694" s="24">
        <f ca="1">E694*'Balance y flujos'!F$12</f>
        <v>7627.6126544886938</v>
      </c>
      <c r="P694" s="24">
        <f ca="1">F694*'Balance y flujos'!G$12</f>
        <v>7567.2412464640083</v>
      </c>
      <c r="Q694" s="24">
        <f ca="1">G694*'Balance y flujos'!H$12</f>
        <v>-980563.21632909297</v>
      </c>
      <c r="R694" s="24">
        <f ca="1">H694*'Balance y flujos'!I$12</f>
        <v>24689.178661063372</v>
      </c>
      <c r="S694" s="24">
        <f ca="1">I694*'Balance y flujos'!J$12</f>
        <v>24290.762251036529</v>
      </c>
      <c r="T694" s="24">
        <f ca="1">J694*'Balance y flujos'!K$12</f>
        <v>23859.269968519016</v>
      </c>
      <c r="U694" s="24">
        <f ca="1">K694*'Balance y flujos'!L$12</f>
        <v>23405.330142648818</v>
      </c>
      <c r="V694" s="24">
        <f ca="1">L694*'Balance y flujos'!M$12</f>
        <v>927979.53621632583</v>
      </c>
      <c r="W694" s="18">
        <f t="shared" ca="1" si="58"/>
        <v>74149.955316363252</v>
      </c>
      <c r="X694" s="18">
        <f ca="1">'Metrics and Escenarios'!$N$13-W694</f>
        <v>-71241.908560556476</v>
      </c>
    </row>
    <row r="695" spans="1:24" x14ac:dyDescent="0.3">
      <c r="A695">
        <v>690</v>
      </c>
      <c r="B695" s="18">
        <f t="shared" ca="1" si="57"/>
        <v>48.126694353805945</v>
      </c>
      <c r="C695" s="23">
        <f t="shared" ca="1" si="59"/>
        <v>0.98877986004294149</v>
      </c>
      <c r="D695" s="23">
        <f t="shared" ca="1" si="61"/>
        <v>0.970957086156091</v>
      </c>
      <c r="E695" s="23">
        <f t="shared" ca="1" si="61"/>
        <v>0.948189723588728</v>
      </c>
      <c r="F695" s="23">
        <f t="shared" ca="1" si="61"/>
        <v>0.92189301176203209</v>
      </c>
      <c r="G695" s="23">
        <f t="shared" ca="1" si="61"/>
        <v>0.89321945627690102</v>
      </c>
      <c r="H695" s="23">
        <f t="shared" ca="1" si="61"/>
        <v>0.86308424601356337</v>
      </c>
      <c r="I695" s="23">
        <f t="shared" ca="1" si="61"/>
        <v>0.83219292641718134</v>
      </c>
      <c r="J695" s="23">
        <f t="shared" ca="1" si="61"/>
        <v>0.80108086413625179</v>
      </c>
      <c r="K695" s="23">
        <f t="shared" ca="1" si="61"/>
        <v>0.77014111158023046</v>
      </c>
      <c r="L695" s="23">
        <f t="shared" ca="1" si="61"/>
        <v>0.73966010320151576</v>
      </c>
      <c r="M695" s="24">
        <f ca="1">C695*'Balance y flujos'!D$12</f>
        <v>7486.8992227979525</v>
      </c>
      <c r="N695" s="24">
        <f ca="1">D695*'Balance y flujos'!E$12</f>
        <v>7351.9477362701327</v>
      </c>
      <c r="O695" s="24">
        <f ca="1">E695*'Balance y flujos'!F$12</f>
        <v>7179.5565337396256</v>
      </c>
      <c r="P695" s="24">
        <f ca="1">F695*'Balance y flujos'!G$12</f>
        <v>6980.4416050345835</v>
      </c>
      <c r="Q695" s="24">
        <f ca="1">G695*'Balance y flujos'!H$12</f>
        <v>-886456.12671970611</v>
      </c>
      <c r="R695" s="24">
        <f ca="1">H695*'Balance y flujos'!I$12</f>
        <v>21873.819319331415</v>
      </c>
      <c r="S695" s="24">
        <f ca="1">I695*'Balance y flujos'!J$12</f>
        <v>21090.916437593074</v>
      </c>
      <c r="T695" s="24">
        <f ca="1">J695*'Balance y flujos'!K$12</f>
        <v>20302.419101292318</v>
      </c>
      <c r="U695" s="24">
        <f ca="1">K695*'Balance y flujos'!L$12</f>
        <v>19518.288745164144</v>
      </c>
      <c r="V695" s="24">
        <f ca="1">L695*'Balance y flujos'!M$12</f>
        <v>758405.88790315622</v>
      </c>
      <c r="W695" s="18">
        <f t="shared" ca="1" si="58"/>
        <v>-16265.950115326676</v>
      </c>
      <c r="X695" s="18">
        <f ca="1">'Metrics and Escenarios'!$N$13-W695</f>
        <v>19173.996871133451</v>
      </c>
    </row>
    <row r="696" spans="1:24" x14ac:dyDescent="0.3">
      <c r="A696">
        <v>691</v>
      </c>
      <c r="B696" s="18">
        <f t="shared" ca="1" si="57"/>
        <v>124.44478141467144</v>
      </c>
      <c r="C696" s="23">
        <f t="shared" ca="1" si="59"/>
        <v>0.98126240368062734</v>
      </c>
      <c r="D696" s="23">
        <f t="shared" ca="1" si="61"/>
        <v>0.95624930121860385</v>
      </c>
      <c r="E696" s="23">
        <f t="shared" ca="1" si="61"/>
        <v>0.9267271507510586</v>
      </c>
      <c r="F696" s="23">
        <f t="shared" ca="1" si="61"/>
        <v>0.89417539096711107</v>
      </c>
      <c r="G696" s="23">
        <f t="shared" ca="1" si="61"/>
        <v>0.85977717674145759</v>
      </c>
      <c r="H696" s="23">
        <f t="shared" ca="1" si="61"/>
        <v>0.82445408654627805</v>
      </c>
      <c r="I696" s="23">
        <f t="shared" ca="1" si="61"/>
        <v>0.78890162956131449</v>
      </c>
      <c r="J696" s="23">
        <f t="shared" ca="1" si="61"/>
        <v>0.7536344425978877</v>
      </c>
      <c r="K696" s="23">
        <f t="shared" ca="1" si="61"/>
        <v>0.71901878323886381</v>
      </c>
      <c r="L696" s="23">
        <f t="shared" ca="1" si="61"/>
        <v>0.68531094777404955</v>
      </c>
      <c r="M696" s="24">
        <f ca="1">C696*'Balance y flujos'!D$12</f>
        <v>7429.9781218827466</v>
      </c>
      <c r="N696" s="24">
        <f ca="1">D696*'Balance y flujos'!E$12</f>
        <v>7240.5824991052395</v>
      </c>
      <c r="O696" s="24">
        <f ca="1">E696*'Balance y flujos'!F$12</f>
        <v>7017.0450118214776</v>
      </c>
      <c r="P696" s="24">
        <f ca="1">F696*'Balance y flujos'!G$12</f>
        <v>6770.5677575046693</v>
      </c>
      <c r="Q696" s="24">
        <f ca="1">G696*'Balance y flujos'!H$12</f>
        <v>-853267.06732635945</v>
      </c>
      <c r="R696" s="24">
        <f ca="1">H696*'Balance y flujos'!I$12</f>
        <v>20894.784963916845</v>
      </c>
      <c r="S696" s="24">
        <f ca="1">I696*'Balance y flujos'!J$12</f>
        <v>19993.751230490114</v>
      </c>
      <c r="T696" s="24">
        <f ca="1">J696*'Balance y flujos'!K$12</f>
        <v>19099.947318412967</v>
      </c>
      <c r="U696" s="24">
        <f ca="1">K696*'Balance y flujos'!L$12</f>
        <v>18222.655580166</v>
      </c>
      <c r="V696" s="24">
        <f ca="1">L696*'Balance y flujos'!M$12</f>
        <v>702679.31930719619</v>
      </c>
      <c r="W696" s="18">
        <f t="shared" ca="1" si="58"/>
        <v>-43918.435535863158</v>
      </c>
      <c r="X696" s="18">
        <f ca="1">'Metrics and Escenarios'!$N$13-W696</f>
        <v>46826.482291669934</v>
      </c>
    </row>
    <row r="697" spans="1:24" x14ac:dyDescent="0.3">
      <c r="A697">
        <v>692</v>
      </c>
      <c r="B697" s="18">
        <f t="shared" ca="1" si="57"/>
        <v>212.25032194150785</v>
      </c>
      <c r="C697" s="23">
        <f t="shared" ca="1" si="59"/>
        <v>0.97268409238250231</v>
      </c>
      <c r="D697" s="23">
        <f t="shared" ca="1" si="61"/>
        <v>0.93960309457634938</v>
      </c>
      <c r="E697" s="23">
        <f t="shared" ca="1" si="61"/>
        <v>0.90263433278620209</v>
      </c>
      <c r="F697" s="23">
        <f t="shared" ca="1" si="61"/>
        <v>0.86331508305610238</v>
      </c>
      <c r="G697" s="23">
        <f t="shared" ca="1" si="61"/>
        <v>0.8228471731523167</v>
      </c>
      <c r="H697" s="23">
        <f t="shared" ca="1" si="61"/>
        <v>0.78214342347948163</v>
      </c>
      <c r="I697" s="23">
        <f t="shared" ca="1" si="61"/>
        <v>0.74187276842718508</v>
      </c>
      <c r="J697" s="23">
        <f t="shared" ca="1" si="61"/>
        <v>0.70251235896123543</v>
      </c>
      <c r="K697" s="23">
        <f t="shared" ca="1" si="61"/>
        <v>0.66438546128108467</v>
      </c>
      <c r="L697" s="23">
        <f t="shared" ca="1" si="61"/>
        <v>0.62770300529000456</v>
      </c>
      <c r="M697" s="24">
        <f ca="1">C697*'Balance y flujos'!D$12</f>
        <v>7365.0243796128925</v>
      </c>
      <c r="N697" s="24">
        <f ca="1">D697*'Balance y flujos'!E$12</f>
        <v>7114.5398109309308</v>
      </c>
      <c r="O697" s="24">
        <f ca="1">E697*'Balance y flujos'!F$12</f>
        <v>6834.6176512072934</v>
      </c>
      <c r="P697" s="24">
        <f ca="1">F697*'Balance y flujos'!G$12</f>
        <v>6536.8979340677288</v>
      </c>
      <c r="Q697" s="24">
        <f ca="1">G697*'Balance y flujos'!H$12</f>
        <v>-816616.69242540549</v>
      </c>
      <c r="R697" s="24">
        <f ca="1">H697*'Balance y flujos'!I$12</f>
        <v>19822.472726173059</v>
      </c>
      <c r="S697" s="24">
        <f ca="1">I697*'Balance y flujos'!J$12</f>
        <v>18801.862007632364</v>
      </c>
      <c r="T697" s="24">
        <f ca="1">J697*'Balance y flujos'!K$12</f>
        <v>17804.320355157855</v>
      </c>
      <c r="U697" s="24">
        <f ca="1">K697*'Balance y flujos'!L$12</f>
        <v>16838.040556964035</v>
      </c>
      <c r="V697" s="24">
        <f ca="1">L697*'Balance y flujos'!M$12</f>
        <v>643611.37366462452</v>
      </c>
      <c r="W697" s="18">
        <f t="shared" ca="1" si="58"/>
        <v>-71887.543339034775</v>
      </c>
      <c r="X697" s="18">
        <f ca="1">'Metrics and Escenarios'!$N$13-W697</f>
        <v>74795.590094841551</v>
      </c>
    </row>
    <row r="698" spans="1:24" x14ac:dyDescent="0.3">
      <c r="A698">
        <v>693</v>
      </c>
      <c r="B698" s="18">
        <f t="shared" ca="1" si="57"/>
        <v>-377.06879806932199</v>
      </c>
      <c r="C698" s="23">
        <f t="shared" ca="1" si="59"/>
        <v>1.0317289515098496</v>
      </c>
      <c r="D698" s="23">
        <f t="shared" ca="1" si="61"/>
        <v>1.0571388824502173</v>
      </c>
      <c r="E698" s="23">
        <f t="shared" ca="1" si="61"/>
        <v>1.0771923512489456</v>
      </c>
      <c r="F698" s="23">
        <f t="shared" ca="1" si="61"/>
        <v>1.0928097103061429</v>
      </c>
      <c r="G698" s="23">
        <f t="shared" ca="1" si="61"/>
        <v>1.1048115413654496</v>
      </c>
      <c r="H698" s="23">
        <f t="shared" ca="1" si="61"/>
        <v>1.1139077437124985</v>
      </c>
      <c r="I698" s="23">
        <f t="shared" ca="1" si="61"/>
        <v>1.1206914516599478</v>
      </c>
      <c r="J698" s="23">
        <f t="shared" ca="1" si="61"/>
        <v>1.1256526614024434</v>
      </c>
      <c r="K698" s="23">
        <f t="shared" ca="1" si="61"/>
        <v>1.1291830696375997</v>
      </c>
      <c r="L698" s="23">
        <f t="shared" ca="1" si="61"/>
        <v>1.1315982049174531</v>
      </c>
      <c r="M698" s="24">
        <f ca="1">C698*'Balance y flujos'!D$12</f>
        <v>7812.1035807320914</v>
      </c>
      <c r="N698" s="24">
        <f ca="1">D698*'Balance y flujos'!E$12</f>
        <v>8004.5039318077352</v>
      </c>
      <c r="O698" s="24">
        <f ca="1">E698*'Balance y flujos'!F$12</f>
        <v>8156.3459201316909</v>
      </c>
      <c r="P698" s="24">
        <f ca="1">F698*'Balance y flujos'!G$12</f>
        <v>8274.5983220186081</v>
      </c>
      <c r="Q698" s="24">
        <f ca="1">G698*'Balance y flujos'!H$12</f>
        <v>-1096446.0669007616</v>
      </c>
      <c r="R698" s="24">
        <f ca="1">H698*'Balance y flujos'!I$12</f>
        <v>28230.635464511088</v>
      </c>
      <c r="S698" s="24">
        <f ca="1">I698*'Balance y flujos'!J$12</f>
        <v>28402.560282560989</v>
      </c>
      <c r="T698" s="24">
        <f ca="1">J698*'Balance y flujos'!K$12</f>
        <v>28528.296102689666</v>
      </c>
      <c r="U698" s="24">
        <f ca="1">K698*'Balance y flujos'!L$12</f>
        <v>28617.770000766213</v>
      </c>
      <c r="V698" s="24">
        <f ca="1">L698*'Balance y flujos'!M$12</f>
        <v>1160277.1835812058</v>
      </c>
      <c r="W698" s="18">
        <f t="shared" ca="1" si="58"/>
        <v>209857.9302856623</v>
      </c>
      <c r="X698" s="18">
        <f ca="1">'Metrics and Escenarios'!$N$13-W698</f>
        <v>-206949.88352985552</v>
      </c>
    </row>
    <row r="699" spans="1:24" x14ac:dyDescent="0.3">
      <c r="A699">
        <v>694</v>
      </c>
      <c r="B699" s="18">
        <f t="shared" ca="1" si="57"/>
        <v>1.421838346029334</v>
      </c>
      <c r="C699" s="23">
        <f t="shared" ca="1" si="59"/>
        <v>0.99340874329357831</v>
      </c>
      <c r="D699" s="23">
        <f t="shared" ca="1" si="61"/>
        <v>0.98006926035837882</v>
      </c>
      <c r="E699" s="23">
        <f t="shared" ca="1" si="61"/>
        <v>0.96156875391268049</v>
      </c>
      <c r="F699" s="23">
        <f t="shared" ca="1" si="61"/>
        <v>0.93927764767106636</v>
      </c>
      <c r="G699" s="23">
        <f t="shared" ca="1" si="61"/>
        <v>0.91432375860251469</v>
      </c>
      <c r="H699" s="23">
        <f t="shared" ca="1" si="61"/>
        <v>0.88761245206027994</v>
      </c>
      <c r="I699" s="23">
        <f t="shared" ca="1" si="61"/>
        <v>0.85984977680769925</v>
      </c>
      <c r="J699" s="23">
        <f t="shared" ca="1" si="61"/>
        <v>0.8315785655975122</v>
      </c>
      <c r="K699" s="23">
        <f t="shared" ca="1" si="61"/>
        <v>0.80320351908343501</v>
      </c>
      <c r="L699" s="23">
        <f t="shared" ca="1" si="61"/>
        <v>0.77502525559609059</v>
      </c>
      <c r="M699" s="24">
        <f ca="1">C699*'Balance y flujos'!D$12</f>
        <v>7521.9484625853711</v>
      </c>
      <c r="N699" s="24">
        <f ca="1">D699*'Balance y flujos'!E$12</f>
        <v>7420.9438118477092</v>
      </c>
      <c r="O699" s="24">
        <f ca="1">E699*'Balance y flujos'!F$12</f>
        <v>7280.8606316303731</v>
      </c>
      <c r="P699" s="24">
        <f ca="1">F699*'Balance y flujos'!G$12</f>
        <v>7112.0755736616566</v>
      </c>
      <c r="Q699" s="24">
        <f ca="1">G699*'Balance y flujos'!H$12</f>
        <v>-907400.63029631157</v>
      </c>
      <c r="R699" s="24">
        <f ca="1">H699*'Balance y flujos'!I$12</f>
        <v>22495.456835913752</v>
      </c>
      <c r="S699" s="24">
        <f ca="1">I699*'Balance y flujos'!J$12</f>
        <v>21791.845635615373</v>
      </c>
      <c r="T699" s="24">
        <f ca="1">J699*'Balance y flujos'!K$12</f>
        <v>21075.3462106675</v>
      </c>
      <c r="U699" s="24">
        <f ca="1">K699*'Balance y flujos'!L$12</f>
        <v>20356.215206372937</v>
      </c>
      <c r="V699" s="24">
        <f ca="1">L699*'Balance y flujos'!M$12</f>
        <v>794667.32702437742</v>
      </c>
      <c r="W699" s="18">
        <f t="shared" ca="1" si="58"/>
        <v>2321.3890963605372</v>
      </c>
      <c r="X699" s="18">
        <f ca="1">'Metrics and Escenarios'!$N$13-W699</f>
        <v>586.65765944623854</v>
      </c>
    </row>
    <row r="700" spans="1:24" x14ac:dyDescent="0.3">
      <c r="A700">
        <v>695</v>
      </c>
      <c r="B700" s="18">
        <f t="shared" ca="1" si="57"/>
        <v>-27.115488952978104</v>
      </c>
      <c r="C700" s="23">
        <f t="shared" ca="1" si="59"/>
        <v>0.99624771524540812</v>
      </c>
      <c r="D700" s="23">
        <f t="shared" ca="1" si="61"/>
        <v>0.9856789651802641</v>
      </c>
      <c r="E700" s="23">
        <f t="shared" ca="1" si="61"/>
        <v>0.9698362740304326</v>
      </c>
      <c r="F700" s="23">
        <f t="shared" ca="1" si="61"/>
        <v>0.95006086488525943</v>
      </c>
      <c r="G700" s="23">
        <f t="shared" ca="1" si="61"/>
        <v>0.92746345681751874</v>
      </c>
      <c r="H700" s="23">
        <f t="shared" ca="1" si="61"/>
        <v>0.90294136364132571</v>
      </c>
      <c r="I700" s="23">
        <f t="shared" ca="1" si="61"/>
        <v>0.87719895475063081</v>
      </c>
      <c r="J700" s="23">
        <f t="shared" ca="1" si="61"/>
        <v>0.85078175842250447</v>
      </c>
      <c r="K700" s="23">
        <f t="shared" ca="1" si="61"/>
        <v>0.82409987066296531</v>
      </c>
      <c r="L700" s="23">
        <f t="shared" ca="1" si="61"/>
        <v>0.79746101064243902</v>
      </c>
      <c r="M700" s="24">
        <f ca="1">C700*'Balance y flujos'!D$12</f>
        <v>7543.4447508479343</v>
      </c>
      <c r="N700" s="24">
        <f ca="1">D700*'Balance y flujos'!E$12</f>
        <v>7463.4196918370881</v>
      </c>
      <c r="O700" s="24">
        <f ca="1">E700*'Balance y flujos'!F$12</f>
        <v>7343.4611076770607</v>
      </c>
      <c r="P700" s="24">
        <f ca="1">F700*'Balance y flujos'!G$12</f>
        <v>7193.7245471517699</v>
      </c>
      <c r="Q700" s="24">
        <f ca="1">G700*'Balance y flujos'!H$12</f>
        <v>-920440.83660181274</v>
      </c>
      <c r="R700" s="24">
        <f ca="1">H700*'Balance y flujos'!I$12</f>
        <v>22883.949435372615</v>
      </c>
      <c r="S700" s="24">
        <f ca="1">I700*'Balance y flujos'!J$12</f>
        <v>22231.539426129366</v>
      </c>
      <c r="T700" s="24">
        <f ca="1">J700*'Balance y flujos'!K$12</f>
        <v>21562.027750909125</v>
      </c>
      <c r="U700" s="24">
        <f ca="1">K700*'Balance y flujos'!L$12</f>
        <v>20885.80779364939</v>
      </c>
      <c r="V700" s="24">
        <f ca="1">L700*'Balance y flujos'!M$12</f>
        <v>817671.6889644831</v>
      </c>
      <c r="W700" s="18">
        <f t="shared" ca="1" si="58"/>
        <v>14338.226866244571</v>
      </c>
      <c r="X700" s="18">
        <f ca="1">'Metrics and Escenarios'!$N$13-W700</f>
        <v>-11430.180110437796</v>
      </c>
    </row>
    <row r="701" spans="1:24" x14ac:dyDescent="0.3">
      <c r="A701">
        <v>696</v>
      </c>
      <c r="B701" s="18">
        <f t="shared" ca="1" si="57"/>
        <v>-297.24957428540506</v>
      </c>
      <c r="C701" s="23">
        <f t="shared" ca="1" si="59"/>
        <v>1.0235265501175845</v>
      </c>
      <c r="D701" s="23">
        <f t="shared" ca="1" si="61"/>
        <v>1.0403968704338677</v>
      </c>
      <c r="E701" s="23">
        <f t="shared" ca="1" si="61"/>
        <v>1.0517045345881175</v>
      </c>
      <c r="F701" s="23">
        <f t="shared" ca="1" si="61"/>
        <v>1.0584699331000973</v>
      </c>
      <c r="G701" s="23">
        <f t="shared" ca="1" si="61"/>
        <v>1.0615872117206542</v>
      </c>
      <c r="H701" s="23">
        <f t="shared" ca="1" si="61"/>
        <v>1.0618182708673356</v>
      </c>
      <c r="I701" s="23">
        <f t="shared" ca="1" si="61"/>
        <v>1.0597917279142057</v>
      </c>
      <c r="J701" s="23">
        <f t="shared" ca="1" si="61"/>
        <v>1.0560205358048966</v>
      </c>
      <c r="K701" s="23">
        <f t="shared" ca="1" si="61"/>
        <v>1.0509107011102254</v>
      </c>
      <c r="L701" s="23">
        <f t="shared" ca="1" si="61"/>
        <v>1.0447856558277633</v>
      </c>
      <c r="M701" s="24">
        <f ca="1">C701*'Balance y flujos'!D$12</f>
        <v>7749.996174331076</v>
      </c>
      <c r="N701" s="24">
        <f ca="1">D701*'Balance y flujos'!E$12</f>
        <v>7877.735819087643</v>
      </c>
      <c r="O701" s="24">
        <f ca="1">E701*'Balance y flujos'!F$12</f>
        <v>7963.3558295563389</v>
      </c>
      <c r="P701" s="24">
        <f ca="1">F701*'Balance y flujos'!G$12</f>
        <v>8014.5824563396354</v>
      </c>
      <c r="Q701" s="24">
        <f ca="1">G701*'Balance y flujos'!H$12</f>
        <v>-1053549.0256778901</v>
      </c>
      <c r="R701" s="24">
        <f ca="1">H701*'Balance y flujos'!I$12</f>
        <v>26910.491199664426</v>
      </c>
      <c r="S701" s="24">
        <f ca="1">I701*'Balance y flujos'!J$12</f>
        <v>26859.130936046626</v>
      </c>
      <c r="T701" s="24">
        <f ca="1">J701*'Balance y flujos'!K$12</f>
        <v>26763.554663859381</v>
      </c>
      <c r="U701" s="24">
        <f ca="1">K701*'Balance y flujos'!L$12</f>
        <v>26634.052125284332</v>
      </c>
      <c r="V701" s="24">
        <f ca="1">L701*'Balance y flujos'!M$12</f>
        <v>1071264.4761382507</v>
      </c>
      <c r="W701" s="18">
        <f t="shared" ca="1" si="58"/>
        <v>156488.34966453013</v>
      </c>
      <c r="X701" s="18">
        <f ca="1">'Metrics and Escenarios'!$N$13-W701</f>
        <v>-153580.30290872336</v>
      </c>
    </row>
    <row r="702" spans="1:24" x14ac:dyDescent="0.3">
      <c r="A702">
        <v>697</v>
      </c>
      <c r="B702" s="18">
        <f t="shared" ca="1" si="57"/>
        <v>-178.79932087889435</v>
      </c>
      <c r="C702" s="23">
        <f t="shared" ca="1" si="59"/>
        <v>1.0114743722848936</v>
      </c>
      <c r="D702" s="23">
        <f t="shared" ca="1" si="61"/>
        <v>1.0160394690229373</v>
      </c>
      <c r="E702" s="23">
        <f t="shared" ca="1" si="61"/>
        <v>1.0149883536456081</v>
      </c>
      <c r="F702" s="23">
        <f t="shared" ca="1" si="61"/>
        <v>1.0094890428051841</v>
      </c>
      <c r="G702" s="23">
        <f t="shared" ca="1" si="61"/>
        <v>1.0005401768715707</v>
      </c>
      <c r="H702" s="23">
        <f t="shared" ca="1" si="61"/>
        <v>0.98897387470547593</v>
      </c>
      <c r="I702" s="23">
        <f t="shared" ca="1" si="61"/>
        <v>0.97546327043703451</v>
      </c>
      <c r="J702" s="23">
        <f t="shared" ca="1" si="61"/>
        <v>0.96054680239431101</v>
      </c>
      <c r="K702" s="23">
        <f t="shared" ca="1" si="61"/>
        <v>0.94464308994826118</v>
      </c>
      <c r="L702" s="23">
        <f t="shared" ca="1" si="61"/>
        <v>0.92807892337777287</v>
      </c>
      <c r="M702" s="24">
        <f ca="1">C702*'Balance y flujos'!D$12</f>
        <v>7658.7388131175512</v>
      </c>
      <c r="N702" s="24">
        <f ca="1">D702*'Balance y flujos'!E$12</f>
        <v>7693.3050705841761</v>
      </c>
      <c r="O702" s="24">
        <f ca="1">E702*'Balance y flujos'!F$12</f>
        <v>7685.3461757688474</v>
      </c>
      <c r="P702" s="24">
        <f ca="1">F702*'Balance y flujos'!G$12</f>
        <v>7643.7061831669489</v>
      </c>
      <c r="Q702" s="24">
        <f ca="1">G702*'Balance y flujos'!H$12</f>
        <v>-992964.23021720373</v>
      </c>
      <c r="R702" s="24">
        <f ca="1">H702*'Balance y flujos'!I$12</f>
        <v>25064.338674659029</v>
      </c>
      <c r="S702" s="24">
        <f ca="1">I702*'Balance y flujos'!J$12</f>
        <v>24721.928860057651</v>
      </c>
      <c r="T702" s="24">
        <f ca="1">J702*'Balance y flujos'!K$12</f>
        <v>24343.889139884162</v>
      </c>
      <c r="U702" s="24">
        <f ca="1">K702*'Balance y flujos'!L$12</f>
        <v>23940.828912382305</v>
      </c>
      <c r="V702" s="24">
        <f ca="1">L702*'Balance y flujos'!M$12</f>
        <v>951599.95365704177</v>
      </c>
      <c r="W702" s="18">
        <f t="shared" ca="1" si="58"/>
        <v>87387.805269458564</v>
      </c>
      <c r="X702" s="18">
        <f ca="1">'Metrics and Escenarios'!$N$13-W702</f>
        <v>-84479.758513651788</v>
      </c>
    </row>
    <row r="703" spans="1:24" x14ac:dyDescent="0.3">
      <c r="A703">
        <v>698</v>
      </c>
      <c r="B703" s="18">
        <f t="shared" ca="1" si="57"/>
        <v>178.09171236945389</v>
      </c>
      <c r="C703" s="23">
        <f t="shared" ca="1" si="59"/>
        <v>0.97601232715479158</v>
      </c>
      <c r="D703" s="23">
        <f t="shared" ca="1" si="61"/>
        <v>0.94604417842352007</v>
      </c>
      <c r="E703" s="23">
        <f t="shared" ca="1" si="61"/>
        <v>0.9119317093707745</v>
      </c>
      <c r="F703" s="23">
        <f t="shared" ca="1" si="61"/>
        <v>0.8751918945004119</v>
      </c>
      <c r="G703" s="23">
        <f t="shared" ca="1" si="61"/>
        <v>0.8370215303417412</v>
      </c>
      <c r="H703" s="23">
        <f t="shared" ca="1" si="61"/>
        <v>0.79833898098589162</v>
      </c>
      <c r="I703" s="23">
        <f t="shared" ca="1" si="61"/>
        <v>0.75982548661846827</v>
      </c>
      <c r="J703" s="23">
        <f t="shared" ca="1" si="61"/>
        <v>0.72197454463868771</v>
      </c>
      <c r="K703" s="23">
        <f t="shared" ca="1" si="61"/>
        <v>0.68512769958244746</v>
      </c>
      <c r="L703" s="23">
        <f t="shared" ca="1" si="61"/>
        <v>0.64951487797736585</v>
      </c>
      <c r="M703" s="24">
        <f ca="1">C703*'Balance y flujos'!D$12</f>
        <v>7390.2252957489272</v>
      </c>
      <c r="N703" s="24">
        <f ca="1">D703*'Balance y flujos'!E$12</f>
        <v>7163.3107736073598</v>
      </c>
      <c r="O703" s="24">
        <f ca="1">E703*'Balance y flujos'!F$12</f>
        <v>6905.016052649321</v>
      </c>
      <c r="P703" s="24">
        <f ca="1">F703*'Balance y flujos'!G$12</f>
        <v>6626.8274461512956</v>
      </c>
      <c r="Q703" s="24">
        <f ca="1">G703*'Balance y flujos'!H$12</f>
        <v>-830683.72341603332</v>
      </c>
      <c r="R703" s="24">
        <f ca="1">H703*'Balance y flujos'!I$12</f>
        <v>20232.929411377674</v>
      </c>
      <c r="S703" s="24">
        <f ca="1">I703*'Balance y flujos'!J$12</f>
        <v>19256.851790867073</v>
      </c>
      <c r="T703" s="24">
        <f ca="1">J703*'Balance y flujos'!K$12</f>
        <v>18297.565753894032</v>
      </c>
      <c r="U703" s="24">
        <f ca="1">K703*'Balance y flujos'!L$12</f>
        <v>17363.727330854465</v>
      </c>
      <c r="V703" s="24">
        <f ca="1">L703*'Balance y flujos'!M$12</f>
        <v>665976.04170699697</v>
      </c>
      <c r="W703" s="18">
        <f t="shared" ca="1" si="58"/>
        <v>-61471.227853886201</v>
      </c>
      <c r="X703" s="18">
        <f ca="1">'Metrics and Escenarios'!$N$13-W703</f>
        <v>64379.274609692977</v>
      </c>
    </row>
    <row r="704" spans="1:24" x14ac:dyDescent="0.3">
      <c r="A704">
        <v>699</v>
      </c>
      <c r="B704" s="18">
        <f t="shared" ca="1" si="57"/>
        <v>-132.36820063567595</v>
      </c>
      <c r="C704" s="23">
        <f t="shared" ca="1" si="59"/>
        <v>1.0067888695394065</v>
      </c>
      <c r="D704" s="23">
        <f t="shared" ca="1" si="61"/>
        <v>1.0066479721321964</v>
      </c>
      <c r="E704" s="23">
        <f t="shared" ca="1" si="61"/>
        <v>1.000948251420539</v>
      </c>
      <c r="F704" s="23">
        <f t="shared" ca="1" si="61"/>
        <v>0.99091339155978653</v>
      </c>
      <c r="G704" s="23">
        <f t="shared" ca="1" si="61"/>
        <v>0.97757962846704938</v>
      </c>
      <c r="H704" s="23">
        <f t="shared" ca="1" si="61"/>
        <v>0.96180261072811113</v>
      </c>
      <c r="I704" s="23">
        <f t="shared" ca="1" si="61"/>
        <v>0.94426866003135912</v>
      </c>
      <c r="J704" s="23">
        <f t="shared" ca="1" si="61"/>
        <v>0.92552191603351908</v>
      </c>
      <c r="K704" s="23">
        <f t="shared" ca="1" si="61"/>
        <v>0.90598175270720172</v>
      </c>
      <c r="L704" s="23">
        <f t="shared" ca="1" si="61"/>
        <v>0.88597227312137827</v>
      </c>
      <c r="M704" s="24">
        <f ca="1">C704*'Balance y flujos'!D$12</f>
        <v>7623.2608586393108</v>
      </c>
      <c r="N704" s="24">
        <f ca="1">D704*'Balance y flujos'!E$12</f>
        <v>7622.1940036889173</v>
      </c>
      <c r="O704" s="24">
        <f ca="1">E704*'Balance y flujos'!F$12</f>
        <v>7579.0365362983302</v>
      </c>
      <c r="P704" s="24">
        <f ca="1">F704*'Balance y flujos'!G$12</f>
        <v>7503.054017308622</v>
      </c>
      <c r="Q704" s="24">
        <f ca="1">G704*'Balance y flujos'!H$12</f>
        <v>-970177.53579065215</v>
      </c>
      <c r="R704" s="24">
        <f ca="1">H704*'Balance y flujos'!I$12</f>
        <v>24375.716073025545</v>
      </c>
      <c r="S704" s="24">
        <f ca="1">I704*'Balance y flujos'!J$12</f>
        <v>23931.339442046243</v>
      </c>
      <c r="T704" s="24">
        <f ca="1">J704*'Balance y flujos'!K$12</f>
        <v>23456.226041554317</v>
      </c>
      <c r="U704" s="24">
        <f ca="1">K704*'Balance y flujos'!L$12</f>
        <v>22961.004394253647</v>
      </c>
      <c r="V704" s="24">
        <f ca="1">L704*'Balance y flujos'!M$12</f>
        <v>908426.16161917592</v>
      </c>
      <c r="W704" s="18">
        <f t="shared" ca="1" si="58"/>
        <v>63300.457195338793</v>
      </c>
      <c r="X704" s="18">
        <f ca="1">'Metrics and Escenarios'!$N$13-W704</f>
        <v>-60392.410439532017</v>
      </c>
    </row>
    <row r="705" spans="1:24" x14ac:dyDescent="0.3">
      <c r="A705">
        <v>700</v>
      </c>
      <c r="B705" s="18">
        <f t="shared" ca="1" si="57"/>
        <v>252.16409535091816</v>
      </c>
      <c r="C705" s="23">
        <f t="shared" ca="1" si="59"/>
        <v>0.96880948079861195</v>
      </c>
      <c r="D705" s="23">
        <f t="shared" ca="1" si="61"/>
        <v>0.93213233187938715</v>
      </c>
      <c r="E705" s="23">
        <f t="shared" ca="1" si="61"/>
        <v>0.89189052238932331</v>
      </c>
      <c r="F705" s="23">
        <f t="shared" ca="1" si="61"/>
        <v>0.84964126321368594</v>
      </c>
      <c r="G705" s="23">
        <f t="shared" ca="1" si="61"/>
        <v>0.8065884813958798</v>
      </c>
      <c r="H705" s="23">
        <f t="shared" ca="1" si="61"/>
        <v>0.7636349536852951</v>
      </c>
      <c r="I705" s="23">
        <f t="shared" ca="1" si="61"/>
        <v>0.7214319929858779</v>
      </c>
      <c r="J705" s="23">
        <f t="shared" ca="1" si="61"/>
        <v>0.68043477928399088</v>
      </c>
      <c r="K705" s="23">
        <f t="shared" ca="1" si="61"/>
        <v>0.6409427241014346</v>
      </c>
      <c r="L705" s="23">
        <f t="shared" ca="1" si="61"/>
        <v>0.6031424230794683</v>
      </c>
      <c r="M705" s="24">
        <f ca="1">C705*'Balance y flujos'!D$12</f>
        <v>7335.6863766576016</v>
      </c>
      <c r="N705" s="24">
        <f ca="1">D705*'Balance y flujos'!E$12</f>
        <v>7057.9722677498175</v>
      </c>
      <c r="O705" s="24">
        <f ca="1">E705*'Balance y flujos'!F$12</f>
        <v>6753.267060483503</v>
      </c>
      <c r="P705" s="24">
        <f ca="1">F705*'Balance y flujos'!G$12</f>
        <v>6433.3617322417522</v>
      </c>
      <c r="Q705" s="24">
        <f ca="1">G705*'Balance y flujos'!H$12</f>
        <v>-800481.109150031</v>
      </c>
      <c r="R705" s="24">
        <f ca="1">H705*'Balance y flujos'!I$12</f>
        <v>19353.398095248816</v>
      </c>
      <c r="S705" s="24">
        <f ca="1">I705*'Balance y flujos'!J$12</f>
        <v>18283.81544286729</v>
      </c>
      <c r="T705" s="24">
        <f ca="1">J705*'Balance y flujos'!K$12</f>
        <v>17244.790980014332</v>
      </c>
      <c r="U705" s="24">
        <f ca="1">K705*'Balance y flujos'!L$12</f>
        <v>16243.91292714494</v>
      </c>
      <c r="V705" s="24">
        <f ca="1">L705*'Balance y flujos'!M$12</f>
        <v>618428.33340305532</v>
      </c>
      <c r="W705" s="18">
        <f t="shared" ca="1" si="58"/>
        <v>-83346.570864567533</v>
      </c>
      <c r="X705" s="18">
        <f ca="1">'Metrics and Escenarios'!$N$13-W705</f>
        <v>86254.617620374309</v>
      </c>
    </row>
    <row r="706" spans="1:24" x14ac:dyDescent="0.3">
      <c r="A706">
        <v>701</v>
      </c>
      <c r="B706" s="18">
        <f t="shared" ca="1" si="57"/>
        <v>74.181198946306623</v>
      </c>
      <c r="C706" s="23">
        <f t="shared" ca="1" si="59"/>
        <v>0.98620699629247843</v>
      </c>
      <c r="D706" s="23">
        <f t="shared" ca="1" si="61"/>
        <v>0.96591068455233742</v>
      </c>
      <c r="E706" s="23">
        <f t="shared" ca="1" si="61"/>
        <v>0.94080722920775051</v>
      </c>
      <c r="F706" s="23">
        <f t="shared" ca="1" si="61"/>
        <v>0.9123351172298324</v>
      </c>
      <c r="G706" s="23">
        <f t="shared" ca="1" si="61"/>
        <v>0.88165872683015967</v>
      </c>
      <c r="H706" s="23">
        <f t="shared" ca="1" si="61"/>
        <v>0.84969682000379121</v>
      </c>
      <c r="I706" s="23">
        <f t="shared" ca="1" si="61"/>
        <v>0.8171528329820078</v>
      </c>
      <c r="J706" s="23">
        <f t="shared" ca="1" si="61"/>
        <v>0.78455626643897058</v>
      </c>
      <c r="K706" s="23">
        <f t="shared" ca="1" si="61"/>
        <v>0.75229211981193234</v>
      </c>
      <c r="L706" s="23">
        <f t="shared" ca="1" si="61"/>
        <v>0.72063751380839824</v>
      </c>
      <c r="M706" s="24">
        <f ca="1">C706*'Balance y flujos'!D$12</f>
        <v>7467.4178676529655</v>
      </c>
      <c r="N706" s="24">
        <f ca="1">D706*'Balance y flujos'!E$12</f>
        <v>7313.7371074215353</v>
      </c>
      <c r="O706" s="24">
        <f ca="1">E706*'Balance y flujos'!F$12</f>
        <v>7123.6573455817579</v>
      </c>
      <c r="P706" s="24">
        <f ca="1">F706*'Balance y flujos'!G$12</f>
        <v>6908.0705990741644</v>
      </c>
      <c r="Q706" s="24">
        <f ca="1">G706*'Balance y flujos'!H$12</f>
        <v>-874982.93345751648</v>
      </c>
      <c r="R706" s="24">
        <f ca="1">H706*'Balance y flujos'!I$12</f>
        <v>21534.531307713518</v>
      </c>
      <c r="S706" s="24">
        <f ca="1">I706*'Balance y flujos'!J$12</f>
        <v>20709.74358237486</v>
      </c>
      <c r="T706" s="24">
        <f ca="1">J706*'Balance y flujos'!K$12</f>
        <v>19883.623293091125</v>
      </c>
      <c r="U706" s="24">
        <f ca="1">K706*'Balance y flujos'!L$12</f>
        <v>19065.92778182216</v>
      </c>
      <c r="V706" s="24">
        <f ca="1">L706*'Balance y flujos'!M$12</f>
        <v>738901.19414387434</v>
      </c>
      <c r="W706" s="18">
        <f t="shared" ca="1" si="58"/>
        <v>-26075.030428910162</v>
      </c>
      <c r="X706" s="18">
        <f ca="1">'Metrics and Escenarios'!$N$13-W706</f>
        <v>28983.077184716938</v>
      </c>
    </row>
    <row r="707" spans="1:24" x14ac:dyDescent="0.3">
      <c r="A707">
        <v>702</v>
      </c>
      <c r="B707" s="18">
        <f t="shared" ca="1" si="57"/>
        <v>-252.45587553591378</v>
      </c>
      <c r="C707" s="23">
        <f t="shared" ca="1" si="59"/>
        <v>1.0189520492124016</v>
      </c>
      <c r="D707" s="23">
        <f t="shared" ca="1" si="61"/>
        <v>1.031117851851675</v>
      </c>
      <c r="E707" s="23">
        <f t="shared" ca="1" si="61"/>
        <v>1.0376661496938793</v>
      </c>
      <c r="F707" s="23">
        <f t="shared" ca="1" si="61"/>
        <v>1.0396737130688631</v>
      </c>
      <c r="G707" s="23">
        <f t="shared" ca="1" si="61"/>
        <v>1.0380752822405208</v>
      </c>
      <c r="H707" s="23">
        <f t="shared" ca="1" si="61"/>
        <v>1.0336606897820173</v>
      </c>
      <c r="I707" s="23">
        <f t="shared" ca="1" si="61"/>
        <v>1.0270769104399695</v>
      </c>
      <c r="J707" s="23">
        <f t="shared" ca="1" si="61"/>
        <v>1.018848097417101</v>
      </c>
      <c r="K707" s="23">
        <f t="shared" ca="1" si="61"/>
        <v>1.0093865739028605</v>
      </c>
      <c r="L707" s="23">
        <f t="shared" ca="1" si="61"/>
        <v>0.99901853354168113</v>
      </c>
      <c r="M707" s="24">
        <f ca="1">C707*'Balance y flujos'!D$12</f>
        <v>7715.3587098602529</v>
      </c>
      <c r="N707" s="24">
        <f ca="1">D707*'Balance y flujos'!E$12</f>
        <v>7807.4764218054925</v>
      </c>
      <c r="O707" s="24">
        <f ca="1">E707*'Balance y flujos'!F$12</f>
        <v>7857.059193468458</v>
      </c>
      <c r="P707" s="24">
        <f ca="1">F707*'Balance y flujos'!G$12</f>
        <v>7872.2601752837945</v>
      </c>
      <c r="Q707" s="24">
        <f ca="1">G707*'Balance y flujos'!H$12</f>
        <v>-1030215.1251541147</v>
      </c>
      <c r="R707" s="24">
        <f ca="1">H707*'Balance y flujos'!I$12</f>
        <v>26196.871591874715</v>
      </c>
      <c r="S707" s="24">
        <f ca="1">I707*'Balance y flujos'!J$12</f>
        <v>26030.0137208946</v>
      </c>
      <c r="T707" s="24">
        <f ca="1">J707*'Balance y flujos'!K$12</f>
        <v>25821.464474275683</v>
      </c>
      <c r="U707" s="24">
        <f ca="1">K707*'Balance y flujos'!L$12</f>
        <v>25581.673681207667</v>
      </c>
      <c r="V707" s="24">
        <f ca="1">L707*'Balance y flujos'!M$12</f>
        <v>1024337.4418641147</v>
      </c>
      <c r="W707" s="18">
        <f t="shared" ca="1" si="58"/>
        <v>129004.49467867077</v>
      </c>
      <c r="X707" s="18">
        <f ca="1">'Metrics and Escenarios'!$N$13-W707</f>
        <v>-126096.447922864</v>
      </c>
    </row>
    <row r="708" spans="1:24" x14ac:dyDescent="0.3">
      <c r="A708">
        <v>703</v>
      </c>
      <c r="B708" s="18">
        <f t="shared" ca="1" si="57"/>
        <v>-128.39226859443332</v>
      </c>
      <c r="C708" s="23">
        <f t="shared" ca="1" si="59"/>
        <v>1.0063886566931159</v>
      </c>
      <c r="D708" s="23">
        <f t="shared" ca="1" si="61"/>
        <v>1.0058478175250629</v>
      </c>
      <c r="E708" s="23">
        <f t="shared" ca="1" si="61"/>
        <v>0.99975505250633956</v>
      </c>
      <c r="F708" s="23">
        <f t="shared" ca="1" si="61"/>
        <v>0.98933872232581832</v>
      </c>
      <c r="G708" s="23">
        <f t="shared" ca="1" si="61"/>
        <v>0.9756381638054844</v>
      </c>
      <c r="H708" s="23">
        <f t="shared" ca="1" si="61"/>
        <v>0.95951090822055229</v>
      </c>
      <c r="I708" s="23">
        <f t="shared" ca="1" si="61"/>
        <v>0.94164427014925423</v>
      </c>
      <c r="J708" s="23">
        <f t="shared" ca="1" si="61"/>
        <v>0.92258274309959454</v>
      </c>
      <c r="K708" s="23">
        <f t="shared" ca="1" si="61"/>
        <v>0.90274563642912109</v>
      </c>
      <c r="L708" s="23">
        <f t="shared" ca="1" si="61"/>
        <v>0.88245670104204865</v>
      </c>
      <c r="M708" s="24">
        <f ca="1">C708*'Balance y flujos'!D$12</f>
        <v>7620.2305043926981</v>
      </c>
      <c r="N708" s="24">
        <f ca="1">D708*'Balance y flujos'!E$12</f>
        <v>7616.1353478158044</v>
      </c>
      <c r="O708" s="24">
        <f ca="1">E708*'Balance y flujos'!F$12</f>
        <v>7570.0018053290169</v>
      </c>
      <c r="P708" s="24">
        <f ca="1">F708*'Balance y flujos'!G$12</f>
        <v>7491.1308478142018</v>
      </c>
      <c r="Q708" s="24">
        <f ca="1">G708*'Balance y flujos'!H$12</f>
        <v>-968250.77162092878</v>
      </c>
      <c r="R708" s="24">
        <f ca="1">H708*'Balance y flujos'!I$12</f>
        <v>24317.635663360397</v>
      </c>
      <c r="S708" s="24">
        <f ca="1">I708*'Balance y flujos'!J$12</f>
        <v>23864.82747595511</v>
      </c>
      <c r="T708" s="24">
        <f ca="1">J708*'Balance y flujos'!K$12</f>
        <v>23381.736282296304</v>
      </c>
      <c r="U708" s="24">
        <f ca="1">K708*'Balance y flujos'!L$12</f>
        <v>22878.988967497764</v>
      </c>
      <c r="V708" s="24">
        <f ca="1">L708*'Balance y flujos'!M$12</f>
        <v>904821.49164607469</v>
      </c>
      <c r="W708" s="18">
        <f t="shared" ca="1" si="58"/>
        <v>61311.406919607078</v>
      </c>
      <c r="X708" s="18">
        <f ca="1">'Metrics and Escenarios'!$N$13-W708</f>
        <v>-58403.360163800302</v>
      </c>
    </row>
    <row r="709" spans="1:24" x14ac:dyDescent="0.3">
      <c r="A709">
        <v>704</v>
      </c>
      <c r="B709" s="18">
        <f t="shared" ca="1" si="57"/>
        <v>-265.5601241971566</v>
      </c>
      <c r="C709" s="23">
        <f t="shared" ca="1" si="59"/>
        <v>1.020288184576378</v>
      </c>
      <c r="D709" s="23">
        <f t="shared" ca="1" si="61"/>
        <v>1.033823801192022</v>
      </c>
      <c r="E709" s="23">
        <f t="shared" ca="1" si="61"/>
        <v>1.0417535293114186</v>
      </c>
      <c r="F709" s="23">
        <f t="shared" ca="1" si="61"/>
        <v>1.0451376779343775</v>
      </c>
      <c r="G709" s="23">
        <f t="shared" ca="1" si="61"/>
        <v>1.0448992117588394</v>
      </c>
      <c r="H709" s="23">
        <f t="shared" ca="1" si="61"/>
        <v>1.0418199319963946</v>
      </c>
      <c r="I709" s="23">
        <f t="shared" ca="1" si="61"/>
        <v>1.036541603626661</v>
      </c>
      <c r="J709" s="23">
        <f t="shared" ca="1" si="61"/>
        <v>1.0295852711723792</v>
      </c>
      <c r="K709" s="23">
        <f t="shared" ca="1" si="61"/>
        <v>1.0213615780367538</v>
      </c>
      <c r="L709" s="23">
        <f t="shared" ca="1" si="61"/>
        <v>1.0121960731286312</v>
      </c>
      <c r="M709" s="24">
        <f ca="1">C709*'Balance y flujos'!D$12</f>
        <v>7725.4757351176986</v>
      </c>
      <c r="N709" s="24">
        <f ca="1">D709*'Balance y flujos'!E$12</f>
        <v>7827.9654819409752</v>
      </c>
      <c r="O709" s="24">
        <f ca="1">E709*'Balance y flujos'!F$12</f>
        <v>7888.0082454450085</v>
      </c>
      <c r="P709" s="24">
        <f ca="1">F709*'Balance y flujos'!G$12</f>
        <v>7913.6325332353799</v>
      </c>
      <c r="Q709" s="24">
        <f ca="1">G709*'Balance y flujos'!H$12</f>
        <v>-1036987.3848572684</v>
      </c>
      <c r="R709" s="24">
        <f ca="1">H709*'Balance y flujos'!I$12</f>
        <v>26403.657651062204</v>
      </c>
      <c r="S709" s="24">
        <f ca="1">I709*'Balance y flujos'!J$12</f>
        <v>26269.884845451477</v>
      </c>
      <c r="T709" s="24">
        <f ca="1">J709*'Balance y flujos'!K$12</f>
        <v>26093.585069464407</v>
      </c>
      <c r="U709" s="24">
        <f ca="1">K709*'Balance y flujos'!L$12</f>
        <v>25885.165580153662</v>
      </c>
      <c r="V709" s="24">
        <f ca="1">L709*'Balance y flujos'!M$12</f>
        <v>1037848.9501468551</v>
      </c>
      <c r="W709" s="18">
        <f t="shared" ca="1" si="58"/>
        <v>136868.94043145748</v>
      </c>
      <c r="X709" s="18">
        <f ca="1">'Metrics and Escenarios'!$N$13-W709</f>
        <v>-133960.8936756507</v>
      </c>
    </row>
    <row r="710" spans="1:24" x14ac:dyDescent="0.3">
      <c r="A710">
        <v>705</v>
      </c>
      <c r="B710" s="18">
        <f t="shared" ca="1" si="57"/>
        <v>165.81481925049113</v>
      </c>
      <c r="C710" s="23">
        <f t="shared" ca="1" si="59"/>
        <v>0.97721130289137359</v>
      </c>
      <c r="D710" s="23">
        <f t="shared" ca="1" si="61"/>
        <v>0.94836992920729046</v>
      </c>
      <c r="E710" s="23">
        <f t="shared" ca="1" si="61"/>
        <v>0.91529660858155659</v>
      </c>
      <c r="F710" s="23">
        <f t="shared" ca="1" si="61"/>
        <v>0.87950031959591068</v>
      </c>
      <c r="G710" s="23">
        <f t="shared" ca="1" si="61"/>
        <v>0.8421753442974601</v>
      </c>
      <c r="H710" s="23">
        <f t="shared" ca="1" si="61"/>
        <v>0.80424136658983758</v>
      </c>
      <c r="I710" s="23">
        <f t="shared" ca="1" si="61"/>
        <v>0.76638343258010466</v>
      </c>
      <c r="J710" s="23">
        <f t="shared" ca="1" si="61"/>
        <v>0.7291003639820921</v>
      </c>
      <c r="K710" s="23">
        <f t="shared" ca="1" si="61"/>
        <v>0.69273979150321363</v>
      </c>
      <c r="L710" s="23">
        <f t="shared" ca="1" si="61"/>
        <v>0.65753805176478486</v>
      </c>
      <c r="M710" s="24">
        <f ca="1">C710*'Balance y flujos'!D$12</f>
        <v>7399.3037679884201</v>
      </c>
      <c r="N710" s="24">
        <f ca="1">D710*'Balance y flujos'!E$12</f>
        <v>7180.9210248261452</v>
      </c>
      <c r="O710" s="24">
        <f ca="1">E710*'Balance y flujos'!F$12</f>
        <v>6930.4945866527378</v>
      </c>
      <c r="P710" s="24">
        <f ca="1">F710*'Balance y flujos'!G$12</f>
        <v>6659.4502227697149</v>
      </c>
      <c r="Q710" s="24">
        <f ca="1">G710*'Balance y flujos'!H$12</f>
        <v>-835798.51343198679</v>
      </c>
      <c r="R710" s="24">
        <f ca="1">H710*'Balance y flujos'!I$12</f>
        <v>20382.518187734171</v>
      </c>
      <c r="S710" s="24">
        <f ca="1">I710*'Balance y flujos'!J$12</f>
        <v>19423.054946275519</v>
      </c>
      <c r="T710" s="24">
        <f ca="1">J710*'Balance y flujos'!K$12</f>
        <v>18478.160968717795</v>
      </c>
      <c r="U710" s="24">
        <f ca="1">K710*'Balance y flujos'!L$12</f>
        <v>17556.646532063434</v>
      </c>
      <c r="V710" s="24">
        <f ca="1">L710*'Balance y flujos'!M$12</f>
        <v>674202.55306499987</v>
      </c>
      <c r="W710" s="18">
        <f t="shared" ca="1" si="58"/>
        <v>-57585.41012995888</v>
      </c>
      <c r="X710" s="18">
        <f ca="1">'Metrics and Escenarios'!$N$13-W710</f>
        <v>60493.456885765656</v>
      </c>
    </row>
    <row r="711" spans="1:24" x14ac:dyDescent="0.3">
      <c r="A711">
        <v>706</v>
      </c>
      <c r="B711" s="18">
        <f t="shared" ref="B711:B774" ca="1" si="62">_xlfn.NORM.INV(RAND(),0,1.6)*100</f>
        <v>168.61963708559361</v>
      </c>
      <c r="C711" s="23">
        <f t="shared" ca="1" si="59"/>
        <v>0.97693725135730047</v>
      </c>
      <c r="D711" s="23">
        <f t="shared" ca="1" si="61"/>
        <v>0.94783807741763293</v>
      </c>
      <c r="E711" s="23">
        <f t="shared" ca="1" si="61"/>
        <v>0.91452676044390002</v>
      </c>
      <c r="F711" s="23">
        <f t="shared" ca="1" si="61"/>
        <v>0.8785141376385508</v>
      </c>
      <c r="G711" s="23">
        <f t="shared" ca="1" si="61"/>
        <v>0.84099509787196902</v>
      </c>
      <c r="H711" s="23">
        <f t="shared" ca="1" si="61"/>
        <v>0.80288905448848391</v>
      </c>
      <c r="I711" s="23">
        <f t="shared" ca="1" si="61"/>
        <v>0.76488021260919814</v>
      </c>
      <c r="J711" s="23">
        <f t="shared" ca="1" si="61"/>
        <v>0.72746620311358101</v>
      </c>
      <c r="K711" s="23">
        <f t="shared" ca="1" si="61"/>
        <v>0.69099328878047561</v>
      </c>
      <c r="L711" s="23">
        <f t="shared" ca="1" si="61"/>
        <v>0.65569636132042086</v>
      </c>
      <c r="M711" s="24">
        <f ca="1">C711*'Balance y flujos'!D$12</f>
        <v>7397.2286890953592</v>
      </c>
      <c r="N711" s="24">
        <f ca="1">D711*'Balance y flujos'!E$12</f>
        <v>7176.8939193888873</v>
      </c>
      <c r="O711" s="24">
        <f ca="1">E711*'Balance y flujos'!F$12</f>
        <v>6924.6654070179065</v>
      </c>
      <c r="P711" s="24">
        <f ca="1">F711*'Balance y flujos'!G$12</f>
        <v>6651.9829944932671</v>
      </c>
      <c r="Q711" s="24">
        <f ca="1">G711*'Balance y flujos'!H$12</f>
        <v>-834627.20366307907</v>
      </c>
      <c r="R711" s="24">
        <f ca="1">H711*'Balance y flujos'!I$12</f>
        <v>20348.245484107632</v>
      </c>
      <c r="S711" s="24">
        <f ca="1">I711*'Balance y flujos'!J$12</f>
        <v>19384.957666441373</v>
      </c>
      <c r="T711" s="24">
        <f ca="1">J711*'Balance y flujos'!K$12</f>
        <v>18436.745151268184</v>
      </c>
      <c r="U711" s="24">
        <f ca="1">K711*'Balance y flujos'!L$12</f>
        <v>17512.383547106467</v>
      </c>
      <c r="V711" s="24">
        <f ca="1">L711*'Balance y flujos'!M$12</f>
        <v>672314.18721877527</v>
      </c>
      <c r="W711" s="18">
        <f t="shared" ref="W711:W774" ca="1" si="63">SUM(M711:V711)</f>
        <v>-58479.913585384842</v>
      </c>
      <c r="X711" s="18">
        <f ca="1">'Metrics and Escenarios'!$N$13-W711</f>
        <v>61387.960341191618</v>
      </c>
    </row>
    <row r="712" spans="1:24" x14ac:dyDescent="0.3">
      <c r="A712">
        <v>707</v>
      </c>
      <c r="B712" s="18">
        <f t="shared" ca="1" si="62"/>
        <v>29.405306643169261</v>
      </c>
      <c r="C712" s="23">
        <f t="shared" ref="C712:C775" ca="1" si="64">EXP(-(C$4+($B712/10000))*C$3)</f>
        <v>0.99063272702585636</v>
      </c>
      <c r="D712" s="23">
        <f t="shared" ca="1" si="61"/>
        <v>0.97459943369283786</v>
      </c>
      <c r="E712" s="23">
        <f t="shared" ca="1" si="61"/>
        <v>0.95353013476831361</v>
      </c>
      <c r="F712" s="23">
        <f t="shared" ca="1" si="61"/>
        <v>0.92882257217661413</v>
      </c>
      <c r="G712" s="23">
        <f t="shared" ca="1" si="61"/>
        <v>0.90161986564418406</v>
      </c>
      <c r="H712" s="23">
        <f t="shared" ca="1" si="61"/>
        <v>0.87283378183017402</v>
      </c>
      <c r="I712" s="23">
        <f t="shared" ca="1" si="61"/>
        <v>0.84317056462429207</v>
      </c>
      <c r="J712" s="23">
        <f t="shared" ca="1" si="61"/>
        <v>0.81316903748308822</v>
      </c>
      <c r="K712" s="23">
        <f t="shared" ca="1" si="61"/>
        <v>0.78322734792072479</v>
      </c>
      <c r="L712" s="23">
        <f t="shared" ca="1" si="61"/>
        <v>0.75363800133532055</v>
      </c>
      <c r="M712" s="24">
        <f ca="1">C712*'Balance y flujos'!D$12</f>
        <v>7500.9288657295256</v>
      </c>
      <c r="N712" s="24">
        <f ca="1">D712*'Balance y flujos'!E$12</f>
        <v>7379.5270691874166</v>
      </c>
      <c r="O712" s="24">
        <f ca="1">E712*'Balance y flujos'!F$12</f>
        <v>7219.9933609097543</v>
      </c>
      <c r="P712" s="24">
        <f ca="1">F712*'Balance y flujos'!G$12</f>
        <v>7032.9112421892205</v>
      </c>
      <c r="Q712" s="24">
        <f ca="1">G712*'Balance y flujos'!H$12</f>
        <v>-894792.929392613</v>
      </c>
      <c r="R712" s="24">
        <f ca="1">H712*'Balance y flujos'!I$12</f>
        <v>22120.909433517718</v>
      </c>
      <c r="S712" s="24">
        <f ca="1">I712*'Balance y flujos'!J$12</f>
        <v>21369.13131152272</v>
      </c>
      <c r="T712" s="24">
        <f ca="1">J712*'Balance y flujos'!K$12</f>
        <v>20608.779136144934</v>
      </c>
      <c r="U712" s="24">
        <f ca="1">K712*'Balance y flujos'!L$12</f>
        <v>19849.943471344308</v>
      </c>
      <c r="V712" s="24">
        <f ca="1">L712*'Balance y flujos'!M$12</f>
        <v>772738.03884560056</v>
      </c>
      <c r="W712" s="18">
        <f t="shared" ca="1" si="63"/>
        <v>-8972.7666564668762</v>
      </c>
      <c r="X712" s="18">
        <f ca="1">'Metrics and Escenarios'!$N$13-W712</f>
        <v>11880.813412273652</v>
      </c>
    </row>
    <row r="713" spans="1:24" x14ac:dyDescent="0.3">
      <c r="A713">
        <v>708</v>
      </c>
      <c r="B713" s="18">
        <f t="shared" ca="1" si="62"/>
        <v>41.092826048503312</v>
      </c>
      <c r="C713" s="23">
        <f t="shared" ca="1" si="64"/>
        <v>0.98947559943306662</v>
      </c>
      <c r="D713" s="23">
        <f t="shared" ca="1" si="61"/>
        <v>0.97232396422952883</v>
      </c>
      <c r="E713" s="23">
        <f t="shared" ca="1" si="61"/>
        <v>0.95019266860647666</v>
      </c>
      <c r="F713" s="23">
        <f t="shared" ca="1" si="61"/>
        <v>0.92449045367597182</v>
      </c>
      <c r="G713" s="23">
        <f t="shared" ca="1" si="61"/>
        <v>0.89636638080802744</v>
      </c>
      <c r="H713" s="23">
        <f t="shared" ca="1" si="61"/>
        <v>0.86673443563536912</v>
      </c>
      <c r="I713" s="23">
        <f t="shared" ca="1" si="61"/>
        <v>0.83630050519205401</v>
      </c>
      <c r="J713" s="23">
        <f t="shared" ca="1" si="61"/>
        <v>0.80560132858902789</v>
      </c>
      <c r="K713" s="23">
        <f t="shared" ca="1" si="61"/>
        <v>0.77503193993588437</v>
      </c>
      <c r="L713" s="23">
        <f t="shared" ca="1" si="61"/>
        <v>0.74488111538828039</v>
      </c>
      <c r="M713" s="24">
        <f ca="1">C713*'Balance y flujos'!D$12</f>
        <v>7492.1672616301466</v>
      </c>
      <c r="N713" s="24">
        <f ca="1">D713*'Balance y flujos'!E$12</f>
        <v>7362.2975409124283</v>
      </c>
      <c r="O713" s="24">
        <f ca="1">E713*'Balance y flujos'!F$12</f>
        <v>7194.7225460166537</v>
      </c>
      <c r="P713" s="24">
        <f ca="1">F713*'Balance y flujos'!G$12</f>
        <v>7000.1090625067591</v>
      </c>
      <c r="Q713" s="24">
        <f ca="1">G713*'Balance y flujos'!H$12</f>
        <v>-889579.22318982682</v>
      </c>
      <c r="R713" s="24">
        <f ca="1">H713*'Balance y flujos'!I$12</f>
        <v>21966.328930806147</v>
      </c>
      <c r="S713" s="24">
        <f ca="1">I713*'Balance y flujos'!J$12</f>
        <v>21195.018020232867</v>
      </c>
      <c r="T713" s="24">
        <f ca="1">J713*'Balance y flujos'!K$12</f>
        <v>20416.984768706821</v>
      </c>
      <c r="U713" s="24">
        <f ca="1">K713*'Balance y flujos'!L$12</f>
        <v>19642.240834740063</v>
      </c>
      <c r="V713" s="24">
        <f ca="1">L713*'Balance y flujos'!M$12</f>
        <v>763759.22028666269</v>
      </c>
      <c r="W713" s="18">
        <f t="shared" ca="1" si="63"/>
        <v>-13550.133937612176</v>
      </c>
      <c r="X713" s="18">
        <f ca="1">'Metrics and Escenarios'!$N$13-W713</f>
        <v>16458.180693418952</v>
      </c>
    </row>
    <row r="714" spans="1:24" x14ac:dyDescent="0.3">
      <c r="A714">
        <v>709</v>
      </c>
      <c r="B714" s="18">
        <f t="shared" ca="1" si="62"/>
        <v>-223.54909742019998</v>
      </c>
      <c r="C714" s="23">
        <f t="shared" ca="1" si="64"/>
        <v>1.0160108402245345</v>
      </c>
      <c r="D714" s="23">
        <f t="shared" ca="1" si="61"/>
        <v>1.0251737917795263</v>
      </c>
      <c r="E714" s="23">
        <f t="shared" ca="1" si="61"/>
        <v>1.0287063800117171</v>
      </c>
      <c r="F714" s="23">
        <f t="shared" ca="1" si="61"/>
        <v>1.0277214992961892</v>
      </c>
      <c r="G714" s="23">
        <f t="shared" ca="1" si="61"/>
        <v>1.0231794830164114</v>
      </c>
      <c r="H714" s="23">
        <f t="shared" ca="1" si="61"/>
        <v>1.0158873858837094</v>
      </c>
      <c r="I714" s="23">
        <f t="shared" ca="1" si="61"/>
        <v>1.0065031260081392</v>
      </c>
      <c r="J714" s="23">
        <f t="shared" ca="1" si="61"/>
        <v>0.99555714917958349</v>
      </c>
      <c r="K714" s="23">
        <f t="shared" ca="1" si="61"/>
        <v>0.98346492372165939</v>
      </c>
      <c r="L714" s="23">
        <f t="shared" ca="1" si="61"/>
        <v>0.97055352440093823</v>
      </c>
      <c r="M714" s="24">
        <f ca="1">C714*'Balance y flujos'!D$12</f>
        <v>7693.0882974305414</v>
      </c>
      <c r="N714" s="24">
        <f ca="1">D714*'Balance y flujos'!E$12</f>
        <v>7762.4688518368821</v>
      </c>
      <c r="O714" s="24">
        <f ca="1">E714*'Balance y flujos'!F$12</f>
        <v>7789.2171030491454</v>
      </c>
      <c r="P714" s="24">
        <f ca="1">F714*'Balance y flujos'!G$12</f>
        <v>7781.7597275891367</v>
      </c>
      <c r="Q714" s="24">
        <f ca="1">G714*'Balance y flujos'!H$12</f>
        <v>-1015432.1147843708</v>
      </c>
      <c r="R714" s="24">
        <f ca="1">H714*'Balance y flujos'!I$12</f>
        <v>25746.428845439688</v>
      </c>
      <c r="S714" s="24">
        <f ca="1">I714*'Balance y flujos'!J$12</f>
        <v>25508.59620521716</v>
      </c>
      <c r="T714" s="24">
        <f ca="1">J714*'Balance y flujos'!K$12</f>
        <v>25231.183750375931</v>
      </c>
      <c r="U714" s="24">
        <f ca="1">K714*'Balance y flujos'!L$12</f>
        <v>24924.721019701668</v>
      </c>
      <c r="V714" s="24">
        <f ca="1">L714*'Balance y flujos'!M$12</f>
        <v>995151.02172584343</v>
      </c>
      <c r="W714" s="18">
        <f t="shared" ca="1" si="63"/>
        <v>112156.37074211275</v>
      </c>
      <c r="X714" s="18">
        <f ca="1">'Metrics and Escenarios'!$N$13-W714</f>
        <v>-109248.32398630597</v>
      </c>
    </row>
    <row r="715" spans="1:24" x14ac:dyDescent="0.3">
      <c r="A715">
        <v>710</v>
      </c>
      <c r="B715" s="18">
        <f t="shared" ca="1" si="62"/>
        <v>144.95309014053731</v>
      </c>
      <c r="C715" s="23">
        <f t="shared" ca="1" si="64"/>
        <v>0.97925206258844766</v>
      </c>
      <c r="D715" s="23">
        <f t="shared" ca="1" si="61"/>
        <v>0.95233512284634914</v>
      </c>
      <c r="E715" s="23">
        <f t="shared" ca="1" si="61"/>
        <v>0.92104297265959123</v>
      </c>
      <c r="F715" s="23">
        <f t="shared" ca="1" si="61"/>
        <v>0.8868701854266503</v>
      </c>
      <c r="G715" s="23">
        <f t="shared" ca="1" si="61"/>
        <v>0.85100593653510226</v>
      </c>
      <c r="H715" s="23">
        <f t="shared" ca="1" si="61"/>
        <v>0.8143713523524706</v>
      </c>
      <c r="I715" s="23">
        <f t="shared" ca="1" si="61"/>
        <v>0.77765720738088662</v>
      </c>
      <c r="J715" s="23">
        <f t="shared" ca="1" si="61"/>
        <v>0.74137070683021666</v>
      </c>
      <c r="K715" s="23">
        <f t="shared" ca="1" si="61"/>
        <v>0.70586923701211279</v>
      </c>
      <c r="L715" s="23">
        <f t="shared" ca="1" si="61"/>
        <v>0.67139951682572352</v>
      </c>
      <c r="M715" s="24">
        <f ca="1">C715*'Balance y flujos'!D$12</f>
        <v>7414.75610759137</v>
      </c>
      <c r="N715" s="24">
        <f ca="1">D715*'Balance y flujos'!E$12</f>
        <v>7210.9449021057881</v>
      </c>
      <c r="O715" s="24">
        <f ca="1">E715*'Balance y flujos'!F$12</f>
        <v>6974.0052309207986</v>
      </c>
      <c r="P715" s="24">
        <f ca="1">F715*'Balance y flujos'!G$12</f>
        <v>6715.2537893572198</v>
      </c>
      <c r="Q715" s="24">
        <f ca="1">G715*'Balance y flujos'!H$12</f>
        <v>-844562.24169228424</v>
      </c>
      <c r="R715" s="24">
        <f ca="1">H715*'Balance y flujos'!I$12</f>
        <v>20639.25034256457</v>
      </c>
      <c r="S715" s="24">
        <f ca="1">I715*'Balance y flujos'!J$12</f>
        <v>19708.775041594301</v>
      </c>
      <c r="T715" s="24">
        <f ca="1">J715*'Balance y flujos'!K$12</f>
        <v>18789.13786777002</v>
      </c>
      <c r="U715" s="24">
        <f ca="1">K715*'Balance y flujos'!L$12</f>
        <v>17889.396342005108</v>
      </c>
      <c r="V715" s="24">
        <f ca="1">L715*'Balance y flujos'!M$12</f>
        <v>688415.32008011581</v>
      </c>
      <c r="W715" s="18">
        <f t="shared" ca="1" si="63"/>
        <v>-50805.401988259284</v>
      </c>
      <c r="X715" s="18">
        <f ca="1">'Metrics and Escenarios'!$N$13-W715</f>
        <v>53713.44874406606</v>
      </c>
    </row>
    <row r="716" spans="1:24" x14ac:dyDescent="0.3">
      <c r="A716">
        <v>711</v>
      </c>
      <c r="B716" s="18">
        <f t="shared" ca="1" si="62"/>
        <v>11.172426982573388</v>
      </c>
      <c r="C716" s="23">
        <f t="shared" ca="1" si="64"/>
        <v>0.99244058337635821</v>
      </c>
      <c r="D716" s="23">
        <f t="shared" ca="1" si="61"/>
        <v>0.9781598722906335</v>
      </c>
      <c r="E716" s="23">
        <f t="shared" ca="1" si="61"/>
        <v>0.95876010540229106</v>
      </c>
      <c r="F716" s="23">
        <f t="shared" ca="1" si="61"/>
        <v>0.93562137847813842</v>
      </c>
      <c r="G716" s="23">
        <f t="shared" ca="1" si="61"/>
        <v>0.909877009589944</v>
      </c>
      <c r="H716" s="23">
        <f t="shared" ca="1" si="61"/>
        <v>0.8824347661405868</v>
      </c>
      <c r="I716" s="23">
        <f t="shared" ca="1" si="61"/>
        <v>0.8540009308817027</v>
      </c>
      <c r="J716" s="23">
        <f t="shared" ca="1" si="61"/>
        <v>0.82511709520730747</v>
      </c>
      <c r="K716" s="23">
        <f t="shared" ca="1" si="61"/>
        <v>0.79618581973877933</v>
      </c>
      <c r="L716" s="23">
        <f t="shared" ca="1" si="61"/>
        <v>0.76750502605958959</v>
      </c>
      <c r="M716" s="24">
        <f ca="1">C716*'Balance y flujos'!D$12</f>
        <v>7514.6176946109254</v>
      </c>
      <c r="N716" s="24">
        <f ca="1">D716*'Balance y flujos'!E$12</f>
        <v>7406.4861993718632</v>
      </c>
      <c r="O716" s="24">
        <f ca="1">E716*'Balance y flujos'!F$12</f>
        <v>7259.5939481153655</v>
      </c>
      <c r="P716" s="24">
        <f ca="1">F716*'Balance y flujos'!G$12</f>
        <v>7084.3908279613515</v>
      </c>
      <c r="Q716" s="24">
        <f ca="1">G716*'Balance y flujos'!H$12</f>
        <v>-902987.55142921163</v>
      </c>
      <c r="R716" s="24">
        <f ca="1">H716*'Balance y flujos'!I$12</f>
        <v>22364.234690656529</v>
      </c>
      <c r="S716" s="24">
        <f ca="1">I716*'Balance y flujos'!J$12</f>
        <v>21643.613757206316</v>
      </c>
      <c r="T716" s="24">
        <f ca="1">J716*'Balance y flujos'!K$12</f>
        <v>20911.58811114783</v>
      </c>
      <c r="U716" s="24">
        <f ca="1">K716*'Balance y flujos'!L$12</f>
        <v>20178.360161269986</v>
      </c>
      <c r="V716" s="24">
        <f ca="1">L716*'Balance y flujos'!M$12</f>
        <v>786956.50642694451</v>
      </c>
      <c r="W716" s="18">
        <f t="shared" ca="1" si="63"/>
        <v>-1668.1596119268797</v>
      </c>
      <c r="X716" s="18">
        <f ca="1">'Metrics and Escenarios'!$N$13-W716</f>
        <v>4576.2063677336555</v>
      </c>
    </row>
    <row r="717" spans="1:24" x14ac:dyDescent="0.3">
      <c r="A717">
        <v>712</v>
      </c>
      <c r="B717" s="18">
        <f t="shared" ca="1" si="62"/>
        <v>-60.729681052083194</v>
      </c>
      <c r="C717" s="23">
        <f t="shared" ca="1" si="64"/>
        <v>0.9996021561357632</v>
      </c>
      <c r="D717" s="23">
        <f t="shared" ca="1" si="61"/>
        <v>0.99232785024476078</v>
      </c>
      <c r="E717" s="23">
        <f t="shared" ca="1" si="61"/>
        <v>0.97966583147221753</v>
      </c>
      <c r="F717" s="23">
        <f t="shared" ca="1" si="61"/>
        <v>0.96292134140900132</v>
      </c>
      <c r="G717" s="23">
        <f t="shared" ca="1" si="61"/>
        <v>0.94318315542289732</v>
      </c>
      <c r="H717" s="23">
        <f t="shared" ca="1" si="61"/>
        <v>0.92133723545469948</v>
      </c>
      <c r="I717" s="23">
        <f t="shared" ca="1" si="61"/>
        <v>0.89808413858109115</v>
      </c>
      <c r="J717" s="23">
        <f t="shared" ca="1" si="61"/>
        <v>0.87397082690865691</v>
      </c>
      <c r="K717" s="23">
        <f t="shared" ca="1" si="61"/>
        <v>0.84941212937927979</v>
      </c>
      <c r="L717" s="23">
        <f t="shared" ca="1" si="61"/>
        <v>0.82472264017894392</v>
      </c>
      <c r="M717" s="24">
        <f ca="1">C717*'Balance y flujos'!D$12</f>
        <v>7568.8440959497148</v>
      </c>
      <c r="N717" s="24">
        <f ca="1">D717*'Balance y flujos'!E$12</f>
        <v>7513.7640955142533</v>
      </c>
      <c r="O717" s="24">
        <f ca="1">E717*'Balance y flujos'!F$12</f>
        <v>7417.8891062086559</v>
      </c>
      <c r="P717" s="24">
        <f ca="1">F717*'Balance y flujos'!G$12</f>
        <v>7291.1022300732575</v>
      </c>
      <c r="Q717" s="24">
        <f ca="1">G717*'Balance y flujos'!H$12</f>
        <v>-936041.50790493004</v>
      </c>
      <c r="R717" s="24">
        <f ca="1">H717*'Balance y flujos'!I$12</f>
        <v>23350.170407573045</v>
      </c>
      <c r="S717" s="24">
        <f ca="1">I717*'Balance y flujos'!J$12</f>
        <v>22760.848980403553</v>
      </c>
      <c r="T717" s="24">
        <f ca="1">J717*'Balance y flujos'!K$12</f>
        <v>22149.726456559845</v>
      </c>
      <c r="U717" s="24">
        <f ca="1">K717*'Balance y flujos'!L$12</f>
        <v>21527.316170476064</v>
      </c>
      <c r="V717" s="24">
        <f ca="1">L717*'Balance y flujos'!M$12</f>
        <v>845624.2313076884</v>
      </c>
      <c r="W717" s="18">
        <f t="shared" ca="1" si="63"/>
        <v>29162.384945516591</v>
      </c>
      <c r="X717" s="18">
        <f ca="1">'Metrics and Escenarios'!$N$13-W717</f>
        <v>-26254.338189709815</v>
      </c>
    </row>
    <row r="718" spans="1:24" x14ac:dyDescent="0.3">
      <c r="A718">
        <v>713</v>
      </c>
      <c r="B718" s="18">
        <f t="shared" ca="1" si="62"/>
        <v>-121.4572832542777</v>
      </c>
      <c r="C718" s="23">
        <f t="shared" ca="1" si="64"/>
        <v>1.0056909695855045</v>
      </c>
      <c r="D718" s="23">
        <f t="shared" ca="1" si="61"/>
        <v>1.0044536766094507</v>
      </c>
      <c r="E718" s="23">
        <f t="shared" ca="1" si="61"/>
        <v>0.99767722871758502</v>
      </c>
      <c r="F718" s="23">
        <f t="shared" ca="1" si="61"/>
        <v>0.98659810549644433</v>
      </c>
      <c r="G718" s="23">
        <f t="shared" ca="1" si="61"/>
        <v>0.97226100414579764</v>
      </c>
      <c r="H718" s="23">
        <f t="shared" ca="1" si="61"/>
        <v>0.95552668667513319</v>
      </c>
      <c r="I718" s="23">
        <f t="shared" ca="1" si="61"/>
        <v>0.93708414519810423</v>
      </c>
      <c r="J718" s="23">
        <f t="shared" ca="1" si="61"/>
        <v>0.91747843726787104</v>
      </c>
      <c r="K718" s="23">
        <f t="shared" ca="1" si="61"/>
        <v>0.89712870867476491</v>
      </c>
      <c r="L718" s="23">
        <f t="shared" ca="1" si="61"/>
        <v>0.87635804823328711</v>
      </c>
      <c r="M718" s="24">
        <f ca="1">C718*'Balance y flujos'!D$12</f>
        <v>7614.9477177231702</v>
      </c>
      <c r="N718" s="24">
        <f ca="1">D718*'Balance y flujos'!E$12</f>
        <v>7605.579112844438</v>
      </c>
      <c r="O718" s="24">
        <f ca="1">E718*'Balance y flujos'!F$12</f>
        <v>7554.2688217420919</v>
      </c>
      <c r="P718" s="24">
        <f ca="1">F718*'Balance y flujos'!G$12</f>
        <v>7470.3792904261545</v>
      </c>
      <c r="Q718" s="24">
        <f ca="1">G718*'Balance y flujos'!H$12</f>
        <v>-964899.18332960538</v>
      </c>
      <c r="R718" s="24">
        <f ca="1">H718*'Balance y flujos'!I$12</f>
        <v>24216.660419500698</v>
      </c>
      <c r="S718" s="24">
        <f ca="1">I718*'Balance y flujos'!J$12</f>
        <v>23749.256661500152</v>
      </c>
      <c r="T718" s="24">
        <f ca="1">J718*'Balance y flujos'!K$12</f>
        <v>23252.373866020691</v>
      </c>
      <c r="U718" s="24">
        <f ca="1">K718*'Balance y flujos'!L$12</f>
        <v>22736.634772764155</v>
      </c>
      <c r="V718" s="24">
        <f ca="1">L718*'Balance y flujos'!M$12</f>
        <v>898568.27590762649</v>
      </c>
      <c r="W718" s="18">
        <f t="shared" ca="1" si="63"/>
        <v>57869.193240542663</v>
      </c>
      <c r="X718" s="18">
        <f ca="1">'Metrics and Escenarios'!$N$13-W718</f>
        <v>-54961.146484735887</v>
      </c>
    </row>
    <row r="719" spans="1:24" x14ac:dyDescent="0.3">
      <c r="A719">
        <v>714</v>
      </c>
      <c r="B719" s="18">
        <f t="shared" ca="1" si="62"/>
        <v>153.66735127874568</v>
      </c>
      <c r="C719" s="23">
        <f t="shared" ca="1" si="64"/>
        <v>0.97839908847503143</v>
      </c>
      <c r="D719" s="23">
        <f t="shared" ca="1" si="61"/>
        <v>0.9506767889912322</v>
      </c>
      <c r="E719" s="23">
        <f t="shared" ca="1" si="61"/>
        <v>0.91863825463531235</v>
      </c>
      <c r="F719" s="23">
        <f t="shared" ca="1" si="61"/>
        <v>0.88378419961189725</v>
      </c>
      <c r="G719" s="23">
        <f t="shared" ca="1" si="61"/>
        <v>0.84730605883304044</v>
      </c>
      <c r="H719" s="23">
        <f t="shared" ca="1" si="61"/>
        <v>0.81012447776301821</v>
      </c>
      <c r="I719" s="23">
        <f t="shared" ca="1" si="61"/>
        <v>0.77292795065098985</v>
      </c>
      <c r="J719" s="23">
        <f t="shared" ca="1" si="61"/>
        <v>0.73622028219611668</v>
      </c>
      <c r="K719" s="23">
        <f t="shared" ca="1" si="61"/>
        <v>0.70035487342508318</v>
      </c>
      <c r="L719" s="23">
        <f t="shared" ca="1" si="61"/>
        <v>0.66557418470449237</v>
      </c>
      <c r="M719" s="24">
        <f ca="1">C719*'Balance y flujos'!D$12</f>
        <v>7408.2975099956166</v>
      </c>
      <c r="N719" s="24">
        <f ca="1">D719*'Balance y flujos'!E$12</f>
        <v>7198.3882361048491</v>
      </c>
      <c r="O719" s="24">
        <f ca="1">E719*'Balance y flujos'!F$12</f>
        <v>6955.7970510876867</v>
      </c>
      <c r="P719" s="24">
        <f ca="1">F719*'Balance y flujos'!G$12</f>
        <v>6691.887147567978</v>
      </c>
      <c r="Q719" s="24">
        <f ca="1">G719*'Balance y flujos'!H$12</f>
        <v>-840890.37893329666</v>
      </c>
      <c r="R719" s="24">
        <f ca="1">H719*'Balance y flujos'!I$12</f>
        <v>20531.618477111566</v>
      </c>
      <c r="S719" s="24">
        <f ca="1">I719*'Balance y flujos'!J$12</f>
        <v>19588.917788142746</v>
      </c>
      <c r="T719" s="24">
        <f ca="1">J719*'Balance y flujos'!K$12</f>
        <v>18658.606626602672</v>
      </c>
      <c r="U719" s="24">
        <f ca="1">K719*'Balance y flujos'!L$12</f>
        <v>17749.641511209727</v>
      </c>
      <c r="V719" s="24">
        <f ca="1">L719*'Balance y flujos'!M$12</f>
        <v>682442.3520092268</v>
      </c>
      <c r="W719" s="18">
        <f t="shared" ca="1" si="63"/>
        <v>-53664.872576246853</v>
      </c>
      <c r="X719" s="18">
        <f ca="1">'Metrics and Escenarios'!$N$13-W719</f>
        <v>56572.919332053629</v>
      </c>
    </row>
    <row r="720" spans="1:24" x14ac:dyDescent="0.3">
      <c r="A720">
        <v>715</v>
      </c>
      <c r="B720" s="18">
        <f t="shared" ca="1" si="62"/>
        <v>-37.567929223398458</v>
      </c>
      <c r="C720" s="23">
        <f t="shared" ca="1" si="64"/>
        <v>0.99728958162667236</v>
      </c>
      <c r="D720" s="23">
        <f t="shared" ca="1" si="61"/>
        <v>0.98774167056142193</v>
      </c>
      <c r="E720" s="23">
        <f t="shared" ca="1" si="61"/>
        <v>0.97288219384676167</v>
      </c>
      <c r="F720" s="23">
        <f t="shared" ca="1" si="61"/>
        <v>0.95404136204597212</v>
      </c>
      <c r="G720" s="23">
        <f t="shared" ca="1" si="61"/>
        <v>0.93232327318378883</v>
      </c>
      <c r="H720" s="23">
        <f t="shared" ca="1" si="61"/>
        <v>0.90862192213490844</v>
      </c>
      <c r="I720" s="23">
        <f t="shared" ca="1" si="61"/>
        <v>0.88364070097738512</v>
      </c>
      <c r="J720" s="23">
        <f t="shared" ca="1" si="61"/>
        <v>0.85792578219855475</v>
      </c>
      <c r="K720" s="23">
        <f t="shared" ca="1" si="61"/>
        <v>0.83188891898235662</v>
      </c>
      <c r="L720" s="23">
        <f t="shared" ca="1" si="61"/>
        <v>0.80584013910677166</v>
      </c>
      <c r="M720" s="24">
        <f ca="1">C720*'Balance y flujos'!D$12</f>
        <v>7551.3336135921727</v>
      </c>
      <c r="N720" s="24">
        <f ca="1">D720*'Balance y flujos'!E$12</f>
        <v>7479.0382010109915</v>
      </c>
      <c r="O720" s="24">
        <f ca="1">E720*'Balance y flujos'!F$12</f>
        <v>7366.5243754752019</v>
      </c>
      <c r="P720" s="24">
        <f ca="1">F720*'Balance y flujos'!G$12</f>
        <v>7223.8643005015138</v>
      </c>
      <c r="Q720" s="24">
        <f ca="1">G720*'Balance y flujos'!H$12</f>
        <v>-925263.85513587983</v>
      </c>
      <c r="R720" s="24">
        <f ca="1">H720*'Balance y flujos'!I$12</f>
        <v>23027.9162737148</v>
      </c>
      <c r="S720" s="24">
        <f ca="1">I720*'Balance y flujos'!J$12</f>
        <v>22394.797640742629</v>
      </c>
      <c r="T720" s="24">
        <f ca="1">J720*'Balance y flujos'!K$12</f>
        <v>21743.084334912484</v>
      </c>
      <c r="U720" s="24">
        <f ca="1">K720*'Balance y flujos'!L$12</f>
        <v>21083.211739318482</v>
      </c>
      <c r="V720" s="24">
        <f ca="1">L720*'Balance y flujos'!M$12</f>
        <v>826263.17623727373</v>
      </c>
      <c r="W720" s="18">
        <f t="shared" ca="1" si="63"/>
        <v>18869.091580662061</v>
      </c>
      <c r="X720" s="18">
        <f ca="1">'Metrics and Escenarios'!$N$13-W720</f>
        <v>-15961.044824855286</v>
      </c>
    </row>
    <row r="721" spans="1:24" x14ac:dyDescent="0.3">
      <c r="A721">
        <v>716</v>
      </c>
      <c r="B721" s="18">
        <f t="shared" ca="1" si="62"/>
        <v>153.71337065419425</v>
      </c>
      <c r="C721" s="23">
        <f t="shared" ca="1" si="64"/>
        <v>0.9783945859538925</v>
      </c>
      <c r="D721" s="23">
        <f t="shared" ca="1" si="61"/>
        <v>0.950668039121082</v>
      </c>
      <c r="E721" s="23">
        <f t="shared" ca="1" si="61"/>
        <v>0.91862557217523588</v>
      </c>
      <c r="F721" s="23">
        <f t="shared" ca="1" si="61"/>
        <v>0.88376793128287046</v>
      </c>
      <c r="G721" s="23">
        <f t="shared" ca="1" si="61"/>
        <v>0.84728656280951942</v>
      </c>
      <c r="H721" s="23">
        <f t="shared" ca="1" si="61"/>
        <v>0.81010210921833425</v>
      </c>
      <c r="I721" s="23">
        <f t="shared" ca="1" si="61"/>
        <v>0.77290305228893541</v>
      </c>
      <c r="J721" s="23">
        <f t="shared" ca="1" si="61"/>
        <v>0.73619317837697673</v>
      </c>
      <c r="K721" s="23">
        <f t="shared" ca="1" si="61"/>
        <v>0.70032586712129008</v>
      </c>
      <c r="L721" s="23">
        <f t="shared" ca="1" si="61"/>
        <v>0.6655435561009575</v>
      </c>
      <c r="M721" s="24">
        <f ca="1">C721*'Balance y flujos'!D$12</f>
        <v>7408.2634175516077</v>
      </c>
      <c r="N721" s="24">
        <f ca="1">D721*'Balance y flujos'!E$12</f>
        <v>7198.3219833435678</v>
      </c>
      <c r="O721" s="24">
        <f ca="1">E721*'Balance y flujos'!F$12</f>
        <v>6955.70102131976</v>
      </c>
      <c r="P721" s="24">
        <f ca="1">F721*'Balance y flujos'!G$12</f>
        <v>6691.7639661148869</v>
      </c>
      <c r="Q721" s="24">
        <f ca="1">G721*'Balance y flujos'!H$12</f>
        <v>-840871.03053086821</v>
      </c>
      <c r="R721" s="24">
        <f ca="1">H721*'Balance y flujos'!I$12</f>
        <v>20531.051573582605</v>
      </c>
      <c r="S721" s="24">
        <f ca="1">I721*'Balance y flujos'!J$12</f>
        <v>19588.286769472852</v>
      </c>
      <c r="T721" s="24">
        <f ca="1">J721*'Balance y flujos'!K$12</f>
        <v>18657.919713308322</v>
      </c>
      <c r="U721" s="24">
        <f ca="1">K721*'Balance y flujos'!L$12</f>
        <v>17748.906381758316</v>
      </c>
      <c r="V721" s="24">
        <f ca="1">L721*'Balance y flujos'!M$12</f>
        <v>682410.94716102886</v>
      </c>
      <c r="W721" s="18">
        <f t="shared" ca="1" si="63"/>
        <v>-53679.868543387507</v>
      </c>
      <c r="X721" s="18">
        <f ca="1">'Metrics and Escenarios'!$N$13-W721</f>
        <v>56587.915299194283</v>
      </c>
    </row>
    <row r="722" spans="1:24" x14ac:dyDescent="0.3">
      <c r="A722">
        <v>717</v>
      </c>
      <c r="B722" s="18">
        <f t="shared" ca="1" si="62"/>
        <v>220.86095490758589</v>
      </c>
      <c r="C722" s="23">
        <f t="shared" ca="1" si="64"/>
        <v>0.97184691029646686</v>
      </c>
      <c r="D722" s="23">
        <f t="shared" ca="1" si="61"/>
        <v>0.93798637160048925</v>
      </c>
      <c r="E722" s="23">
        <f t="shared" ca="1" si="61"/>
        <v>0.90030566589283667</v>
      </c>
      <c r="F722" s="23">
        <f t="shared" ca="1" si="61"/>
        <v>0.86034672215807495</v>
      </c>
      <c r="G722" s="23">
        <f t="shared" ca="1" si="61"/>
        <v>0.81931217076706542</v>
      </c>
      <c r="H722" s="23">
        <f t="shared" ca="1" si="61"/>
        <v>0.77811299384156618</v>
      </c>
      <c r="I722" s="23">
        <f t="shared" ca="1" si="61"/>
        <v>0.7374146216556694</v>
      </c>
      <c r="J722" s="23">
        <f t="shared" ca="1" si="61"/>
        <v>0.6976897275332633</v>
      </c>
      <c r="K722" s="23">
        <f t="shared" ca="1" si="61"/>
        <v>0.65925665853644877</v>
      </c>
      <c r="L722" s="23">
        <f t="shared" ca="1" si="61"/>
        <v>0.62232128834576073</v>
      </c>
      <c r="M722" s="24">
        <f ca="1">C722*'Balance y flujos'!D$12</f>
        <v>7358.6853569825098</v>
      </c>
      <c r="N722" s="24">
        <f ca="1">D722*'Balance y flujos'!E$12</f>
        <v>7102.2982165370877</v>
      </c>
      <c r="O722" s="24">
        <f ca="1">E722*'Balance y flujos'!F$12</f>
        <v>6816.9853196250788</v>
      </c>
      <c r="P722" s="24">
        <f ca="1">F722*'Balance y flujos'!G$12</f>
        <v>6514.4219312702407</v>
      </c>
      <c r="Q722" s="24">
        <f ca="1">G722*'Balance y flujos'!H$12</f>
        <v>-813108.45657098701</v>
      </c>
      <c r="R722" s="24">
        <f ca="1">H722*'Balance y flujos'!I$12</f>
        <v>19720.326394472253</v>
      </c>
      <c r="S722" s="24">
        <f ca="1">I722*'Balance y flujos'!J$12</f>
        <v>18688.875705971073</v>
      </c>
      <c r="T722" s="24">
        <f ca="1">J722*'Balance y flujos'!K$12</f>
        <v>17682.096633677098</v>
      </c>
      <c r="U722" s="24">
        <f ca="1">K722*'Balance y flujos'!L$12</f>
        <v>16708.057296258226</v>
      </c>
      <c r="V722" s="24">
        <f ca="1">L722*'Balance y flujos'!M$12</f>
        <v>638093.26365723542</v>
      </c>
      <c r="W722" s="18">
        <f t="shared" ca="1" si="63"/>
        <v>-74423.446058957954</v>
      </c>
      <c r="X722" s="18">
        <f ca="1">'Metrics and Escenarios'!$N$13-W722</f>
        <v>77331.49281476473</v>
      </c>
    </row>
    <row r="723" spans="1:24" x14ac:dyDescent="0.3">
      <c r="A723">
        <v>718</v>
      </c>
      <c r="B723" s="18">
        <f t="shared" ca="1" si="62"/>
        <v>-353.81829488458561</v>
      </c>
      <c r="C723" s="23">
        <f t="shared" ca="1" si="64"/>
        <v>1.0293329163131473</v>
      </c>
      <c r="D723" s="23">
        <f t="shared" ca="1" si="61"/>
        <v>1.0522344920515299</v>
      </c>
      <c r="E723" s="23">
        <f t="shared" ref="D723:M751" ca="1" si="65">EXP(-(E$4+($B723/10000))*E$3)</f>
        <v>1.0697049153457985</v>
      </c>
      <c r="F723" s="23">
        <f t="shared" ca="1" si="65"/>
        <v>1.0826934744767238</v>
      </c>
      <c r="G723" s="23">
        <f t="shared" ca="1" si="65"/>
        <v>1.0920421964691405</v>
      </c>
      <c r="H723" s="23">
        <f t="shared" ca="1" si="65"/>
        <v>1.0984762814259117</v>
      </c>
      <c r="I723" s="23">
        <f t="shared" ca="1" si="65"/>
        <v>1.1025994299171546</v>
      </c>
      <c r="J723" s="23">
        <f t="shared" ca="1" si="65"/>
        <v>1.1049085908764904</v>
      </c>
      <c r="K723" s="23">
        <f t="shared" ca="1" si="65"/>
        <v>1.1057999074009373</v>
      </c>
      <c r="L723" s="23">
        <f t="shared" ca="1" si="65"/>
        <v>1.1055914834915301</v>
      </c>
      <c r="M723" s="24">
        <f ca="1">C723*'Balance y flujos'!D$12</f>
        <v>7793.9611460235119</v>
      </c>
      <c r="N723" s="24">
        <f ca="1">D723*'Balance y flujos'!E$12</f>
        <v>7967.3685914270809</v>
      </c>
      <c r="O723" s="24">
        <f ca="1">E723*'Balance y flujos'!F$12</f>
        <v>8099.6521298257403</v>
      </c>
      <c r="P723" s="24">
        <f ca="1">F723*'Balance y flujos'!G$12</f>
        <v>8197.9996358705812</v>
      </c>
      <c r="Q723" s="24">
        <f ca="1">G723*'Balance y flujos'!H$12</f>
        <v>-1083773.4096517672</v>
      </c>
      <c r="R723" s="24">
        <f ca="1">H723*'Balance y flujos'!I$12</f>
        <v>27839.543842286563</v>
      </c>
      <c r="S723" s="24">
        <f ca="1">I723*'Balance y flujos'!J$12</f>
        <v>27944.040020429995</v>
      </c>
      <c r="T723" s="24">
        <f ca="1">J723*'Balance y flujos'!K$12</f>
        <v>28002.562893297923</v>
      </c>
      <c r="U723" s="24">
        <f ca="1">K723*'Balance y flujos'!L$12</f>
        <v>28025.152225338377</v>
      </c>
      <c r="V723" s="24">
        <f ca="1">L723*'Balance y flujos'!M$12</f>
        <v>1133611.3534666626</v>
      </c>
      <c r="W723" s="18">
        <f t="shared" ca="1" si="63"/>
        <v>193708.22429939511</v>
      </c>
      <c r="X723" s="18">
        <f ca="1">'Metrics and Escenarios'!$N$13-W723</f>
        <v>-190800.17754358833</v>
      </c>
    </row>
    <row r="724" spans="1:24" x14ac:dyDescent="0.3">
      <c r="A724">
        <v>719</v>
      </c>
      <c r="B724" s="18">
        <f t="shared" ca="1" si="62"/>
        <v>79.9085662442548</v>
      </c>
      <c r="C724" s="23">
        <f t="shared" ca="1" si="64"/>
        <v>0.98564232104308469</v>
      </c>
      <c r="D724" s="23">
        <f t="shared" ca="1" si="65"/>
        <v>0.96480489294722638</v>
      </c>
      <c r="E724" s="23">
        <f t="shared" ca="1" si="65"/>
        <v>0.93919211259254365</v>
      </c>
      <c r="F724" s="23">
        <f t="shared" ca="1" si="65"/>
        <v>0.91024739824355072</v>
      </c>
      <c r="G724" s="23">
        <f t="shared" ca="1" si="65"/>
        <v>0.87913754680411904</v>
      </c>
      <c r="H724" s="23">
        <f t="shared" ca="1" si="65"/>
        <v>0.84678191582232509</v>
      </c>
      <c r="I724" s="23">
        <f t="shared" ca="1" si="65"/>
        <v>0.8138832973133211</v>
      </c>
      <c r="J724" s="23">
        <f t="shared" ca="1" si="65"/>
        <v>0.78096973574193806</v>
      </c>
      <c r="K724" s="23">
        <f t="shared" ca="1" si="65"/>
        <v>0.74842430898696766</v>
      </c>
      <c r="L724" s="23">
        <f t="shared" ca="1" si="65"/>
        <v>0.71652195498676752</v>
      </c>
      <c r="M724" s="24">
        <f ca="1">C724*'Balance y flujos'!D$12</f>
        <v>7463.1422276883377</v>
      </c>
      <c r="N724" s="24">
        <f ca="1">D724*'Balance y flujos'!E$12</f>
        <v>7305.364212054792</v>
      </c>
      <c r="O724" s="24">
        <f ca="1">E724*'Balance y flujos'!F$12</f>
        <v>7111.4279143202884</v>
      </c>
      <c r="P724" s="24">
        <f ca="1">F724*'Balance y flujos'!G$12</f>
        <v>6892.2626904713998</v>
      </c>
      <c r="Q724" s="24">
        <f ca="1">G724*'Balance y flujos'!H$12</f>
        <v>-872480.84344487556</v>
      </c>
      <c r="R724" s="24">
        <f ca="1">H724*'Balance y flujos'!I$12</f>
        <v>21460.656610436803</v>
      </c>
      <c r="S724" s="24">
        <f ca="1">I724*'Balance y flujos'!J$12</f>
        <v>20626.88118185569</v>
      </c>
      <c r="T724" s="24">
        <f ca="1">J724*'Balance y flujos'!K$12</f>
        <v>19792.727039553331</v>
      </c>
      <c r="U724" s="24">
        <f ca="1">K724*'Balance y flujos'!L$12</f>
        <v>18967.902825930076</v>
      </c>
      <c r="V724" s="24">
        <f ca="1">L724*'Balance y flujos'!M$12</f>
        <v>734681.33149503521</v>
      </c>
      <c r="W724" s="18">
        <f t="shared" ca="1" si="63"/>
        <v>-28179.147247529589</v>
      </c>
      <c r="X724" s="18">
        <f ca="1">'Metrics and Escenarios'!$N$13-W724</f>
        <v>31087.194003336364</v>
      </c>
    </row>
    <row r="725" spans="1:24" x14ac:dyDescent="0.3">
      <c r="A725">
        <v>720</v>
      </c>
      <c r="B725" s="18">
        <f t="shared" ca="1" si="62"/>
        <v>69.026015182397771</v>
      </c>
      <c r="C725" s="23">
        <f t="shared" ca="1" si="64"/>
        <v>0.98671553519130373</v>
      </c>
      <c r="D725" s="23">
        <f t="shared" ca="1" si="65"/>
        <v>0.96690708754380017</v>
      </c>
      <c r="E725" s="23">
        <f t="shared" ca="1" si="65"/>
        <v>0.94226336516067166</v>
      </c>
      <c r="F725" s="23">
        <f t="shared" ca="1" si="65"/>
        <v>0.91421836032879777</v>
      </c>
      <c r="G725" s="23">
        <f t="shared" ca="1" si="65"/>
        <v>0.88393421458661781</v>
      </c>
      <c r="H725" s="23">
        <f t="shared" ca="1" si="65"/>
        <v>0.85232909481368357</v>
      </c>
      <c r="I725" s="23">
        <f t="shared" ca="1" si="65"/>
        <v>0.82010696106388592</v>
      </c>
      <c r="J725" s="23">
        <f t="shared" ca="1" si="65"/>
        <v>0.78779857309934009</v>
      </c>
      <c r="K725" s="23">
        <f t="shared" ca="1" si="65"/>
        <v>0.75579061316492935</v>
      </c>
      <c r="L725" s="23">
        <f t="shared" ca="1" si="65"/>
        <v>0.72436212489781093</v>
      </c>
      <c r="M725" s="24">
        <f ca="1">C725*'Balance y flujos'!D$12</f>
        <v>7471.2684512259484</v>
      </c>
      <c r="N725" s="24">
        <f ca="1">D725*'Balance y flujos'!E$12</f>
        <v>7321.2817279016208</v>
      </c>
      <c r="O725" s="24">
        <f ca="1">E725*'Balance y flujos'!F$12</f>
        <v>7134.6829980801203</v>
      </c>
      <c r="P725" s="24">
        <f ca="1">F725*'Balance y flujos'!G$12</f>
        <v>6922.3302455978819</v>
      </c>
      <c r="Q725" s="24">
        <f ca="1">G725*'Balance y flujos'!H$12</f>
        <v>-877241.19154718658</v>
      </c>
      <c r="R725" s="24">
        <f ca="1">H725*'Balance y flujos'!I$12</f>
        <v>21601.243107698694</v>
      </c>
      <c r="S725" s="24">
        <f ca="1">I725*'Balance y flujos'!J$12</f>
        <v>20784.612361648291</v>
      </c>
      <c r="T725" s="24">
        <f ca="1">J725*'Balance y flujos'!K$12</f>
        <v>19965.79560754868</v>
      </c>
      <c r="U725" s="24">
        <f ca="1">K725*'Balance y flujos'!L$12</f>
        <v>19154.592836070104</v>
      </c>
      <c r="V725" s="24">
        <f ca="1">L725*'Balance y flujos'!M$12</f>
        <v>742720.20096624224</v>
      </c>
      <c r="W725" s="18">
        <f t="shared" ca="1" si="63"/>
        <v>-24165.183245172957</v>
      </c>
      <c r="X725" s="18">
        <f ca="1">'Metrics and Escenarios'!$N$13-W725</f>
        <v>27073.230000979733</v>
      </c>
    </row>
    <row r="726" spans="1:24" x14ac:dyDescent="0.3">
      <c r="A726">
        <v>721</v>
      </c>
      <c r="B726" s="18">
        <f t="shared" ca="1" si="62"/>
        <v>6.6870520768951778</v>
      </c>
      <c r="C726" s="23">
        <f t="shared" ca="1" si="64"/>
        <v>0.99288583003260766</v>
      </c>
      <c r="D726" s="23">
        <f t="shared" ca="1" si="65"/>
        <v>0.97903774874124427</v>
      </c>
      <c r="E726" s="23">
        <f t="shared" ca="1" si="65"/>
        <v>0.96005109334743555</v>
      </c>
      <c r="F726" s="23">
        <f t="shared" ca="1" si="65"/>
        <v>0.93730153031051144</v>
      </c>
      <c r="G726" s="23">
        <f t="shared" ca="1" si="65"/>
        <v>0.91191986923458601</v>
      </c>
      <c r="H726" s="23">
        <f t="shared" ca="1" si="65"/>
        <v>0.88481279506425425</v>
      </c>
      <c r="I726" s="23">
        <f t="shared" ca="1" si="65"/>
        <v>0.85668650474881269</v>
      </c>
      <c r="J726" s="23">
        <f t="shared" ca="1" si="65"/>
        <v>0.82808318123833524</v>
      </c>
      <c r="K726" s="23">
        <f t="shared" ca="1" si="65"/>
        <v>0.79940638852802803</v>
      </c>
      <c r="L726" s="23">
        <f t="shared" ca="1" si="65"/>
        <v>0.7709553059583355</v>
      </c>
      <c r="M726" s="24">
        <f ca="1">C726*'Balance y flujos'!D$12</f>
        <v>7517.9890384047631</v>
      </c>
      <c r="N726" s="24">
        <f ca="1">D726*'Balance y flujos'!E$12</f>
        <v>7413.1333538916824</v>
      </c>
      <c r="O726" s="24">
        <f ca="1">E726*'Balance y flujos'!F$12</f>
        <v>7269.3691235955012</v>
      </c>
      <c r="P726" s="24">
        <f ca="1">F726*'Balance y flujos'!G$12</f>
        <v>7097.1126965554686</v>
      </c>
      <c r="Q726" s="24">
        <f ca="1">G726*'Balance y flujos'!H$12</f>
        <v>-905014.94283374911</v>
      </c>
      <c r="R726" s="24">
        <f ca="1">H726*'Balance y flujos'!I$12</f>
        <v>22424.502938226451</v>
      </c>
      <c r="S726" s="24">
        <f ca="1">I726*'Balance y flujos'!J$12</f>
        <v>21711.676356899461</v>
      </c>
      <c r="T726" s="24">
        <f ca="1">J726*'Balance y flujos'!K$12</f>
        <v>20986.759950082396</v>
      </c>
      <c r="U726" s="24">
        <f ca="1">K726*'Balance y flujos'!L$12</f>
        <v>20259.98155585213</v>
      </c>
      <c r="V726" s="24">
        <f ca="1">L726*'Balance y flujos'!M$12</f>
        <v>790494.22946864541</v>
      </c>
      <c r="W726" s="18">
        <f t="shared" ca="1" si="63"/>
        <v>159.81164840410929</v>
      </c>
      <c r="X726" s="18">
        <f ca="1">'Metrics and Escenarios'!$N$13-W726</f>
        <v>2748.2351074026665</v>
      </c>
    </row>
    <row r="727" spans="1:24" x14ac:dyDescent="0.3">
      <c r="A727">
        <v>722</v>
      </c>
      <c r="B727" s="18">
        <f t="shared" ca="1" si="62"/>
        <v>-24.586067015608545</v>
      </c>
      <c r="C727" s="23">
        <f t="shared" ca="1" si="64"/>
        <v>0.99599575402996321</v>
      </c>
      <c r="D727" s="23">
        <f t="shared" ca="1" si="65"/>
        <v>0.9851804516864463</v>
      </c>
      <c r="E727" s="23">
        <f t="shared" ca="1" si="65"/>
        <v>0.96910061564014682</v>
      </c>
      <c r="F727" s="23">
        <f t="shared" ca="1" si="65"/>
        <v>0.94910010908118869</v>
      </c>
      <c r="G727" s="23">
        <f t="shared" ca="1" si="65"/>
        <v>0.92629122503407268</v>
      </c>
      <c r="H727" s="23">
        <f t="shared" ca="1" si="65"/>
        <v>0.90157205115884853</v>
      </c>
      <c r="I727" s="23">
        <f t="shared" ca="1" si="65"/>
        <v>0.87564716455658387</v>
      </c>
      <c r="J727" s="23">
        <f t="shared" ca="1" si="65"/>
        <v>0.84906191026309141</v>
      </c>
      <c r="K727" s="23">
        <f t="shared" ca="1" si="65"/>
        <v>0.82222595777231344</v>
      </c>
      <c r="L727" s="23">
        <f t="shared" ca="1" si="65"/>
        <v>0.79544644418631283</v>
      </c>
      <c r="M727" s="24">
        <f ca="1">C727*'Balance y flujos'!D$12</f>
        <v>7541.5369366778441</v>
      </c>
      <c r="N727" s="24">
        <f ca="1">D727*'Balance y flujos'!E$12</f>
        <v>7459.6450191923022</v>
      </c>
      <c r="O727" s="24">
        <f ca="1">E727*'Balance y flujos'!F$12</f>
        <v>7337.8908079035227</v>
      </c>
      <c r="P727" s="24">
        <f ca="1">F727*'Balance y flujos'!G$12</f>
        <v>7186.4498420596947</v>
      </c>
      <c r="Q727" s="24">
        <f ca="1">G727*'Balance y flujos'!H$12</f>
        <v>-919277.48078923044</v>
      </c>
      <c r="R727" s="24">
        <f ca="1">H727*'Balance y flujos'!I$12</f>
        <v>22849.245877786256</v>
      </c>
      <c r="S727" s="24">
        <f ca="1">I727*'Balance y flujos'!J$12</f>
        <v>22192.211193129086</v>
      </c>
      <c r="T727" s="24">
        <f ca="1">J727*'Balance y flujos'!K$12</f>
        <v>21518.440293404896</v>
      </c>
      <c r="U727" s="24">
        <f ca="1">K727*'Balance y flujos'!L$12</f>
        <v>20838.315753121937</v>
      </c>
      <c r="V727" s="24">
        <f ca="1">L727*'Balance y flujos'!M$12</f>
        <v>815606.06577447301</v>
      </c>
      <c r="W727" s="18">
        <f t="shared" ca="1" si="63"/>
        <v>13252.320708518149</v>
      </c>
      <c r="X727" s="18">
        <f ca="1">'Metrics and Escenarios'!$N$13-W727</f>
        <v>-10344.273952711374</v>
      </c>
    </row>
    <row r="728" spans="1:24" x14ac:dyDescent="0.3">
      <c r="A728">
        <v>723</v>
      </c>
      <c r="B728" s="18">
        <f t="shared" ca="1" si="62"/>
        <v>96.229942807449817</v>
      </c>
      <c r="C728" s="23">
        <f t="shared" ca="1" si="64"/>
        <v>0.98403492919445446</v>
      </c>
      <c r="D728" s="23">
        <f t="shared" ca="1" si="65"/>
        <v>0.96166063880122266</v>
      </c>
      <c r="E728" s="23">
        <f t="shared" ca="1" si="65"/>
        <v>0.93460468029884081</v>
      </c>
      <c r="F728" s="23">
        <f t="shared" ca="1" si="65"/>
        <v>0.90432415814734046</v>
      </c>
      <c r="G728" s="23">
        <f t="shared" ca="1" si="65"/>
        <v>0.8719923737468025</v>
      </c>
      <c r="H728" s="23">
        <f t="shared" ca="1" si="65"/>
        <v>0.83852999865362554</v>
      </c>
      <c r="I728" s="23">
        <f t="shared" ca="1" si="65"/>
        <v>0.80463762656680615</v>
      </c>
      <c r="J728" s="23">
        <f t="shared" ca="1" si="65"/>
        <v>0.77083881896460926</v>
      </c>
      <c r="K728" s="23">
        <f t="shared" ca="1" si="65"/>
        <v>0.73751087675055371</v>
      </c>
      <c r="L728" s="23">
        <f t="shared" ca="1" si="65"/>
        <v>0.70492224942495574</v>
      </c>
      <c r="M728" s="24">
        <f ca="1">C728*'Balance y flujos'!D$12</f>
        <v>7450.9712872509799</v>
      </c>
      <c r="N728" s="24">
        <f ca="1">D728*'Balance y flujos'!E$12</f>
        <v>7281.5563708220916</v>
      </c>
      <c r="O728" s="24">
        <f ca="1">E728*'Balance y flujos'!F$12</f>
        <v>7076.6925352310836</v>
      </c>
      <c r="P728" s="24">
        <f ca="1">F728*'Balance y flujos'!G$12</f>
        <v>6847.4127663731924</v>
      </c>
      <c r="Q728" s="24">
        <f ca="1">G728*'Balance y flujos'!H$12</f>
        <v>-865389.77261270676</v>
      </c>
      <c r="R728" s="24">
        <f ca="1">H728*'Balance y flujos'!I$12</f>
        <v>21251.521817373523</v>
      </c>
      <c r="S728" s="24">
        <f ca="1">I728*'Balance y flujos'!J$12</f>
        <v>20392.560914362221</v>
      </c>
      <c r="T728" s="24">
        <f ca="1">J728*'Balance y flujos'!K$12</f>
        <v>19535.971289289075</v>
      </c>
      <c r="U728" s="24">
        <f ca="1">K728*'Balance y flujos'!L$12</f>
        <v>18691.315174150212</v>
      </c>
      <c r="V728" s="24">
        <f ca="1">L728*'Balance y flujos'!M$12</f>
        <v>722787.64551962132</v>
      </c>
      <c r="W728" s="18">
        <f t="shared" ca="1" si="63"/>
        <v>-34074.124938233057</v>
      </c>
      <c r="X728" s="18">
        <f ca="1">'Metrics and Escenarios'!$N$13-W728</f>
        <v>36982.171694039833</v>
      </c>
    </row>
    <row r="729" spans="1:24" x14ac:dyDescent="0.3">
      <c r="A729">
        <v>724</v>
      </c>
      <c r="B729" s="18">
        <f t="shared" ca="1" si="62"/>
        <v>-185.03840973123903</v>
      </c>
      <c r="C729" s="23">
        <f t="shared" ca="1" si="64"/>
        <v>1.0121056370383159</v>
      </c>
      <c r="D729" s="23">
        <f t="shared" ca="1" si="65"/>
        <v>1.0173080924687126</v>
      </c>
      <c r="E729" s="23">
        <f t="shared" ca="1" si="65"/>
        <v>1.0168899134472851</v>
      </c>
      <c r="F729" s="23">
        <f t="shared" ca="1" si="65"/>
        <v>1.0120115058035513</v>
      </c>
      <c r="G729" s="23">
        <f t="shared" ca="1" si="65"/>
        <v>1.0036662798769409</v>
      </c>
      <c r="H729" s="23">
        <f t="shared" ca="1" si="65"/>
        <v>0.99268299035080376</v>
      </c>
      <c r="I729" s="23">
        <f t="shared" ca="1" si="65"/>
        <v>0.97973278832772603</v>
      </c>
      <c r="J729" s="23">
        <f t="shared" ca="1" si="65"/>
        <v>0.96535313675247458</v>
      </c>
      <c r="K729" s="23">
        <f t="shared" ca="1" si="65"/>
        <v>0.94996235123124495</v>
      </c>
      <c r="L729" s="23">
        <f t="shared" ca="1" si="65"/>
        <v>0.93388739117425379</v>
      </c>
      <c r="M729" s="24">
        <f ca="1">C729*'Balance y flujos'!D$12</f>
        <v>7663.5186592519303</v>
      </c>
      <c r="N729" s="24">
        <f ca="1">D729*'Balance y flujos'!E$12</f>
        <v>7702.9109052841113</v>
      </c>
      <c r="O729" s="24">
        <f ca="1">E729*'Balance y flujos'!F$12</f>
        <v>7699.7445137372815</v>
      </c>
      <c r="P729" s="24">
        <f ca="1">F729*'Balance y flujos'!G$12</f>
        <v>7662.8059110489376</v>
      </c>
      <c r="Q729" s="24">
        <f ca="1">G729*'Balance y flujos'!H$12</f>
        <v>-996066.66281917365</v>
      </c>
      <c r="R729" s="24">
        <f ca="1">H729*'Balance y flujos'!I$12</f>
        <v>25158.341694451297</v>
      </c>
      <c r="S729" s="24">
        <f ca="1">I729*'Balance y flujos'!J$12</f>
        <v>24830.134592409962</v>
      </c>
      <c r="T729" s="24">
        <f ca="1">J729*'Balance y flujos'!K$12</f>
        <v>24465.69983197402</v>
      </c>
      <c r="U729" s="24">
        <f ca="1">K729*'Balance y flujos'!L$12</f>
        <v>24075.639112839228</v>
      </c>
      <c r="V729" s="24">
        <f ca="1">L729*'Balance y flujos'!M$12</f>
        <v>957555.62999740383</v>
      </c>
      <c r="W729" s="18">
        <f t="shared" ca="1" si="63"/>
        <v>90747.762399226893</v>
      </c>
      <c r="X729" s="18">
        <f ca="1">'Metrics and Escenarios'!$N$13-W729</f>
        <v>-87839.715643420117</v>
      </c>
    </row>
    <row r="730" spans="1:24" x14ac:dyDescent="0.3">
      <c r="A730">
        <v>725</v>
      </c>
      <c r="B730" s="18">
        <f t="shared" ca="1" si="62"/>
        <v>-192.86604792954017</v>
      </c>
      <c r="C730" s="23">
        <f t="shared" ca="1" si="64"/>
        <v>1.0128981868620319</v>
      </c>
      <c r="D730" s="23">
        <f t="shared" ca="1" si="65"/>
        <v>1.0189019637047276</v>
      </c>
      <c r="E730" s="23">
        <f t="shared" ca="1" si="65"/>
        <v>1.0192806733481554</v>
      </c>
      <c r="F730" s="23">
        <f t="shared" ca="1" si="65"/>
        <v>1.015185135583945</v>
      </c>
      <c r="G730" s="23">
        <f t="shared" ca="1" si="65"/>
        <v>1.0076021452406887</v>
      </c>
      <c r="H730" s="23">
        <f t="shared" ca="1" si="65"/>
        <v>0.99735617373383068</v>
      </c>
      <c r="I730" s="23">
        <f t="shared" ca="1" si="65"/>
        <v>0.98511581826212002</v>
      </c>
      <c r="J730" s="23">
        <f t="shared" ca="1" si="65"/>
        <v>0.97141725208676144</v>
      </c>
      <c r="K730" s="23">
        <f t="shared" ca="1" si="65"/>
        <v>0.95667834555175046</v>
      </c>
      <c r="L730" s="23">
        <f t="shared" ca="1" si="65"/>
        <v>0.94122620912426203</v>
      </c>
      <c r="M730" s="24">
        <f ca="1">C730*'Balance y flujos'!D$12</f>
        <v>7669.5197327961969</v>
      </c>
      <c r="N730" s="24">
        <f ca="1">D730*'Balance y flujos'!E$12</f>
        <v>7714.979469582785</v>
      </c>
      <c r="O730" s="24">
        <f ca="1">E730*'Balance y flujos'!F$12</f>
        <v>7717.847004662759</v>
      </c>
      <c r="P730" s="24">
        <f ca="1">F730*'Balance y flujos'!G$12</f>
        <v>7686.8361803702064</v>
      </c>
      <c r="Q730" s="24">
        <f ca="1">G730*'Balance y flujos'!H$12</f>
        <v>-999972.7263751342</v>
      </c>
      <c r="R730" s="24">
        <f ca="1">H730*'Balance y flujos'!I$12</f>
        <v>25276.777837201636</v>
      </c>
      <c r="S730" s="24">
        <f ca="1">I730*'Balance y flujos'!J$12</f>
        <v>24966.560931691834</v>
      </c>
      <c r="T730" s="24">
        <f ca="1">J730*'Balance y flujos'!K$12</f>
        <v>24619.387451423041</v>
      </c>
      <c r="U730" s="24">
        <f ca="1">K730*'Balance y flujos'!L$12</f>
        <v>24245.847811462703</v>
      </c>
      <c r="V730" s="24">
        <f ca="1">L730*'Balance y flujos'!M$12</f>
        <v>965080.44135257194</v>
      </c>
      <c r="W730" s="18">
        <f t="shared" ca="1" si="63"/>
        <v>95005.471396628767</v>
      </c>
      <c r="X730" s="18">
        <f ca="1">'Metrics and Escenarios'!$N$13-W730</f>
        <v>-92097.424640821991</v>
      </c>
    </row>
    <row r="731" spans="1:24" x14ac:dyDescent="0.3">
      <c r="A731">
        <v>726</v>
      </c>
      <c r="B731" s="18">
        <f t="shared" ca="1" si="62"/>
        <v>36.806799066794973</v>
      </c>
      <c r="C731" s="23">
        <f t="shared" ca="1" si="64"/>
        <v>0.98989978224121233</v>
      </c>
      <c r="D731" s="23">
        <f t="shared" ca="1" si="65"/>
        <v>0.9731578029131096</v>
      </c>
      <c r="E731" s="23">
        <f t="shared" ca="1" si="65"/>
        <v>0.95141521984581978</v>
      </c>
      <c r="F731" s="23">
        <f t="shared" ca="1" si="65"/>
        <v>0.9260767694974269</v>
      </c>
      <c r="G731" s="23">
        <f t="shared" ca="1" si="65"/>
        <v>0.89828936581030505</v>
      </c>
      <c r="H731" s="23">
        <f t="shared" ca="1" si="65"/>
        <v>0.86896621234826321</v>
      </c>
      <c r="I731" s="23">
        <f t="shared" ca="1" si="65"/>
        <v>0.8388133574315636</v>
      </c>
      <c r="J731" s="23">
        <f t="shared" ca="1" si="65"/>
        <v>0.80836833288479226</v>
      </c>
      <c r="K731" s="23">
        <f t="shared" ca="1" si="65"/>
        <v>0.77802734051274591</v>
      </c>
      <c r="L731" s="23">
        <f t="shared" ca="1" si="65"/>
        <v>0.74808054747532216</v>
      </c>
      <c r="M731" s="24">
        <f ca="1">C731*'Balance y flujos'!D$12</f>
        <v>7495.3791129885394</v>
      </c>
      <c r="N731" s="24">
        <f ca="1">D731*'Balance y flujos'!E$12</f>
        <v>7368.6112477791612</v>
      </c>
      <c r="O731" s="24">
        <f ca="1">E731*'Balance y flujos'!F$12</f>
        <v>7203.9795285802666</v>
      </c>
      <c r="P731" s="24">
        <f ca="1">F731*'Balance y flujos'!G$12</f>
        <v>7012.1204182904912</v>
      </c>
      <c r="Q731" s="24">
        <f ca="1">G731*'Balance y flujos'!H$12</f>
        <v>-891487.64762559137</v>
      </c>
      <c r="R731" s="24">
        <f ca="1">H731*'Balance y flujos'!I$12</f>
        <v>22022.890594171477</v>
      </c>
      <c r="S731" s="24">
        <f ca="1">I731*'Balance y flujos'!J$12</f>
        <v>21258.703200581236</v>
      </c>
      <c r="T731" s="24">
        <f ca="1">J731*'Balance y flujos'!K$12</f>
        <v>20487.111123464096</v>
      </c>
      <c r="U731" s="24">
        <f ca="1">K731*'Balance y flujos'!L$12</f>
        <v>19718.155615145242</v>
      </c>
      <c r="V731" s="24">
        <f ca="1">L731*'Balance y flujos'!M$12</f>
        <v>767039.73808430531</v>
      </c>
      <c r="W731" s="18">
        <f t="shared" ca="1" si="63"/>
        <v>-11880.958700285526</v>
      </c>
      <c r="X731" s="18">
        <f ca="1">'Metrics and Escenarios'!$N$13-W731</f>
        <v>14789.005456092302</v>
      </c>
    </row>
    <row r="732" spans="1:24" x14ac:dyDescent="0.3">
      <c r="A732">
        <v>727</v>
      </c>
      <c r="B732" s="18">
        <f t="shared" ca="1" si="62"/>
        <v>-250.69634800203335</v>
      </c>
      <c r="C732" s="23">
        <f t="shared" ca="1" si="64"/>
        <v>1.0187727775659048</v>
      </c>
      <c r="D732" s="23">
        <f t="shared" ca="1" si="65"/>
        <v>1.0307550596395059</v>
      </c>
      <c r="E732" s="23">
        <f t="shared" ca="1" si="65"/>
        <v>1.0371185535847502</v>
      </c>
      <c r="F732" s="23">
        <f t="shared" ca="1" si="65"/>
        <v>1.0389422366998617</v>
      </c>
      <c r="G732" s="23">
        <f t="shared" ca="1" si="65"/>
        <v>1.0371624228290448</v>
      </c>
      <c r="H732" s="23">
        <f t="shared" ca="1" si="65"/>
        <v>1.032570012939481</v>
      </c>
      <c r="I732" s="23">
        <f t="shared" ca="1" si="65"/>
        <v>1.0258126700904557</v>
      </c>
      <c r="J732" s="23">
        <f t="shared" ca="1" si="65"/>
        <v>1.0174149532921584</v>
      </c>
      <c r="K732" s="23">
        <f t="shared" ca="1" si="65"/>
        <v>1.0077893997367957</v>
      </c>
      <c r="L732" s="23">
        <f t="shared" ca="1" si="65"/>
        <v>0.99726227846774185</v>
      </c>
      <c r="M732" s="24">
        <f ca="1">C732*'Balance y flujos'!D$12</f>
        <v>7714.0012906762004</v>
      </c>
      <c r="N732" s="24">
        <f ca="1">D732*'Balance y flujos'!E$12</f>
        <v>7804.7294112310565</v>
      </c>
      <c r="O732" s="24">
        <f ca="1">E732*'Balance y flujos'!F$12</f>
        <v>7852.9128743032725</v>
      </c>
      <c r="P732" s="24">
        <f ca="1">F732*'Balance y flujos'!G$12</f>
        <v>7866.7215411753559</v>
      </c>
      <c r="Q732" s="24">
        <f ca="1">G732*'Balance y flujos'!H$12</f>
        <v>-1029309.1777831186</v>
      </c>
      <c r="R732" s="24">
        <f ca="1">H732*'Balance y flujos'!I$12</f>
        <v>26169.22971531445</v>
      </c>
      <c r="S732" s="24">
        <f ca="1">I732*'Balance y flujos'!J$12</f>
        <v>25997.973088581821</v>
      </c>
      <c r="T732" s="24">
        <f ca="1">J732*'Balance y flujos'!K$12</f>
        <v>25785.143181432777</v>
      </c>
      <c r="U732" s="24">
        <f ca="1">K732*'Balance y flujos'!L$12</f>
        <v>25541.195246696356</v>
      </c>
      <c r="V732" s="24">
        <f ca="1">L732*'Balance y flujos'!M$12</f>
        <v>1022536.6766437518</v>
      </c>
      <c r="W732" s="18">
        <f t="shared" ca="1" si="63"/>
        <v>127959.40521004447</v>
      </c>
      <c r="X732" s="18">
        <f ca="1">'Metrics and Escenarios'!$N$13-W732</f>
        <v>-125051.35845423769</v>
      </c>
    </row>
    <row r="733" spans="1:24" x14ac:dyDescent="0.3">
      <c r="A733">
        <v>728</v>
      </c>
      <c r="B733" s="18">
        <f t="shared" ca="1" si="62"/>
        <v>185.17352415060793</v>
      </c>
      <c r="C733" s="23">
        <f t="shared" ca="1" si="64"/>
        <v>0.97532137828246224</v>
      </c>
      <c r="D733" s="23">
        <f t="shared" ca="1" si="65"/>
        <v>0.94470518553527494</v>
      </c>
      <c r="E733" s="23">
        <f t="shared" ca="1" si="65"/>
        <v>0.90999632738348468</v>
      </c>
      <c r="F733" s="23">
        <f t="shared" ca="1" si="65"/>
        <v>0.87271622489341771</v>
      </c>
      <c r="G733" s="23">
        <f t="shared" ca="1" si="65"/>
        <v>0.83406295698055455</v>
      </c>
      <c r="H733" s="23">
        <f t="shared" ca="1" si="65"/>
        <v>0.79495396585033407</v>
      </c>
      <c r="I733" s="23">
        <f t="shared" ca="1" si="65"/>
        <v>0.75606814862127036</v>
      </c>
      <c r="J733" s="23">
        <f t="shared" ca="1" si="65"/>
        <v>0.71789579924256086</v>
      </c>
      <c r="K733" s="23">
        <f t="shared" ca="1" si="65"/>
        <v>0.68077483521974047</v>
      </c>
      <c r="L733" s="23">
        <f t="shared" ca="1" si="65"/>
        <v>0.6449313847366388</v>
      </c>
      <c r="M733" s="24">
        <f ca="1">C733*'Balance y flujos'!D$12</f>
        <v>7384.993530030104</v>
      </c>
      <c r="N733" s="24">
        <f ca="1">D733*'Balance y flujos'!E$12</f>
        <v>7153.1721115861701</v>
      </c>
      <c r="O733" s="24">
        <f ca="1">E733*'Balance y flujos'!F$12</f>
        <v>6890.3616179444834</v>
      </c>
      <c r="P733" s="24">
        <f ca="1">F733*'Balance y flujos'!G$12</f>
        <v>6608.0820311145208</v>
      </c>
      <c r="Q733" s="24">
        <f ca="1">G733*'Balance y flujos'!H$12</f>
        <v>-827747.55194781953</v>
      </c>
      <c r="R733" s="24">
        <f ca="1">H733*'Balance y flujos'!I$12</f>
        <v>20147.140324379063</v>
      </c>
      <c r="S733" s="24">
        <f ca="1">I733*'Balance y flujos'!J$12</f>
        <v>19161.626634282446</v>
      </c>
      <c r="T733" s="24">
        <f ca="1">J733*'Balance y flujos'!K$12</f>
        <v>18194.194918130877</v>
      </c>
      <c r="U733" s="24">
        <f ca="1">K733*'Balance y flujos'!L$12</f>
        <v>17253.409283652021</v>
      </c>
      <c r="V733" s="24">
        <f ca="1">L733*'Balance y flujos'!M$12</f>
        <v>661276.38541096891</v>
      </c>
      <c r="W733" s="18">
        <f t="shared" ca="1" si="63"/>
        <v>-63678.186085731024</v>
      </c>
      <c r="X733" s="18">
        <f ca="1">'Metrics and Escenarios'!$N$13-W733</f>
        <v>66586.2328415378</v>
      </c>
    </row>
    <row r="734" spans="1:24" x14ac:dyDescent="0.3">
      <c r="A734">
        <v>729</v>
      </c>
      <c r="B734" s="18">
        <f t="shared" ca="1" si="62"/>
        <v>-86.331767201803274</v>
      </c>
      <c r="C734" s="23">
        <f t="shared" ca="1" si="64"/>
        <v>1.0021646250152194</v>
      </c>
      <c r="D734" s="23">
        <f t="shared" ca="1" si="65"/>
        <v>0.99742201385829765</v>
      </c>
      <c r="E734" s="23">
        <f t="shared" ca="1" si="65"/>
        <v>0.98721924852936727</v>
      </c>
      <c r="F734" s="23">
        <f t="shared" ca="1" si="65"/>
        <v>0.97283312530887034</v>
      </c>
      <c r="G734" s="23">
        <f t="shared" ca="1" si="65"/>
        <v>0.95533449258532077</v>
      </c>
      <c r="H734" s="23">
        <f t="shared" ca="1" si="65"/>
        <v>0.93559939044598706</v>
      </c>
      <c r="I734" s="23">
        <f t="shared" ca="1" si="65"/>
        <v>0.91432420602166575</v>
      </c>
      <c r="J734" s="23">
        <f t="shared" ca="1" si="65"/>
        <v>0.89205578083677406</v>
      </c>
      <c r="K734" s="23">
        <f t="shared" ca="1" si="65"/>
        <v>0.86921140994822299</v>
      </c>
      <c r="L734" s="23">
        <f t="shared" ca="1" si="65"/>
        <v>0.84610987091880985</v>
      </c>
      <c r="M734" s="24">
        <f ca="1">C734*'Balance y flujos'!D$12</f>
        <v>7588.2467426229705</v>
      </c>
      <c r="N734" s="24">
        <f ca="1">D734*'Balance y flujos'!E$12</f>
        <v>7552.3363714476836</v>
      </c>
      <c r="O734" s="24">
        <f ca="1">E734*'Balance y flujos'!F$12</f>
        <v>7475.0824963452505</v>
      </c>
      <c r="P734" s="24">
        <f ca="1">F734*'Balance y flujos'!G$12</f>
        <v>7366.1528355470055</v>
      </c>
      <c r="Q734" s="24">
        <f ca="1">G734*'Balance y flujos'!H$12</f>
        <v>-948100.83688592329</v>
      </c>
      <c r="R734" s="24">
        <f ca="1">H734*'Balance y flujos'!I$12</f>
        <v>23711.627360152877</v>
      </c>
      <c r="S734" s="24">
        <f ca="1">I734*'Balance y flujos'!J$12</f>
        <v>23172.433715694046</v>
      </c>
      <c r="T734" s="24">
        <f ca="1">J734*'Balance y flujos'!K$12</f>
        <v>22608.067593533688</v>
      </c>
      <c r="U734" s="24">
        <f ca="1">K734*'Balance y flujos'!L$12</f>
        <v>22029.104828788579</v>
      </c>
      <c r="V734" s="24">
        <f ca="1">L734*'Balance y flujos'!M$12</f>
        <v>867553.4953694524</v>
      </c>
      <c r="W734" s="18">
        <f t="shared" ca="1" si="63"/>
        <v>40955.710427661077</v>
      </c>
      <c r="X734" s="18">
        <f ca="1">'Metrics and Escenarios'!$N$13-W734</f>
        <v>-38047.663671854301</v>
      </c>
    </row>
    <row r="735" spans="1:24" x14ac:dyDescent="0.3">
      <c r="A735">
        <v>730</v>
      </c>
      <c r="B735" s="18">
        <f t="shared" ca="1" si="62"/>
        <v>46.575157207681244</v>
      </c>
      <c r="C735" s="23">
        <f t="shared" ca="1" si="64"/>
        <v>0.98893328481306486</v>
      </c>
      <c r="D735" s="23">
        <f t="shared" ca="1" si="65"/>
        <v>0.97125842810528851</v>
      </c>
      <c r="E735" s="23">
        <f t="shared" ca="1" si="65"/>
        <v>0.94863117179256728</v>
      </c>
      <c r="F735" s="23">
        <f t="shared" ca="1" si="65"/>
        <v>0.92246532983921425</v>
      </c>
      <c r="G735" s="23">
        <f t="shared" ca="1" si="65"/>
        <v>0.89391265670671771</v>
      </c>
      <c r="H735" s="23">
        <f t="shared" ca="1" si="65"/>
        <v>0.86388808447183507</v>
      </c>
      <c r="I735" s="23">
        <f t="shared" ca="1" si="65"/>
        <v>0.83309724217276537</v>
      </c>
      <c r="J735" s="23">
        <f t="shared" ca="1" si="65"/>
        <v>0.80207580685895619</v>
      </c>
      <c r="K735" s="23">
        <f t="shared" ca="1" si="65"/>
        <v>0.77121727506192883</v>
      </c>
      <c r="L735" s="23">
        <f t="shared" ca="1" si="65"/>
        <v>0.74080860406762172</v>
      </c>
      <c r="M735" s="24">
        <f ca="1">C735*'Balance y flujos'!D$12</f>
        <v>7488.0609331428059</v>
      </c>
      <c r="N735" s="24">
        <f ca="1">D735*'Balance y flujos'!E$12</f>
        <v>7354.229454270685</v>
      </c>
      <c r="O735" s="24">
        <f ca="1">E735*'Balance y flujos'!F$12</f>
        <v>7182.8991161968434</v>
      </c>
      <c r="P735" s="24">
        <f ca="1">F735*'Balance y flujos'!G$12</f>
        <v>6984.7751153945765</v>
      </c>
      <c r="Q735" s="24">
        <f ca="1">G735*'Balance y flujos'!H$12</f>
        <v>-887144.07833533373</v>
      </c>
      <c r="R735" s="24">
        <f ca="1">H735*'Balance y flujos'!I$12</f>
        <v>21894.191626298409</v>
      </c>
      <c r="S735" s="24">
        <f ca="1">I735*'Balance y flujos'!J$12</f>
        <v>21113.835219318767</v>
      </c>
      <c r="T735" s="24">
        <f ca="1">J735*'Balance y flujos'!K$12</f>
        <v>20327.634713151812</v>
      </c>
      <c r="U735" s="24">
        <f ca="1">K735*'Balance y flujos'!L$12</f>
        <v>19545.562798265517</v>
      </c>
      <c r="V735" s="24">
        <f ca="1">L735*'Balance y flujos'!M$12</f>
        <v>759583.49612529296</v>
      </c>
      <c r="W735" s="18">
        <f t="shared" ca="1" si="63"/>
        <v>-15669.393234001473</v>
      </c>
      <c r="X735" s="18">
        <f ca="1">'Metrics and Escenarios'!$N$13-W735</f>
        <v>18577.439989808248</v>
      </c>
    </row>
    <row r="736" spans="1:24" x14ac:dyDescent="0.3">
      <c r="A736">
        <v>731</v>
      </c>
      <c r="B736" s="18">
        <f t="shared" ca="1" si="62"/>
        <v>-237.85596400431194</v>
      </c>
      <c r="C736" s="23">
        <f t="shared" ca="1" si="64"/>
        <v>1.0174654736926729</v>
      </c>
      <c r="D736" s="23">
        <f t="shared" ca="1" si="65"/>
        <v>1.0281113975014506</v>
      </c>
      <c r="E736" s="23">
        <f t="shared" ca="1" si="65"/>
        <v>1.0331311383630848</v>
      </c>
      <c r="F736" s="23">
        <f t="shared" ca="1" si="65"/>
        <v>1.0336197500467079</v>
      </c>
      <c r="G736" s="23">
        <f t="shared" ca="1" si="65"/>
        <v>1.0305249705983361</v>
      </c>
      <c r="H736" s="23">
        <f t="shared" ca="1" si="65"/>
        <v>1.0246454212940839</v>
      </c>
      <c r="I736" s="23">
        <f t="shared" ca="1" si="65"/>
        <v>1.0166337033814363</v>
      </c>
      <c r="J736" s="23">
        <f t="shared" ca="1" si="65"/>
        <v>1.007017249975799</v>
      </c>
      <c r="K736" s="23">
        <f t="shared" ca="1" si="65"/>
        <v>0.99621007335931289</v>
      </c>
      <c r="L736" s="23">
        <f t="shared" ca="1" si="65"/>
        <v>0.98453890915344522</v>
      </c>
      <c r="M736" s="24">
        <f ca="1">C736*'Balance y flujos'!D$12</f>
        <v>7704.1025733297174</v>
      </c>
      <c r="N736" s="24">
        <f ca="1">D736*'Balance y flujos'!E$12</f>
        <v>7784.7119808538982</v>
      </c>
      <c r="O736" s="24">
        <f ca="1">E736*'Balance y flujos'!F$12</f>
        <v>7822.720738388648</v>
      </c>
      <c r="P736" s="24">
        <f ca="1">F736*'Balance y flujos'!G$12</f>
        <v>7826.4204359474243</v>
      </c>
      <c r="Q736" s="24">
        <f ca="1">G736*'Balance y flujos'!H$12</f>
        <v>-1022721.9833883101</v>
      </c>
      <c r="R736" s="24">
        <f ca="1">H736*'Balance y flujos'!I$12</f>
        <v>25968.390589086004</v>
      </c>
      <c r="S736" s="24">
        <f ca="1">I736*'Balance y flujos'!J$12</f>
        <v>25765.343353699496</v>
      </c>
      <c r="T736" s="24">
        <f ca="1">J736*'Balance y flujos'!K$12</f>
        <v>25521.626051177471</v>
      </c>
      <c r="U736" s="24">
        <f ca="1">K736*'Balance y flujos'!L$12</f>
        <v>25247.731318707283</v>
      </c>
      <c r="V736" s="24">
        <f ca="1">L736*'Balance y flujos'!M$12</f>
        <v>1009490.8490262252</v>
      </c>
      <c r="W736" s="18">
        <f t="shared" ca="1" si="63"/>
        <v>120409.91267910507</v>
      </c>
      <c r="X736" s="18">
        <f ca="1">'Metrics and Escenarios'!$N$13-W736</f>
        <v>-117501.86592329829</v>
      </c>
    </row>
    <row r="737" spans="1:24" x14ac:dyDescent="0.3">
      <c r="A737">
        <v>732</v>
      </c>
      <c r="B737" s="18">
        <f t="shared" ca="1" si="62"/>
        <v>56.49433447288105</v>
      </c>
      <c r="C737" s="23">
        <f t="shared" ca="1" si="64"/>
        <v>0.98795283070280837</v>
      </c>
      <c r="D737" s="23">
        <f t="shared" ca="1" si="65"/>
        <v>0.9693335211821541</v>
      </c>
      <c r="E737" s="23">
        <f t="shared" ca="1" si="65"/>
        <v>0.94581247551906267</v>
      </c>
      <c r="F737" s="23">
        <f t="shared" ca="1" si="65"/>
        <v>0.91881254230952036</v>
      </c>
      <c r="G737" s="23">
        <f t="shared" ca="1" si="65"/>
        <v>0.88949019352018344</v>
      </c>
      <c r="H737" s="23">
        <f t="shared" ca="1" si="65"/>
        <v>0.85876191837948879</v>
      </c>
      <c r="I737" s="23">
        <f t="shared" ca="1" si="65"/>
        <v>0.82733273059948609</v>
      </c>
      <c r="J737" s="23">
        <f t="shared" ca="1" si="65"/>
        <v>0.79573624772322327</v>
      </c>
      <c r="K737" s="23">
        <f t="shared" ca="1" si="65"/>
        <v>0.76436305849291586</v>
      </c>
      <c r="L737" s="23">
        <f t="shared" ca="1" si="65"/>
        <v>0.73349671611201417</v>
      </c>
      <c r="M737" s="24">
        <f ca="1">C737*'Balance y flujos'!D$12</f>
        <v>7480.6370753027504</v>
      </c>
      <c r="N737" s="24">
        <f ca="1">D737*'Balance y flujos'!E$12</f>
        <v>7339.6543352485924</v>
      </c>
      <c r="O737" s="24">
        <f ca="1">E737*'Balance y flujos'!F$12</f>
        <v>7161.5563524612544</v>
      </c>
      <c r="P737" s="24">
        <f ca="1">F737*'Balance y flujos'!G$12</f>
        <v>6957.1167323487052</v>
      </c>
      <c r="Q737" s="24">
        <f ca="1">G737*'Balance y flujos'!H$12</f>
        <v>-882755.10140548018</v>
      </c>
      <c r="R737" s="24">
        <f ca="1">H737*'Balance y flujos'!I$12</f>
        <v>21764.275188334479</v>
      </c>
      <c r="S737" s="24">
        <f ca="1">I737*'Balance y flujos'!J$12</f>
        <v>20967.740692393381</v>
      </c>
      <c r="T737" s="24">
        <f ca="1">J737*'Balance y flujos'!K$12</f>
        <v>20166.966305936949</v>
      </c>
      <c r="U737" s="24">
        <f ca="1">K737*'Balance y flujos'!L$12</f>
        <v>19371.851025053751</v>
      </c>
      <c r="V737" s="24">
        <f ca="1">L737*'Balance y flujos'!M$12</f>
        <v>752086.29727244354</v>
      </c>
      <c r="W737" s="18">
        <f t="shared" ca="1" si="63"/>
        <v>-19459.00642595673</v>
      </c>
      <c r="X737" s="18">
        <f ca="1">'Metrics and Escenarios'!$N$13-W737</f>
        <v>22367.053181763506</v>
      </c>
    </row>
    <row r="738" spans="1:24" x14ac:dyDescent="0.3">
      <c r="A738">
        <v>733</v>
      </c>
      <c r="B738" s="18">
        <f t="shared" ca="1" si="62"/>
        <v>-207.34666108332323</v>
      </c>
      <c r="C738" s="23">
        <f t="shared" ca="1" si="64"/>
        <v>1.0143659880193971</v>
      </c>
      <c r="D738" s="23">
        <f t="shared" ca="1" si="65"/>
        <v>1.021857105901905</v>
      </c>
      <c r="E738" s="23">
        <f t="shared" ca="1" si="65"/>
        <v>1.023718247927244</v>
      </c>
      <c r="F738" s="23">
        <f t="shared" ca="1" si="65"/>
        <v>1.0210823995870189</v>
      </c>
      <c r="G738" s="23">
        <f t="shared" ca="1" si="65"/>
        <v>1.0149239678144546</v>
      </c>
      <c r="H738" s="23">
        <f t="shared" ca="1" si="65"/>
        <v>1.006059324430032</v>
      </c>
      <c r="I738" s="23">
        <f t="shared" ca="1" si="65"/>
        <v>0.99515215539203383</v>
      </c>
      <c r="J738" s="23">
        <f t="shared" ca="1" si="65"/>
        <v>0.98273606077130982</v>
      </c>
      <c r="K738" s="23">
        <f t="shared" ca="1" si="65"/>
        <v>0.96922790444591755</v>
      </c>
      <c r="L738" s="23">
        <f t="shared" ca="1" si="65"/>
        <v>0.95495490179813358</v>
      </c>
      <c r="M738" s="24">
        <f ca="1">C738*'Balance y flujos'!D$12</f>
        <v>7680.6337125488008</v>
      </c>
      <c r="N738" s="24">
        <f ca="1">D738*'Balance y flujos'!E$12</f>
        <v>7737.3553822741542</v>
      </c>
      <c r="O738" s="24">
        <f ca="1">E738*'Balance y flujos'!F$12</f>
        <v>7751.4476826395976</v>
      </c>
      <c r="P738" s="24">
        <f ca="1">F738*'Balance y flujos'!G$12</f>
        <v>7731.4894172184277</v>
      </c>
      <c r="Q738" s="24">
        <f ca="1">G738*'Balance y flujos'!H$12</f>
        <v>-1007239.1091589608</v>
      </c>
      <c r="R738" s="24">
        <f ca="1">H738*'Balance y flujos'!I$12</f>
        <v>25497.348594595151</v>
      </c>
      <c r="S738" s="24">
        <f ca="1">I738*'Balance y flujos'!J$12</f>
        <v>25220.919675953031</v>
      </c>
      <c r="T738" s="24">
        <f ca="1">J738*'Balance y flujos'!K$12</f>
        <v>24906.248875692392</v>
      </c>
      <c r="U738" s="24">
        <f ca="1">K738*'Balance y flujos'!L$12</f>
        <v>24563.901101226966</v>
      </c>
      <c r="V738" s="24">
        <f ca="1">L738*'Balance y flujos'!M$12</f>
        <v>979157.071026135</v>
      </c>
      <c r="W738" s="18">
        <f t="shared" ca="1" si="63"/>
        <v>103007.30630932259</v>
      </c>
      <c r="X738" s="18">
        <f ca="1">'Metrics and Escenarios'!$N$13-W738</f>
        <v>-100099.25955351582</v>
      </c>
    </row>
    <row r="739" spans="1:24" x14ac:dyDescent="0.3">
      <c r="A739">
        <v>734</v>
      </c>
      <c r="B739" s="18">
        <f t="shared" ca="1" si="62"/>
        <v>278.23788568421901</v>
      </c>
      <c r="C739" s="23">
        <f t="shared" ca="1" si="64"/>
        <v>0.96628671760025553</v>
      </c>
      <c r="D739" s="23">
        <f t="shared" ca="1" si="65"/>
        <v>0.92728413934477549</v>
      </c>
      <c r="E739" s="23">
        <f t="shared" ca="1" si="65"/>
        <v>0.88494124697060939</v>
      </c>
      <c r="F739" s="23">
        <f t="shared" ca="1" si="65"/>
        <v>0.84082596550302469</v>
      </c>
      <c r="G739" s="23">
        <f t="shared" ca="1" si="65"/>
        <v>0.79614131916744968</v>
      </c>
      <c r="H739" s="23">
        <f t="shared" ca="1" si="65"/>
        <v>0.75178140095125723</v>
      </c>
      <c r="I739" s="23">
        <f t="shared" ca="1" si="65"/>
        <v>0.70838410142513275</v>
      </c>
      <c r="J739" s="23">
        <f t="shared" ca="1" si="65"/>
        <v>0.66638857269325447</v>
      </c>
      <c r="K739" s="23">
        <f t="shared" ca="1" si="65"/>
        <v>0.62607720092176489</v>
      </c>
      <c r="L739" s="23">
        <f t="shared" ca="1" si="65"/>
        <v>0.58761946460198755</v>
      </c>
      <c r="M739" s="24">
        <f ca="1">C739*'Balance y flujos'!D$12</f>
        <v>7316.5843757043685</v>
      </c>
      <c r="N739" s="24">
        <f ca="1">D739*'Balance y flujos'!E$12</f>
        <v>7021.2624495322589</v>
      </c>
      <c r="O739" s="24">
        <f ca="1">E739*'Balance y flujos'!F$12</f>
        <v>6700.6481441464339</v>
      </c>
      <c r="P739" s="24">
        <f ca="1">F739*'Balance y flujos'!G$12</f>
        <v>6366.6135628607381</v>
      </c>
      <c r="Q739" s="24">
        <f ca="1">G739*'Balance y flujos'!H$12</f>
        <v>-790113.05133495841</v>
      </c>
      <c r="R739" s="24">
        <f ca="1">H739*'Balance y flujos'!I$12</f>
        <v>19052.9842341523</v>
      </c>
      <c r="S739" s="24">
        <f ca="1">I739*'Balance y flujos'!J$12</f>
        <v>17953.132518441067</v>
      </c>
      <c r="T739" s="24">
        <f ca="1">J739*'Balance y flujos'!K$12</f>
        <v>16888.806976706568</v>
      </c>
      <c r="U739" s="24">
        <f ca="1">K739*'Balance y flujos'!L$12</f>
        <v>15867.164342494816</v>
      </c>
      <c r="V739" s="24">
        <f ca="1">L739*'Balance y flujos'!M$12</f>
        <v>602511.96444379806</v>
      </c>
      <c r="W739" s="18">
        <f t="shared" ca="1" si="63"/>
        <v>-90433.890287121874</v>
      </c>
      <c r="X739" s="18">
        <f ca="1">'Metrics and Escenarios'!$N$13-W739</f>
        <v>93341.93704292865</v>
      </c>
    </row>
    <row r="740" spans="1:24" x14ac:dyDescent="0.3">
      <c r="A740">
        <v>735</v>
      </c>
      <c r="B740" s="18">
        <f t="shared" ca="1" si="62"/>
        <v>34.642895672794964</v>
      </c>
      <c r="C740" s="23">
        <f t="shared" ca="1" si="64"/>
        <v>0.99011401016865452</v>
      </c>
      <c r="D740" s="23">
        <f t="shared" ca="1" si="65"/>
        <v>0.97357905795658062</v>
      </c>
      <c r="E740" s="23">
        <f t="shared" ca="1" si="65"/>
        <v>0.95203305155033913</v>
      </c>
      <c r="F740" s="23">
        <f t="shared" ca="1" si="65"/>
        <v>0.9268786927701067</v>
      </c>
      <c r="G740" s="23">
        <f t="shared" ca="1" si="65"/>
        <v>0.89926179748122659</v>
      </c>
      <c r="H740" s="23">
        <f t="shared" ca="1" si="65"/>
        <v>0.87009516043175483</v>
      </c>
      <c r="I740" s="23">
        <f t="shared" ca="1" si="65"/>
        <v>0.84008489796000141</v>
      </c>
      <c r="J740" s="23">
        <f t="shared" ca="1" si="65"/>
        <v>0.80976892962073566</v>
      </c>
      <c r="K740" s="23">
        <f t="shared" ca="1" si="65"/>
        <v>0.7795440353273283</v>
      </c>
      <c r="L740" s="23">
        <f t="shared" ca="1" si="65"/>
        <v>0.7497010742103003</v>
      </c>
      <c r="M740" s="24">
        <f ca="1">C740*'Balance y flujos'!D$12</f>
        <v>7497.0012161161239</v>
      </c>
      <c r="N740" s="24">
        <f ca="1">D740*'Balance y flujos'!E$12</f>
        <v>7371.8009305235346</v>
      </c>
      <c r="O740" s="24">
        <f ca="1">E740*'Balance y flujos'!F$12</f>
        <v>7208.6576615958238</v>
      </c>
      <c r="P740" s="24">
        <f ca="1">F740*'Balance y flujos'!G$12</f>
        <v>7018.1924662453403</v>
      </c>
      <c r="Q740" s="24">
        <f ca="1">G740*'Balance y flujos'!H$12</f>
        <v>-892452.71618343238</v>
      </c>
      <c r="R740" s="24">
        <f ca="1">H740*'Balance y flujos'!I$12</f>
        <v>22051.502408734494</v>
      </c>
      <c r="S740" s="24">
        <f ca="1">I740*'Balance y flujos'!J$12</f>
        <v>21290.928847040108</v>
      </c>
      <c r="T740" s="24">
        <f ca="1">J740*'Balance y flujos'!K$12</f>
        <v>20522.607542362686</v>
      </c>
      <c r="U740" s="24">
        <f ca="1">K740*'Balance y flujos'!L$12</f>
        <v>19756.594398485311</v>
      </c>
      <c r="V740" s="24">
        <f ca="1">L740*'Balance y flujos'!M$12</f>
        <v>768701.33509621967</v>
      </c>
      <c r="W740" s="18">
        <f t="shared" ca="1" si="63"/>
        <v>-11034.095616109436</v>
      </c>
      <c r="X740" s="18">
        <f ca="1">'Metrics and Escenarios'!$N$13-W740</f>
        <v>13942.142371916212</v>
      </c>
    </row>
    <row r="741" spans="1:24" x14ac:dyDescent="0.3">
      <c r="A741">
        <v>736</v>
      </c>
      <c r="B741" s="18">
        <f t="shared" ca="1" si="62"/>
        <v>-427.95416065222412</v>
      </c>
      <c r="C741" s="23">
        <f t="shared" ca="1" si="64"/>
        <v>1.0369923217563848</v>
      </c>
      <c r="D741" s="23">
        <f t="shared" ca="1" si="65"/>
        <v>1.0679523931261889</v>
      </c>
      <c r="E741" s="23">
        <f t="shared" ca="1" si="65"/>
        <v>1.0937625031974283</v>
      </c>
      <c r="F741" s="23">
        <f t="shared" ca="1" si="65"/>
        <v>1.1152808320855572</v>
      </c>
      <c r="G741" s="23">
        <f t="shared" ca="1" si="65"/>
        <v>1.1332815502057652</v>
      </c>
      <c r="H741" s="23">
        <f t="shared" ca="1" si="65"/>
        <v>1.1484411950202982</v>
      </c>
      <c r="I741" s="23">
        <f t="shared" ca="1" si="65"/>
        <v>1.1613296703235989</v>
      </c>
      <c r="J741" s="23">
        <f t="shared" ca="1" si="65"/>
        <v>1.1724215384974985</v>
      </c>
      <c r="K741" s="23">
        <f t="shared" ca="1" si="65"/>
        <v>1.1820985018061581</v>
      </c>
      <c r="L741" s="23">
        <f t="shared" ca="1" si="65"/>
        <v>1.1906701938531388</v>
      </c>
      <c r="M741" s="24">
        <f ca="1">C741*'Balance y flujos'!D$12</f>
        <v>7851.9570650115656</v>
      </c>
      <c r="N741" s="24">
        <f ca="1">D741*'Balance y flujos'!E$12</f>
        <v>8086.3822830437057</v>
      </c>
      <c r="O741" s="24">
        <f ca="1">E741*'Balance y flujos'!F$12</f>
        <v>8281.8127330776497</v>
      </c>
      <c r="P741" s="24">
        <f ca="1">F741*'Balance y flujos'!G$12</f>
        <v>8444.7464318095863</v>
      </c>
      <c r="Q741" s="24">
        <f ca="1">G741*'Balance y flujos'!H$12</f>
        <v>-1124700.5049192256</v>
      </c>
      <c r="R741" s="24">
        <f ca="1">H741*'Balance y flujos'!I$12</f>
        <v>29105.843739796732</v>
      </c>
      <c r="S741" s="24">
        <f ca="1">I741*'Balance y flujos'!J$12</f>
        <v>29432.486453284095</v>
      </c>
      <c r="T741" s="24">
        <f ca="1">J741*'Balance y flujos'!K$12</f>
        <v>29713.596346635004</v>
      </c>
      <c r="U741" s="24">
        <f ca="1">K741*'Balance y flujos'!L$12</f>
        <v>29958.847198971951</v>
      </c>
      <c r="V741" s="24">
        <f ca="1">L741*'Balance y flujos'!M$12</f>
        <v>1220846.2801501045</v>
      </c>
      <c r="W741" s="18">
        <f t="shared" ca="1" si="63"/>
        <v>247021.44748250907</v>
      </c>
      <c r="X741" s="18">
        <f ca="1">'Metrics and Escenarios'!$N$13-W741</f>
        <v>-244113.4007267023</v>
      </c>
    </row>
    <row r="742" spans="1:24" x14ac:dyDescent="0.3">
      <c r="A742">
        <v>737</v>
      </c>
      <c r="B742" s="18">
        <f t="shared" ca="1" si="62"/>
        <v>-233.05249070021924</v>
      </c>
      <c r="C742" s="23">
        <f t="shared" ca="1" si="64"/>
        <v>1.016976854231523</v>
      </c>
      <c r="D742" s="23">
        <f t="shared" ca="1" si="65"/>
        <v>1.0271241706588514</v>
      </c>
      <c r="E742" s="23">
        <f t="shared" ca="1" si="65"/>
        <v>1.0316434251962798</v>
      </c>
      <c r="F742" s="23">
        <f t="shared" ca="1" si="65"/>
        <v>1.0316356708010643</v>
      </c>
      <c r="G742" s="23">
        <f t="shared" ca="1" si="65"/>
        <v>1.028052890836203</v>
      </c>
      <c r="H742" s="23">
        <f t="shared" ca="1" si="65"/>
        <v>1.0216965586138287</v>
      </c>
      <c r="I742" s="23">
        <f t="shared" ca="1" si="65"/>
        <v>1.0132210829496129</v>
      </c>
      <c r="J742" s="23">
        <f t="shared" ca="1" si="65"/>
        <v>1.0031549313648063</v>
      </c>
      <c r="K742" s="23">
        <f t="shared" ca="1" si="65"/>
        <v>0.99191262760866206</v>
      </c>
      <c r="L742" s="23">
        <f t="shared" ca="1" si="65"/>
        <v>0.97982104293012773</v>
      </c>
      <c r="M742" s="24">
        <f ca="1">C742*'Balance y flujos'!D$12</f>
        <v>7700.4028168806235</v>
      </c>
      <c r="N742" s="24">
        <f ca="1">D742*'Balance y flujos'!E$12</f>
        <v>7777.2368408563461</v>
      </c>
      <c r="O742" s="24">
        <f ca="1">E742*'Balance y flujos'!F$12</f>
        <v>7811.4559877576894</v>
      </c>
      <c r="P742" s="24">
        <f ca="1">F742*'Balance y flujos'!G$12</f>
        <v>7811.3972725897756</v>
      </c>
      <c r="Q742" s="24">
        <f ca="1">G742*'Balance y flujos'!H$12</f>
        <v>-1020268.6218594235</v>
      </c>
      <c r="R742" s="24">
        <f ca="1">H742*'Balance y flujos'!I$12</f>
        <v>25893.655255005524</v>
      </c>
      <c r="S742" s="24">
        <f ca="1">I742*'Balance y flujos'!J$12</f>
        <v>25678.85464407938</v>
      </c>
      <c r="T742" s="24">
        <f ca="1">J742*'Balance y flujos'!K$12</f>
        <v>25423.740288761161</v>
      </c>
      <c r="U742" s="24">
        <f ca="1">K742*'Balance y flujos'!L$12</f>
        <v>25138.817788749409</v>
      </c>
      <c r="V742" s="24">
        <f ca="1">L742*'Balance y flujos'!M$12</f>
        <v>1004653.4142279762</v>
      </c>
      <c r="W742" s="18">
        <f t="shared" ca="1" si="63"/>
        <v>117620.35326323286</v>
      </c>
      <c r="X742" s="18">
        <f ca="1">'Metrics and Escenarios'!$N$13-W742</f>
        <v>-114712.30650742608</v>
      </c>
    </row>
    <row r="743" spans="1:24" x14ac:dyDescent="0.3">
      <c r="A743">
        <v>738</v>
      </c>
      <c r="B743" s="18">
        <f t="shared" ca="1" si="62"/>
        <v>-264.90772252575533</v>
      </c>
      <c r="C743" s="23">
        <f t="shared" ca="1" si="64"/>
        <v>1.0202216229759538</v>
      </c>
      <c r="D743" s="23">
        <f t="shared" ca="1" si="65"/>
        <v>1.0336889163169587</v>
      </c>
      <c r="E743" s="23">
        <f t="shared" ca="1" si="65"/>
        <v>1.0415496567399771</v>
      </c>
      <c r="F743" s="23">
        <f t="shared" ca="1" si="65"/>
        <v>1.0448649736912943</v>
      </c>
      <c r="G743" s="23">
        <f t="shared" ca="1" si="65"/>
        <v>1.0445584203489839</v>
      </c>
      <c r="H743" s="23">
        <f t="shared" ca="1" si="65"/>
        <v>1.0414122007640019</v>
      </c>
      <c r="I743" s="23">
        <f t="shared" ca="1" si="65"/>
        <v>1.0360683426672925</v>
      </c>
      <c r="J743" s="23">
        <f t="shared" ca="1" si="65"/>
        <v>1.0290480488570584</v>
      </c>
      <c r="K743" s="23">
        <f t="shared" ca="1" si="65"/>
        <v>1.0207620498633556</v>
      </c>
      <c r="L743" s="23">
        <f t="shared" ca="1" si="65"/>
        <v>1.0115359300813647</v>
      </c>
      <c r="M743" s="24">
        <f ca="1">C743*'Balance y flujos'!D$12</f>
        <v>7724.9717402300366</v>
      </c>
      <c r="N743" s="24">
        <f ca="1">D743*'Balance y flujos'!E$12</f>
        <v>7826.9441530212753</v>
      </c>
      <c r="O743" s="24">
        <f ca="1">E743*'Balance y flujos'!F$12</f>
        <v>7886.464551587198</v>
      </c>
      <c r="P743" s="24">
        <f ca="1">F743*'Balance y flujos'!G$12</f>
        <v>7911.5676558363757</v>
      </c>
      <c r="Q743" s="24">
        <f ca="1">G743*'Balance y flujos'!H$12</f>
        <v>-1036649.1738710691</v>
      </c>
      <c r="R743" s="24">
        <f ca="1">H743*'Balance y flujos'!I$12</f>
        <v>26393.324199432889</v>
      </c>
      <c r="S743" s="24">
        <f ca="1">I743*'Balance y flujos'!J$12</f>
        <v>26257.890622681298</v>
      </c>
      <c r="T743" s="24">
        <f ca="1">J743*'Balance y flujos'!K$12</f>
        <v>26079.969824007294</v>
      </c>
      <c r="U743" s="24">
        <f ca="1">K743*'Balance y flujos'!L$12</f>
        <v>25869.971268587517</v>
      </c>
      <c r="V743" s="24">
        <f ca="1">L743*'Balance y flujos'!M$12</f>
        <v>1037172.0765778492</v>
      </c>
      <c r="W743" s="18">
        <f t="shared" ca="1" si="63"/>
        <v>136474.00672216387</v>
      </c>
      <c r="X743" s="18">
        <f ca="1">'Metrics and Escenarios'!$N$13-W743</f>
        <v>-133565.9599663571</v>
      </c>
    </row>
    <row r="744" spans="1:24" x14ac:dyDescent="0.3">
      <c r="A744">
        <v>739</v>
      </c>
      <c r="B744" s="18">
        <f t="shared" ca="1" si="62"/>
        <v>326.97323105137514</v>
      </c>
      <c r="C744" s="23">
        <f t="shared" ca="1" si="64"/>
        <v>0.96158894259223493</v>
      </c>
      <c r="D744" s="23">
        <f t="shared" ca="1" si="65"/>
        <v>0.91828974250108242</v>
      </c>
      <c r="E744" s="23">
        <f t="shared" ca="1" si="65"/>
        <v>0.87209699593223777</v>
      </c>
      <c r="F744" s="23">
        <f t="shared" ca="1" si="65"/>
        <v>0.82459352078705483</v>
      </c>
      <c r="G744" s="23">
        <f t="shared" ca="1" si="65"/>
        <v>0.77697566759874459</v>
      </c>
      <c r="H744" s="23">
        <f t="shared" ca="1" si="65"/>
        <v>0.73011669990300809</v>
      </c>
      <c r="I744" s="23">
        <f t="shared" ca="1" si="65"/>
        <v>0.68462532715589952</v>
      </c>
      <c r="J744" s="23">
        <f t="shared" ca="1" si="65"/>
        <v>0.64090719611844482</v>
      </c>
      <c r="K744" s="23">
        <f t="shared" ca="1" si="65"/>
        <v>0.59920985369673885</v>
      </c>
      <c r="L744" s="23">
        <f t="shared" ca="1" si="65"/>
        <v>0.55966826483826204</v>
      </c>
      <c r="M744" s="24">
        <f ca="1">C744*'Balance y flujos'!D$12</f>
        <v>7281.0134974151388</v>
      </c>
      <c r="N744" s="24">
        <f ca="1">D744*'Balance y flujos'!E$12</f>
        <v>6953.1581672143957</v>
      </c>
      <c r="O744" s="24">
        <f ca="1">E744*'Balance y flujos'!F$12</f>
        <v>6603.3933182720175</v>
      </c>
      <c r="P744" s="24">
        <f ca="1">F744*'Balance y flujos'!G$12</f>
        <v>6243.7038206226352</v>
      </c>
      <c r="Q744" s="24">
        <f ca="1">G744*'Balance y flujos'!H$12</f>
        <v>-771092.51932990213</v>
      </c>
      <c r="R744" s="24">
        <f ca="1">H744*'Balance y flujos'!I$12</f>
        <v>18503.918765137489</v>
      </c>
      <c r="S744" s="24">
        <f ca="1">I744*'Balance y flujos'!J$12</f>
        <v>17350.995313394895</v>
      </c>
      <c r="T744" s="24">
        <f ca="1">J744*'Balance y flujos'!K$12</f>
        <v>16243.012513675121</v>
      </c>
      <c r="U744" s="24">
        <f ca="1">K744*'Balance y flujos'!L$12</f>
        <v>15186.244140898732</v>
      </c>
      <c r="V744" s="24">
        <f ca="1">L744*'Balance y flujos'!M$12</f>
        <v>573852.37555558758</v>
      </c>
      <c r="W744" s="18">
        <f t="shared" ca="1" si="63"/>
        <v>-102874.70423768414</v>
      </c>
      <c r="X744" s="18">
        <f ca="1">'Metrics and Escenarios'!$N$13-W744</f>
        <v>105782.75099349092</v>
      </c>
    </row>
    <row r="745" spans="1:24" x14ac:dyDescent="0.3">
      <c r="A745">
        <v>740</v>
      </c>
      <c r="B745" s="18">
        <f t="shared" ca="1" si="62"/>
        <v>121.29739766584598</v>
      </c>
      <c r="C745" s="23">
        <f t="shared" ca="1" si="64"/>
        <v>0.98157129322204129</v>
      </c>
      <c r="D745" s="23">
        <f t="shared" ca="1" si="65"/>
        <v>0.95685142741303775</v>
      </c>
      <c r="E745" s="23">
        <f t="shared" ca="1" si="65"/>
        <v>0.92760259378145327</v>
      </c>
      <c r="F745" s="23">
        <f t="shared" ca="1" si="65"/>
        <v>0.89530182512009249</v>
      </c>
      <c r="G745" s="23">
        <f t="shared" ca="1" si="65"/>
        <v>0.86113126627870118</v>
      </c>
      <c r="H745" s="23">
        <f t="shared" ca="1" si="65"/>
        <v>0.8260124815795028</v>
      </c>
      <c r="I745" s="23">
        <f t="shared" ca="1" si="65"/>
        <v>0.79064162893131296</v>
      </c>
      <c r="J745" s="23">
        <f t="shared" ca="1" si="65"/>
        <v>0.75553441500875784</v>
      </c>
      <c r="K745" s="23">
        <f t="shared" ca="1" si="65"/>
        <v>0.7210583958548038</v>
      </c>
      <c r="L745" s="23">
        <f t="shared" ca="1" si="65"/>
        <v>0.68747128223138709</v>
      </c>
      <c r="M745" s="24">
        <f ca="1">C745*'Balance y flujos'!D$12</f>
        <v>7432.3169891685775</v>
      </c>
      <c r="N745" s="24">
        <f ca="1">D745*'Balance y flujos'!E$12</f>
        <v>7245.1417122519733</v>
      </c>
      <c r="O745" s="24">
        <f ca="1">E745*'Balance y flujos'!F$12</f>
        <v>7023.6737408325853</v>
      </c>
      <c r="P745" s="24">
        <f ca="1">F745*'Balance y flujos'!G$12</f>
        <v>6779.0969552819415</v>
      </c>
      <c r="Q745" s="24">
        <f ca="1">G745*'Balance y flujos'!H$12</f>
        <v>-854610.90389192186</v>
      </c>
      <c r="R745" s="24">
        <f ca="1">H745*'Balance y flujos'!I$12</f>
        <v>20934.280588524001</v>
      </c>
      <c r="S745" s="24">
        <f ca="1">I745*'Balance y flujos'!J$12</f>
        <v>20037.849395890411</v>
      </c>
      <c r="T745" s="24">
        <f ca="1">J745*'Balance y flujos'!K$12</f>
        <v>19148.099805750149</v>
      </c>
      <c r="U745" s="24">
        <f ca="1">K745*'Balance y flujos'!L$12</f>
        <v>18274.347078474035</v>
      </c>
      <c r="V745" s="24">
        <f ca="1">L745*'Balance y flujos'!M$12</f>
        <v>704894.40481092047</v>
      </c>
      <c r="W745" s="18">
        <f t="shared" ca="1" si="63"/>
        <v>-42841.69281482778</v>
      </c>
      <c r="X745" s="18">
        <f ca="1">'Metrics and Escenarios'!$N$13-W745</f>
        <v>45749.739570634556</v>
      </c>
    </row>
    <row r="746" spans="1:24" x14ac:dyDescent="0.3">
      <c r="A746">
        <v>741</v>
      </c>
      <c r="B746" s="18">
        <f t="shared" ca="1" si="62"/>
        <v>-160.42094596575731</v>
      </c>
      <c r="C746" s="23">
        <f t="shared" ca="1" si="64"/>
        <v>1.00961715391753</v>
      </c>
      <c r="D746" s="23">
        <f t="shared" ca="1" si="65"/>
        <v>1.0123116934081071</v>
      </c>
      <c r="E746" s="23">
        <f t="shared" ca="1" si="65"/>
        <v>1.009407601607216</v>
      </c>
      <c r="F746" s="23">
        <f t="shared" ca="1" si="65"/>
        <v>1.0020951464239813</v>
      </c>
      <c r="G746" s="23">
        <f t="shared" ca="1" si="65"/>
        <v>0.9913881399206772</v>
      </c>
      <c r="H746" s="23">
        <f t="shared" ca="1" si="65"/>
        <v>0.97812834199309995</v>
      </c>
      <c r="I746" s="23">
        <f t="shared" ca="1" si="65"/>
        <v>0.96299444647118171</v>
      </c>
      <c r="J746" s="23">
        <f t="shared" ca="1" si="65"/>
        <v>0.94652748444670587</v>
      </c>
      <c r="K746" s="23">
        <f t="shared" ca="1" si="65"/>
        <v>0.92914669819495888</v>
      </c>
      <c r="L746" s="23">
        <f t="shared" ca="1" si="65"/>
        <v>0.91117812131837905</v>
      </c>
      <c r="M746" s="24">
        <f ca="1">C746*'Balance y flujos'!D$12</f>
        <v>7644.676222127302</v>
      </c>
      <c r="N746" s="24">
        <f ca="1">D746*'Balance y flujos'!E$12</f>
        <v>7665.078888517497</v>
      </c>
      <c r="O746" s="24">
        <f ca="1">E746*'Balance y flujos'!F$12</f>
        <v>7643.089522101719</v>
      </c>
      <c r="P746" s="24">
        <f ca="1">F746*'Balance y flujos'!G$12</f>
        <v>7587.7206606994177</v>
      </c>
      <c r="Q746" s="24">
        <f ca="1">G746*'Balance y flujos'!H$12</f>
        <v>-983881.49117690045</v>
      </c>
      <c r="R746" s="24">
        <f ca="1">H746*'Balance y flujos'!I$12</f>
        <v>24789.471853641095</v>
      </c>
      <c r="S746" s="24">
        <f ca="1">I746*'Balance y flujos'!J$12</f>
        <v>24405.921698748247</v>
      </c>
      <c r="T746" s="24">
        <f ca="1">J746*'Balance y flujos'!K$12</f>
        <v>23988.586596496807</v>
      </c>
      <c r="U746" s="24">
        <f ca="1">K746*'Balance y flujos'!L$12</f>
        <v>23548.09173188233</v>
      </c>
      <c r="V746" s="24">
        <f ca="1">L746*'Balance y flujos'!M$12</f>
        <v>934270.82134795748</v>
      </c>
      <c r="W746" s="18">
        <f t="shared" ca="1" si="63"/>
        <v>77661.967345271376</v>
      </c>
      <c r="X746" s="18">
        <f ca="1">'Metrics and Escenarios'!$N$13-W746</f>
        <v>-74753.9205894646</v>
      </c>
    </row>
    <row r="747" spans="1:24" x14ac:dyDescent="0.3">
      <c r="A747">
        <v>742</v>
      </c>
      <c r="B747" s="18">
        <f t="shared" ca="1" si="62"/>
        <v>-177.76732972784708</v>
      </c>
      <c r="C747" s="23">
        <f t="shared" ca="1" si="64"/>
        <v>1.0113699944106673</v>
      </c>
      <c r="D747" s="23">
        <f t="shared" ca="1" si="65"/>
        <v>1.0158297819149764</v>
      </c>
      <c r="E747" s="23">
        <f t="shared" ca="1" si="65"/>
        <v>1.0146741645843538</v>
      </c>
      <c r="F747" s="23">
        <f t="shared" ca="1" si="65"/>
        <v>1.0090724152985786</v>
      </c>
      <c r="G747" s="23">
        <f t="shared" ca="1" si="65"/>
        <v>1.0000240357418928</v>
      </c>
      <c r="H747" s="23">
        <f t="shared" ca="1" si="65"/>
        <v>0.98836169688127651</v>
      </c>
      <c r="I747" s="23">
        <f t="shared" ca="1" si="65"/>
        <v>0.97475885627559755</v>
      </c>
      <c r="J747" s="23">
        <f t="shared" ca="1" si="65"/>
        <v>0.95975410902016511</v>
      </c>
      <c r="K747" s="23">
        <f t="shared" ca="1" si="65"/>
        <v>0.94376612029376805</v>
      </c>
      <c r="L747" s="23">
        <f t="shared" ca="1" si="65"/>
        <v>0.92712164817610077</v>
      </c>
      <c r="M747" s="24">
        <f ca="1">C747*'Balance y flujos'!D$12</f>
        <v>7657.94847883082</v>
      </c>
      <c r="N747" s="24">
        <f ca="1">D747*'Balance y flujos'!E$12</f>
        <v>7691.7173498901529</v>
      </c>
      <c r="O747" s="24">
        <f ca="1">E747*'Balance y flujos'!F$12</f>
        <v>7682.9671812792003</v>
      </c>
      <c r="P747" s="24">
        <f ca="1">F747*'Balance y flujos'!G$12</f>
        <v>7640.5515394677277</v>
      </c>
      <c r="Q747" s="24">
        <f ca="1">G747*'Balance y flujos'!H$12</f>
        <v>-992451.99723410001</v>
      </c>
      <c r="R747" s="24">
        <f ca="1">H747*'Balance y flujos'!I$12</f>
        <v>25048.82377309561</v>
      </c>
      <c r="S747" s="24">
        <f ca="1">I747*'Balance y flujos'!J$12</f>
        <v>24704.076340834392</v>
      </c>
      <c r="T747" s="24">
        <f ca="1">J747*'Balance y flujos'!K$12</f>
        <v>24323.799291504023</v>
      </c>
      <c r="U747" s="24">
        <f ca="1">K747*'Balance y flujos'!L$12</f>
        <v>23918.603184292002</v>
      </c>
      <c r="V747" s="24">
        <f ca="1">L747*'Balance y flujos'!M$12</f>
        <v>950618.41748096654</v>
      </c>
      <c r="W747" s="18">
        <f t="shared" ca="1" si="63"/>
        <v>86834.907386060455</v>
      </c>
      <c r="X747" s="18">
        <f ca="1">'Metrics and Escenarios'!$N$13-W747</f>
        <v>-83926.860630253679</v>
      </c>
    </row>
    <row r="748" spans="1:24" x14ac:dyDescent="0.3">
      <c r="A748">
        <v>743</v>
      </c>
      <c r="B748" s="18">
        <f t="shared" ca="1" si="62"/>
        <v>147.68409456193191</v>
      </c>
      <c r="C748" s="23">
        <f t="shared" ca="1" si="64"/>
        <v>0.97898466493205982</v>
      </c>
      <c r="D748" s="23">
        <f t="shared" ca="1" si="65"/>
        <v>0.95181509859190283</v>
      </c>
      <c r="E748" s="23">
        <f t="shared" ca="1" si="65"/>
        <v>0.92028866997319281</v>
      </c>
      <c r="F748" s="23">
        <f t="shared" ca="1" si="65"/>
        <v>0.88590189584452672</v>
      </c>
      <c r="G748" s="23">
        <f t="shared" ca="1" si="65"/>
        <v>0.84984467907769945</v>
      </c>
      <c r="H748" s="23">
        <f t="shared" ca="1" si="65"/>
        <v>0.81303801399833031</v>
      </c>
      <c r="I748" s="23">
        <f t="shared" ca="1" si="65"/>
        <v>0.77617197780202518</v>
      </c>
      <c r="J748" s="23">
        <f t="shared" ca="1" si="65"/>
        <v>0.73975272561676053</v>
      </c>
      <c r="K748" s="23">
        <f t="shared" ca="1" si="65"/>
        <v>0.70413640864087823</v>
      </c>
      <c r="L748" s="23">
        <f t="shared" ca="1" si="65"/>
        <v>0.66956842327712218</v>
      </c>
      <c r="M748" s="24">
        <f ca="1">C748*'Balance y flujos'!D$12</f>
        <v>7412.731410905395</v>
      </c>
      <c r="N748" s="24">
        <f ca="1">D748*'Balance y flujos'!E$12</f>
        <v>7207.0073530680475</v>
      </c>
      <c r="O748" s="24">
        <f ca="1">E748*'Balance y flujos'!F$12</f>
        <v>6968.293759212318</v>
      </c>
      <c r="P748" s="24">
        <f ca="1">F748*'Balance y flujos'!G$12</f>
        <v>6707.9220395787306</v>
      </c>
      <c r="Q748" s="24">
        <f ca="1">G748*'Balance y flujos'!H$12</f>
        <v>-843409.77710972307</v>
      </c>
      <c r="R748" s="24">
        <f ca="1">H748*'Balance y flujos'!I$12</f>
        <v>20605.458505458624</v>
      </c>
      <c r="S748" s="24">
        <f ca="1">I748*'Balance y flujos'!J$12</f>
        <v>19671.133706341345</v>
      </c>
      <c r="T748" s="24">
        <f ca="1">J748*'Balance y flujos'!K$12</f>
        <v>18748.132103977343</v>
      </c>
      <c r="U748" s="24">
        <f ca="1">K748*'Balance y flujos'!L$12</f>
        <v>17845.479916837037</v>
      </c>
      <c r="V748" s="24">
        <f ca="1">L748*'Balance y flujos'!M$12</f>
        <v>686537.81969507423</v>
      </c>
      <c r="W748" s="18">
        <f t="shared" ca="1" si="63"/>
        <v>-51705.798619269859</v>
      </c>
      <c r="X748" s="18">
        <f ca="1">'Metrics and Escenarios'!$N$13-W748</f>
        <v>54613.845375076635</v>
      </c>
    </row>
    <row r="749" spans="1:24" x14ac:dyDescent="0.3">
      <c r="A749">
        <v>744</v>
      </c>
      <c r="B749" s="18">
        <f t="shared" ca="1" si="62"/>
        <v>-39.138619973313673</v>
      </c>
      <c r="C749" s="23">
        <f t="shared" ca="1" si="64"/>
        <v>0.99744623728131443</v>
      </c>
      <c r="D749" s="23">
        <f t="shared" ca="1" si="65"/>
        <v>0.98805200664412263</v>
      </c>
      <c r="E749" s="23">
        <f t="shared" ca="1" si="65"/>
        <v>0.97334073099007445</v>
      </c>
      <c r="F749" s="23">
        <f t="shared" ca="1" si="65"/>
        <v>0.95464095195727539</v>
      </c>
      <c r="G749" s="23">
        <f t="shared" ca="1" si="65"/>
        <v>0.93305575654291062</v>
      </c>
      <c r="H749" s="23">
        <f t="shared" ca="1" si="65"/>
        <v>0.90947862418465808</v>
      </c>
      <c r="I749" s="23">
        <f t="shared" ca="1" si="65"/>
        <v>0.88461278366660123</v>
      </c>
      <c r="J749" s="23">
        <f t="shared" ca="1" si="65"/>
        <v>0.85900448865449308</v>
      </c>
      <c r="K749" s="23">
        <f t="shared" ca="1" si="65"/>
        <v>0.83306572677388913</v>
      </c>
      <c r="L749" s="23">
        <f t="shared" ca="1" si="65"/>
        <v>0.80710685931160742</v>
      </c>
      <c r="M749" s="24">
        <f ca="1">C749*'Balance y flujos'!D$12</f>
        <v>7552.5197877310111</v>
      </c>
      <c r="N749" s="24">
        <f ca="1">D749*'Balance y flujos'!E$12</f>
        <v>7481.3880212998847</v>
      </c>
      <c r="O749" s="24">
        <f ca="1">E749*'Balance y flujos'!F$12</f>
        <v>7369.9963529300658</v>
      </c>
      <c r="P749" s="24">
        <f ca="1">F749*'Balance y flujos'!G$12</f>
        <v>7228.4043092763077</v>
      </c>
      <c r="Q749" s="24">
        <f ca="1">G749*'Balance y flujos'!H$12</f>
        <v>-925990.79223610845</v>
      </c>
      <c r="R749" s="24">
        <f ca="1">H749*'Balance y flujos'!I$12</f>
        <v>23049.628344040819</v>
      </c>
      <c r="S749" s="24">
        <f ca="1">I749*'Balance y flujos'!J$12</f>
        <v>22419.433892887857</v>
      </c>
      <c r="T749" s="24">
        <f ca="1">J749*'Balance y flujos'!K$12</f>
        <v>21770.422836599631</v>
      </c>
      <c r="U749" s="24">
        <f ca="1">K749*'Balance y flujos'!L$12</f>
        <v>21113.036499907561</v>
      </c>
      <c r="V749" s="24">
        <f ca="1">L749*'Balance y flujos'!M$12</f>
        <v>827561.99992333597</v>
      </c>
      <c r="W749" s="18">
        <f t="shared" ca="1" si="63"/>
        <v>19556.037731900811</v>
      </c>
      <c r="X749" s="18">
        <f ca="1">'Metrics and Escenarios'!$N$13-W749</f>
        <v>-16647.990976094035</v>
      </c>
    </row>
    <row r="750" spans="1:24" x14ac:dyDescent="0.3">
      <c r="A750">
        <v>745</v>
      </c>
      <c r="B750" s="18">
        <f t="shared" ca="1" si="62"/>
        <v>-243.69894641939683</v>
      </c>
      <c r="C750" s="23">
        <f t="shared" ca="1" si="64"/>
        <v>1.0180601506971922</v>
      </c>
      <c r="D750" s="23">
        <f t="shared" ca="1" si="65"/>
        <v>1.0293135471418351</v>
      </c>
      <c r="E750" s="23">
        <f t="shared" ca="1" si="65"/>
        <v>1.0349436966330676</v>
      </c>
      <c r="F750" s="23">
        <f t="shared" ca="1" si="65"/>
        <v>1.0360383441156353</v>
      </c>
      <c r="G750" s="23">
        <f t="shared" ca="1" si="65"/>
        <v>1.0335400423473973</v>
      </c>
      <c r="H750" s="23">
        <f t="shared" ca="1" si="65"/>
        <v>1.0282439164987094</v>
      </c>
      <c r="I750" s="23">
        <f t="shared" ca="1" si="65"/>
        <v>1.0208003395224674</v>
      </c>
      <c r="J750" s="23">
        <f t="shared" ca="1" si="65"/>
        <v>1.0117354560093716</v>
      </c>
      <c r="K750" s="23">
        <f t="shared" ca="1" si="65"/>
        <v>1.0014626261593882</v>
      </c>
      <c r="L750" s="23">
        <f t="shared" ca="1" si="65"/>
        <v>0.99030839176493535</v>
      </c>
      <c r="M750" s="24">
        <f ca="1">C750*'Balance y flujos'!D$12</f>
        <v>7708.6053822792828</v>
      </c>
      <c r="N750" s="24">
        <f ca="1">D750*'Balance y flujos'!E$12</f>
        <v>7793.8144854375678</v>
      </c>
      <c r="O750" s="24">
        <f ca="1">E750*'Balance y flujos'!F$12</f>
        <v>7836.4451695296921</v>
      </c>
      <c r="P750" s="24">
        <f ca="1">F750*'Balance y flujos'!G$12</f>
        <v>7844.7336831995781</v>
      </c>
      <c r="Q750" s="24">
        <f ca="1">G750*'Balance y flujos'!H$12</f>
        <v>-1025714.2254467121</v>
      </c>
      <c r="R750" s="24">
        <f ca="1">H750*'Balance y flujos'!I$12</f>
        <v>26059.590068500696</v>
      </c>
      <c r="S750" s="24">
        <f ca="1">I750*'Balance y flujos'!J$12</f>
        <v>25870.941673376015</v>
      </c>
      <c r="T750" s="24">
        <f ca="1">J750*'Balance y flujos'!K$12</f>
        <v>25641.203238186081</v>
      </c>
      <c r="U750" s="24">
        <f ca="1">K750*'Balance y flujos'!L$12</f>
        <v>25380.850873889489</v>
      </c>
      <c r="V750" s="24">
        <f ca="1">L750*'Balance y flujos'!M$12</f>
        <v>1015406.5521495515</v>
      </c>
      <c r="W750" s="18">
        <f t="shared" ca="1" si="63"/>
        <v>123828.51127723779</v>
      </c>
      <c r="X750" s="18">
        <f ca="1">'Metrics and Escenarios'!$N$13-W750</f>
        <v>-120920.46452143101</v>
      </c>
    </row>
    <row r="751" spans="1:24" x14ac:dyDescent="0.3">
      <c r="A751">
        <v>746</v>
      </c>
      <c r="B751" s="18">
        <f t="shared" ca="1" si="62"/>
        <v>16.937140325509482</v>
      </c>
      <c r="C751" s="23">
        <f t="shared" ca="1" si="64"/>
        <v>0.99186863470089925</v>
      </c>
      <c r="D751" s="23">
        <f t="shared" ca="1" si="65"/>
        <v>0.97703275991000149</v>
      </c>
      <c r="E751" s="23">
        <f t="shared" ca="1" si="65"/>
        <v>0.95710344518919499</v>
      </c>
      <c r="F751" s="23">
        <f t="shared" ca="1" si="65"/>
        <v>0.93346642834915272</v>
      </c>
      <c r="G751" s="23">
        <f t="shared" ca="1" si="65"/>
        <v>0.90725819551233855</v>
      </c>
      <c r="H751" s="23">
        <f t="shared" ref="D751:P779" ca="1" si="66">EXP(-(H$4+($B751/10000))*H$3)</f>
        <v>0.87938784847792062</v>
      </c>
      <c r="I751" s="23">
        <f t="shared" ca="1" si="66"/>
        <v>0.85056172526787888</v>
      </c>
      <c r="J751" s="23">
        <f t="shared" ca="1" si="66"/>
        <v>0.82132060538372209</v>
      </c>
      <c r="K751" s="23">
        <f t="shared" ca="1" si="66"/>
        <v>0.79206571232135048</v>
      </c>
      <c r="L751" s="23">
        <f t="shared" ca="1" si="66"/>
        <v>0.76309330795767882</v>
      </c>
      <c r="M751" s="24">
        <f ca="1">C751*'Balance y flujos'!D$12</f>
        <v>7510.2869813077768</v>
      </c>
      <c r="N751" s="24">
        <f ca="1">D751*'Balance y flujos'!E$12</f>
        <v>7397.9518661521379</v>
      </c>
      <c r="O751" s="24">
        <f ca="1">E751*'Balance y flujos'!F$12</f>
        <v>7247.0499546916617</v>
      </c>
      <c r="P751" s="24">
        <f ca="1">F751*'Balance y flujos'!G$12</f>
        <v>7068.073854792854</v>
      </c>
      <c r="Q751" s="24">
        <f ca="1">G751*'Balance y flujos'!H$12</f>
        <v>-900388.5666360351</v>
      </c>
      <c r="R751" s="24">
        <f ca="1">H751*'Balance y flujos'!I$12</f>
        <v>22287.014272439101</v>
      </c>
      <c r="S751" s="24">
        <f ca="1">I751*'Balance y flujos'!J$12</f>
        <v>21556.451278518656</v>
      </c>
      <c r="T751" s="24">
        <f ca="1">J751*'Balance y flujos'!K$12</f>
        <v>20815.370699194882</v>
      </c>
      <c r="U751" s="24">
        <f ca="1">K751*'Balance y flujos'!L$12</f>
        <v>20073.941055439547</v>
      </c>
      <c r="V751" s="24">
        <f ca="1">L751*'Balance y flujos'!M$12</f>
        <v>782432.97870147182</v>
      </c>
      <c r="W751" s="18">
        <f t="shared" ca="1" si="63"/>
        <v>-3999.44797202677</v>
      </c>
      <c r="X751" s="18">
        <f ca="1">'Metrics and Escenarios'!$N$13-W751</f>
        <v>6907.4947278335458</v>
      </c>
    </row>
    <row r="752" spans="1:24" x14ac:dyDescent="0.3">
      <c r="A752">
        <v>747</v>
      </c>
      <c r="B752" s="18">
        <f t="shared" ca="1" si="62"/>
        <v>-8.2442014270442847</v>
      </c>
      <c r="C752" s="23">
        <f t="shared" ca="1" si="64"/>
        <v>0.99436944036794428</v>
      </c>
      <c r="D752" s="23">
        <f t="shared" ca="1" si="66"/>
        <v>0.98196577063229962</v>
      </c>
      <c r="E752" s="23">
        <f t="shared" ca="1" si="66"/>
        <v>0.96436116924152104</v>
      </c>
      <c r="F752" s="23">
        <f t="shared" ca="1" si="66"/>
        <v>0.94291631547983601</v>
      </c>
      <c r="G752" s="23">
        <f t="shared" ca="1" si="66"/>
        <v>0.9187533991587008</v>
      </c>
      <c r="H752" s="23">
        <f t="shared" ca="1" si="66"/>
        <v>0.89277522702444301</v>
      </c>
      <c r="I752" s="23">
        <f t="shared" ca="1" si="66"/>
        <v>0.86568744352670801</v>
      </c>
      <c r="J752" s="23">
        <f t="shared" ca="1" si="66"/>
        <v>0.83803394982186064</v>
      </c>
      <c r="K752" s="23">
        <f t="shared" ca="1" si="66"/>
        <v>0.81022141815020976</v>
      </c>
      <c r="L752" s="23">
        <f t="shared" ca="1" si="66"/>
        <v>0.78255300368688341</v>
      </c>
      <c r="M752" s="24">
        <f ca="1">C752*'Balance y flujos'!D$12</f>
        <v>7529.2227229845485</v>
      </c>
      <c r="N752" s="24">
        <f ca="1">D752*'Balance y flujos'!E$12</f>
        <v>7435.303915516517</v>
      </c>
      <c r="O752" s="24">
        <f ca="1">E752*'Balance y flujos'!F$12</f>
        <v>7302.0043998239507</v>
      </c>
      <c r="P752" s="24">
        <f ca="1">F752*'Balance y flujos'!G$12</f>
        <v>7139.6270442066925</v>
      </c>
      <c r="Q752" s="24">
        <f ca="1">G752*'Balance y flujos'!H$12</f>
        <v>-911796.73024980386</v>
      </c>
      <c r="R752" s="24">
        <f ca="1">H752*'Balance y flujos'!I$12</f>
        <v>22626.301081158723</v>
      </c>
      <c r="S752" s="24">
        <f ca="1">I752*'Balance y flujos'!J$12</f>
        <v>21939.794190635188</v>
      </c>
      <c r="T752" s="24">
        <f ca="1">J752*'Balance y flujos'!K$12</f>
        <v>21238.950063724089</v>
      </c>
      <c r="U752" s="24">
        <f ca="1">K752*'Balance y flujos'!L$12</f>
        <v>20534.075313189813</v>
      </c>
      <c r="V752" s="24">
        <f ca="1">L752*'Balance y flujos'!M$12</f>
        <v>802385.85672470601</v>
      </c>
      <c r="W752" s="18">
        <f t="shared" ca="1" si="63"/>
        <v>6334.4052061416442</v>
      </c>
      <c r="X752" s="18">
        <f ca="1">'Metrics and Escenarios'!$N$13-W752</f>
        <v>-3426.3584503348684</v>
      </c>
    </row>
    <row r="753" spans="1:24" x14ac:dyDescent="0.3">
      <c r="A753">
        <v>748</v>
      </c>
      <c r="B753" s="18">
        <f t="shared" ca="1" si="62"/>
        <v>-26.500765363614416</v>
      </c>
      <c r="C753" s="23">
        <f t="shared" ca="1" si="64"/>
        <v>0.99618647543056427</v>
      </c>
      <c r="D753" s="23">
        <f t="shared" ca="1" si="66"/>
        <v>0.98555778860713938</v>
      </c>
      <c r="E753" s="23">
        <f t="shared" ca="1" si="66"/>
        <v>0.96965743615067879</v>
      </c>
      <c r="F753" s="23">
        <f t="shared" ca="1" si="66"/>
        <v>0.94982728367402192</v>
      </c>
      <c r="G753" s="23">
        <f t="shared" ca="1" si="66"/>
        <v>0.92717843378976805</v>
      </c>
      <c r="H753" s="23">
        <f t="shared" ca="1" si="66"/>
        <v>0.90260838943760424</v>
      </c>
      <c r="I753" s="23">
        <f t="shared" ca="1" si="66"/>
        <v>0.8768215715286477</v>
      </c>
      <c r="J753" s="23">
        <f t="shared" ca="1" si="66"/>
        <v>0.85036346479187741</v>
      </c>
      <c r="K753" s="23">
        <f t="shared" ca="1" si="66"/>
        <v>0.82364406249536715</v>
      </c>
      <c r="L753" s="23">
        <f t="shared" ca="1" si="66"/>
        <v>0.79697094319104311</v>
      </c>
      <c r="M753" s="24">
        <f ca="1">C753*'Balance y flujos'!D$12</f>
        <v>7542.9810517570777</v>
      </c>
      <c r="N753" s="24">
        <f ca="1">D753*'Balance y flujos'!E$12</f>
        <v>7462.5021602126981</v>
      </c>
      <c r="O753" s="24">
        <f ca="1">E753*'Balance y flujos'!F$12</f>
        <v>7342.1069729125466</v>
      </c>
      <c r="P753" s="24">
        <f ca="1">F753*'Balance y flujos'!G$12</f>
        <v>7191.9559037362387</v>
      </c>
      <c r="Q753" s="24">
        <f ca="1">G753*'Balance y flujos'!H$12</f>
        <v>-920157.97172753094</v>
      </c>
      <c r="R753" s="24">
        <f ca="1">H753*'Balance y flujos'!I$12</f>
        <v>22875.510609610421</v>
      </c>
      <c r="S753" s="24">
        <f ca="1">I753*'Balance y flujos'!J$12</f>
        <v>22221.975107871986</v>
      </c>
      <c r="T753" s="24">
        <f ca="1">J753*'Balance y flujos'!K$12</f>
        <v>21551.426608157388</v>
      </c>
      <c r="U753" s="24">
        <f ca="1">K753*'Balance y flujos'!L$12</f>
        <v>20874.255890636021</v>
      </c>
      <c r="V753" s="24">
        <f ca="1">L753*'Balance y flujos'!M$12</f>
        <v>817169.20135024027</v>
      </c>
      <c r="W753" s="18">
        <f t="shared" ca="1" si="63"/>
        <v>14073.943927603774</v>
      </c>
      <c r="X753" s="18">
        <f ca="1">'Metrics and Escenarios'!$N$13-W753</f>
        <v>-11165.897171796998</v>
      </c>
    </row>
    <row r="754" spans="1:24" x14ac:dyDescent="0.3">
      <c r="A754">
        <v>749</v>
      </c>
      <c r="B754" s="18">
        <f t="shared" ca="1" si="62"/>
        <v>237.49240959548311</v>
      </c>
      <c r="C754" s="23">
        <f t="shared" ca="1" si="64"/>
        <v>0.97023193085637893</v>
      </c>
      <c r="D754" s="23">
        <f t="shared" ca="1" si="66"/>
        <v>0.93487153932417766</v>
      </c>
      <c r="E754" s="23">
        <f t="shared" ca="1" si="66"/>
        <v>0.89582483573079708</v>
      </c>
      <c r="F754" s="23">
        <f t="shared" ca="1" si="66"/>
        <v>0.85464219111649742</v>
      </c>
      <c r="G754" s="23">
        <f t="shared" ca="1" si="66"/>
        <v>0.81252724404456655</v>
      </c>
      <c r="H754" s="23">
        <f t="shared" ca="1" si="66"/>
        <v>0.770386916127618</v>
      </c>
      <c r="I754" s="23">
        <f t="shared" ca="1" si="66"/>
        <v>0.72887940711375976</v>
      </c>
      <c r="J754" s="23">
        <f t="shared" ca="1" si="66"/>
        <v>0.68846833357602377</v>
      </c>
      <c r="K754" s="23">
        <f t="shared" ca="1" si="66"/>
        <v>0.64946218722482263</v>
      </c>
      <c r="L754" s="23">
        <f t="shared" ca="1" si="66"/>
        <v>0.61205677354422805</v>
      </c>
      <c r="M754" s="24">
        <f ca="1">C754*'Balance y flujos'!D$12</f>
        <v>7346.4569643913583</v>
      </c>
      <c r="N754" s="24">
        <f ca="1">D754*'Balance y flujos'!E$12</f>
        <v>7078.7131534800283</v>
      </c>
      <c r="O754" s="24">
        <f ca="1">E754*'Balance y flujos'!F$12</f>
        <v>6783.057116580766</v>
      </c>
      <c r="P754" s="24">
        <f ca="1">F754*'Balance y flujos'!G$12</f>
        <v>6471.2280407517192</v>
      </c>
      <c r="Q754" s="24">
        <f ca="1">G754*'Balance y flujos'!H$12</f>
        <v>-806374.90434007952</v>
      </c>
      <c r="R754" s="24">
        <f ca="1">H754*'Balance y flujos'!I$12</f>
        <v>19524.518362124782</v>
      </c>
      <c r="S754" s="24">
        <f ca="1">I754*'Balance y flujos'!J$12</f>
        <v>18472.561085928148</v>
      </c>
      <c r="T754" s="24">
        <f ca="1">J754*'Balance y flujos'!K$12</f>
        <v>17448.39163184827</v>
      </c>
      <c r="U754" s="24">
        <f ca="1">K754*'Balance y flujos'!L$12</f>
        <v>16459.828346664446</v>
      </c>
      <c r="V754" s="24">
        <f ca="1">L754*'Balance y flujos'!M$12</f>
        <v>627568.60722618469</v>
      </c>
      <c r="W754" s="18">
        <f t="shared" ca="1" si="63"/>
        <v>-79221.542412125273</v>
      </c>
      <c r="X754" s="18">
        <f ca="1">'Metrics and Escenarios'!$N$13-W754</f>
        <v>82129.589167932048</v>
      </c>
    </row>
    <row r="755" spans="1:24" x14ac:dyDescent="0.3">
      <c r="A755">
        <v>750</v>
      </c>
      <c r="B755" s="18">
        <f t="shared" ca="1" si="62"/>
        <v>-124.00187572001708</v>
      </c>
      <c r="C755" s="23">
        <f t="shared" ca="1" si="64"/>
        <v>1.0059469095136713</v>
      </c>
      <c r="D755" s="23">
        <f t="shared" ca="1" si="66"/>
        <v>1.0049649917588195</v>
      </c>
      <c r="E755" s="23">
        <f t="shared" ca="1" si="66"/>
        <v>0.99843912407539426</v>
      </c>
      <c r="F755" s="23">
        <f t="shared" ca="1" si="66"/>
        <v>0.98760281276619866</v>
      </c>
      <c r="G755" s="23">
        <f t="shared" ca="1" si="66"/>
        <v>0.97349879541034823</v>
      </c>
      <c r="H755" s="23">
        <f t="shared" ca="1" si="66"/>
        <v>0.95698665650464065</v>
      </c>
      <c r="I755" s="23">
        <f t="shared" ca="1" si="66"/>
        <v>0.93875478071563589</v>
      </c>
      <c r="J755" s="23">
        <f t="shared" ca="1" si="66"/>
        <v>0.91934802653450942</v>
      </c>
      <c r="K755" s="23">
        <f t="shared" ca="1" si="66"/>
        <v>0.89918560731933883</v>
      </c>
      <c r="L755" s="23">
        <f t="shared" ca="1" si="66"/>
        <v>0.87859086191576885</v>
      </c>
      <c r="M755" s="24">
        <f ca="1">C755*'Balance y flujos'!D$12</f>
        <v>7616.8856581350947</v>
      </c>
      <c r="N755" s="24">
        <f ca="1">D755*'Balance y flujos'!E$12</f>
        <v>7609.4507177881787</v>
      </c>
      <c r="O755" s="24">
        <f ca="1">E755*'Balance y flujos'!F$12</f>
        <v>7560.0377840690426</v>
      </c>
      <c r="P755" s="24">
        <f ca="1">F755*'Balance y flujos'!G$12</f>
        <v>7477.9867897099039</v>
      </c>
      <c r="Q755" s="24">
        <f ca="1">G755*'Balance y flujos'!H$12</f>
        <v>-966127.60221630824</v>
      </c>
      <c r="R755" s="24">
        <f ca="1">H755*'Balance y flujos'!I$12</f>
        <v>24253.661577162682</v>
      </c>
      <c r="S755" s="24">
        <f ca="1">I755*'Balance y flujos'!J$12</f>
        <v>23791.596884517468</v>
      </c>
      <c r="T755" s="24">
        <f ca="1">J755*'Balance y flujos'!K$12</f>
        <v>23299.756329561991</v>
      </c>
      <c r="U755" s="24">
        <f ca="1">K755*'Balance y flujos'!L$12</f>
        <v>22788.764364420356</v>
      </c>
      <c r="V755" s="24">
        <f ca="1">L755*'Balance y flujos'!M$12</f>
        <v>900857.67753420514</v>
      </c>
      <c r="W755" s="18">
        <f t="shared" ca="1" si="63"/>
        <v>59128.21542326163</v>
      </c>
      <c r="X755" s="18">
        <f ca="1">'Metrics and Escenarios'!$N$13-W755</f>
        <v>-56220.168667454855</v>
      </c>
    </row>
    <row r="756" spans="1:24" x14ac:dyDescent="0.3">
      <c r="A756">
        <v>751</v>
      </c>
      <c r="B756" s="18">
        <f t="shared" ca="1" si="62"/>
        <v>-121.42842814102673</v>
      </c>
      <c r="C756" s="23">
        <f t="shared" ca="1" si="64"/>
        <v>1.005688067657009</v>
      </c>
      <c r="D756" s="23">
        <f t="shared" ca="1" si="66"/>
        <v>1.0044478799012584</v>
      </c>
      <c r="E756" s="23">
        <f t="shared" ca="1" si="66"/>
        <v>0.99766859232813898</v>
      </c>
      <c r="F756" s="23">
        <f t="shared" ca="1" si="66"/>
        <v>0.98658671820213384</v>
      </c>
      <c r="G756" s="23">
        <f t="shared" ca="1" si="66"/>
        <v>0.97224697689629525</v>
      </c>
      <c r="H756" s="23">
        <f t="shared" ca="1" si="66"/>
        <v>0.9555101437198833</v>
      </c>
      <c r="I756" s="23">
        <f t="shared" ca="1" si="66"/>
        <v>0.93706521762086525</v>
      </c>
      <c r="J756" s="23">
        <f t="shared" ca="1" si="66"/>
        <v>0.9174572583569498</v>
      </c>
      <c r="K756" s="23">
        <f t="shared" ca="1" si="66"/>
        <v>0.89710541090184259</v>
      </c>
      <c r="L756" s="23">
        <f t="shared" ca="1" si="66"/>
        <v>0.87633276118738901</v>
      </c>
      <c r="M756" s="24">
        <f ca="1">C756*'Balance y flujos'!D$12</f>
        <v>7614.9257447369928</v>
      </c>
      <c r="N756" s="24">
        <f ca="1">D756*'Balance y flujos'!E$12</f>
        <v>7605.53522100176</v>
      </c>
      <c r="O756" s="24">
        <f ca="1">E756*'Balance y flujos'!F$12</f>
        <v>7554.2034282404193</v>
      </c>
      <c r="P756" s="24">
        <f ca="1">F756*'Balance y flujos'!G$12</f>
        <v>7470.2930674675681</v>
      </c>
      <c r="Q756" s="24">
        <f ca="1">G756*'Balance y flujos'!H$12</f>
        <v>-964885.2622924234</v>
      </c>
      <c r="R756" s="24">
        <f ca="1">H756*'Balance y flujos'!I$12</f>
        <v>24216.241158442677</v>
      </c>
      <c r="S756" s="24">
        <f ca="1">I756*'Balance y flujos'!J$12</f>
        <v>23748.776965101348</v>
      </c>
      <c r="T756" s="24">
        <f ca="1">J756*'Balance y flujos'!K$12</f>
        <v>23251.837112310943</v>
      </c>
      <c r="U756" s="24">
        <f ca="1">K756*'Balance y flujos'!L$12</f>
        <v>22736.044319076929</v>
      </c>
      <c r="V756" s="24">
        <f ca="1">L756*'Balance y flujos'!M$12</f>
        <v>898542.34799233975</v>
      </c>
      <c r="W756" s="18">
        <f t="shared" ca="1" si="63"/>
        <v>57854.942716295016</v>
      </c>
      <c r="X756" s="18">
        <f ca="1">'Metrics and Escenarios'!$N$13-W756</f>
        <v>-54946.89596048824</v>
      </c>
    </row>
    <row r="757" spans="1:24" x14ac:dyDescent="0.3">
      <c r="A757">
        <v>752</v>
      </c>
      <c r="B757" s="18">
        <f t="shared" ca="1" si="62"/>
        <v>139.15942324082931</v>
      </c>
      <c r="C757" s="23">
        <f t="shared" ca="1" si="64"/>
        <v>0.97981957299703559</v>
      </c>
      <c r="D757" s="23">
        <f t="shared" ca="1" si="66"/>
        <v>0.95343926492168052</v>
      </c>
      <c r="E757" s="23">
        <f t="shared" ca="1" si="66"/>
        <v>0.92264522955280526</v>
      </c>
      <c r="F757" s="23">
        <f t="shared" ca="1" si="66"/>
        <v>0.88892786097813314</v>
      </c>
      <c r="G757" s="23">
        <f t="shared" ca="1" si="66"/>
        <v>0.85347473311790423</v>
      </c>
      <c r="H757" s="23">
        <f t="shared" ca="1" si="66"/>
        <v>0.81720719628624061</v>
      </c>
      <c r="I757" s="23">
        <f t="shared" ca="1" si="66"/>
        <v>0.78081745211641229</v>
      </c>
      <c r="J757" s="23">
        <f t="shared" ca="1" si="66"/>
        <v>0.74481488637566073</v>
      </c>
      <c r="K757" s="23">
        <f t="shared" ca="1" si="66"/>
        <v>0.70955946373659895</v>
      </c>
      <c r="L757" s="23">
        <f t="shared" ca="1" si="66"/>
        <v>0.67530067206747146</v>
      </c>
      <c r="M757" s="24">
        <f ca="1">C757*'Balance y flujos'!D$12</f>
        <v>7419.0532149746077</v>
      </c>
      <c r="N757" s="24">
        <f ca="1">D757*'Balance y flujos'!E$12</f>
        <v>7219.3053074697264</v>
      </c>
      <c r="O757" s="24">
        <f ca="1">E757*'Balance y flujos'!F$12</f>
        <v>6986.1372902125468</v>
      </c>
      <c r="P757" s="24">
        <f ca="1">F757*'Balance y flujos'!G$12</f>
        <v>6730.8342133825408</v>
      </c>
      <c r="Q757" s="24">
        <f ca="1">G757*'Balance y flujos'!H$12</f>
        <v>-847012.34490160237</v>
      </c>
      <c r="R757" s="24">
        <f ca="1">H757*'Balance y flujos'!I$12</f>
        <v>20711.121354127597</v>
      </c>
      <c r="S757" s="24">
        <f ca="1">I757*'Balance y flujos'!J$12</f>
        <v>19788.867596485718</v>
      </c>
      <c r="T757" s="24">
        <f ca="1">J757*'Balance y flujos'!K$12</f>
        <v>18876.426404698312</v>
      </c>
      <c r="U757" s="24">
        <f ca="1">K757*'Balance y flujos'!L$12</f>
        <v>17982.920645097893</v>
      </c>
      <c r="V757" s="24">
        <f ca="1">L757*'Balance y flujos'!M$12</f>
        <v>692415.34535139881</v>
      </c>
      <c r="W757" s="18">
        <f t="shared" ca="1" si="63"/>
        <v>-48882.333523754613</v>
      </c>
      <c r="X757" s="18">
        <f ca="1">'Metrics and Escenarios'!$N$13-W757</f>
        <v>51790.380279561388</v>
      </c>
    </row>
    <row r="758" spans="1:24" x14ac:dyDescent="0.3">
      <c r="A758">
        <v>753</v>
      </c>
      <c r="B758" s="18">
        <f t="shared" ca="1" si="62"/>
        <v>2.7519454658161213</v>
      </c>
      <c r="C758" s="23">
        <f t="shared" ca="1" si="64"/>
        <v>0.99327661807657641</v>
      </c>
      <c r="D758" s="23">
        <f t="shared" ca="1" si="66"/>
        <v>0.97980857561356227</v>
      </c>
      <c r="E758" s="23">
        <f t="shared" ca="1" si="66"/>
        <v>0.9611851336224595</v>
      </c>
      <c r="F758" s="23">
        <f t="shared" ca="1" si="66"/>
        <v>0.93877804463331349</v>
      </c>
      <c r="G758" s="23">
        <f t="shared" ca="1" si="66"/>
        <v>0.91371588648812274</v>
      </c>
      <c r="H758" s="23">
        <f t="shared" ca="1" si="66"/>
        <v>0.88690436286294894</v>
      </c>
      <c r="I758" s="23">
        <f t="shared" ca="1" si="66"/>
        <v>0.85904956477715444</v>
      </c>
      <c r="J758" s="23">
        <f t="shared" ca="1" si="66"/>
        <v>0.83069416536316987</v>
      </c>
      <c r="K758" s="23">
        <f t="shared" ca="1" si="66"/>
        <v>0.8022425823177316</v>
      </c>
      <c r="L758" s="23">
        <f t="shared" ca="1" si="66"/>
        <v>0.77399507426325209</v>
      </c>
      <c r="M758" s="24">
        <f ca="1">C758*'Balance y flujos'!D$12</f>
        <v>7520.9480294005361</v>
      </c>
      <c r="N758" s="24">
        <f ca="1">D758*'Balance y flujos'!E$12</f>
        <v>7418.9699443649333</v>
      </c>
      <c r="O758" s="24">
        <f ca="1">E758*'Balance y flujos'!F$12</f>
        <v>7277.9559138374962</v>
      </c>
      <c r="P758" s="24">
        <f ca="1">F758*'Balance y flujos'!G$12</f>
        <v>7108.2926511465312</v>
      </c>
      <c r="Q758" s="24">
        <f ca="1">G758*'Balance y flujos'!H$12</f>
        <v>-906797.36090234783</v>
      </c>
      <c r="R758" s="24">
        <f ca="1">H758*'Balance y flujos'!I$12</f>
        <v>22477.5111773805</v>
      </c>
      <c r="S758" s="24">
        <f ca="1">I758*'Balance y flujos'!J$12</f>
        <v>21771.56523604356</v>
      </c>
      <c r="T758" s="24">
        <f ca="1">J758*'Balance y flujos'!K$12</f>
        <v>21052.932163578433</v>
      </c>
      <c r="U758" s="24">
        <f ca="1">K758*'Balance y flujos'!L$12</f>
        <v>20331.861434087805</v>
      </c>
      <c r="V758" s="24">
        <f ca="1">L758*'Balance y flujos'!M$12</f>
        <v>793611.03700001235</v>
      </c>
      <c r="W758" s="18">
        <f t="shared" ca="1" si="63"/>
        <v>1773.7126475042896</v>
      </c>
      <c r="X758" s="18">
        <f ca="1">'Metrics and Escenarios'!$N$13-W758</f>
        <v>1134.3341083024861</v>
      </c>
    </row>
    <row r="759" spans="1:24" x14ac:dyDescent="0.3">
      <c r="A759">
        <v>754</v>
      </c>
      <c r="B759" s="18">
        <f t="shared" ca="1" si="62"/>
        <v>-113.23190716969378</v>
      </c>
      <c r="C759" s="23">
        <f t="shared" ca="1" si="64"/>
        <v>1.0048640910564974</v>
      </c>
      <c r="D759" s="23">
        <f t="shared" ca="1" si="66"/>
        <v>1.0028026331771835</v>
      </c>
      <c r="E759" s="23">
        <f t="shared" ca="1" si="66"/>
        <v>0.99521838258023143</v>
      </c>
      <c r="F759" s="23">
        <f t="shared" ca="1" si="66"/>
        <v>0.98335738346654722</v>
      </c>
      <c r="G759" s="23">
        <f t="shared" ca="1" si="66"/>
        <v>0.96827060918939856</v>
      </c>
      <c r="H759" s="23">
        <f t="shared" ca="1" si="66"/>
        <v>0.95082256436160428</v>
      </c>
      <c r="I759" s="23">
        <f t="shared" ca="1" si="66"/>
        <v>0.93170413979789013</v>
      </c>
      <c r="J759" s="23">
        <f t="shared" ca="1" si="66"/>
        <v>0.91146097318629082</v>
      </c>
      <c r="K759" s="23">
        <f t="shared" ca="1" si="66"/>
        <v>0.89051193143641549</v>
      </c>
      <c r="L759" s="23">
        <f t="shared" ca="1" si="66"/>
        <v>0.86917923838182032</v>
      </c>
      <c r="M759" s="24">
        <f ca="1">C759*'Balance y flujos'!D$12</f>
        <v>7608.6867121481755</v>
      </c>
      <c r="N759" s="24">
        <f ca="1">D759*'Balance y flujos'!E$12</f>
        <v>7593.0776488792335</v>
      </c>
      <c r="O759" s="24">
        <f ca="1">E759*'Balance y flujos'!F$12</f>
        <v>7535.6507916034798</v>
      </c>
      <c r="P759" s="24">
        <f ca="1">F759*'Balance y flujos'!G$12</f>
        <v>7445.8410082185383</v>
      </c>
      <c r="Q759" s="24">
        <f ca="1">G759*'Balance y flujos'!H$12</f>
        <v>-960939.00307124469</v>
      </c>
      <c r="R759" s="24">
        <f ca="1">H759*'Balance y flujos'!I$12</f>
        <v>24097.440167228189</v>
      </c>
      <c r="S759" s="24">
        <f ca="1">I759*'Balance y flujos'!J$12</f>
        <v>23612.906975354381</v>
      </c>
      <c r="T759" s="24">
        <f ca="1">J759*'Balance y flujos'!K$12</f>
        <v>23099.868565768709</v>
      </c>
      <c r="U759" s="24">
        <f ca="1">K759*'Balance y flujos'!L$12</f>
        <v>22568.940610280686</v>
      </c>
      <c r="V759" s="24">
        <f ca="1">L759*'Balance y flujos'!M$12</f>
        <v>891207.52786143066</v>
      </c>
      <c r="W759" s="18">
        <f t="shared" ca="1" si="63"/>
        <v>53830.937269667513</v>
      </c>
      <c r="X759" s="18">
        <f ca="1">'Metrics and Escenarios'!$N$13-W759</f>
        <v>-50922.890513860737</v>
      </c>
    </row>
    <row r="760" spans="1:24" x14ac:dyDescent="0.3">
      <c r="A760">
        <v>755</v>
      </c>
      <c r="B760" s="18">
        <f t="shared" ca="1" si="62"/>
        <v>41.5973909929778</v>
      </c>
      <c r="C760" s="23">
        <f t="shared" ca="1" si="64"/>
        <v>0.98942567522248881</v>
      </c>
      <c r="D760" s="23">
        <f t="shared" ca="1" si="66"/>
        <v>0.972225849062755</v>
      </c>
      <c r="E760" s="23">
        <f t="shared" ca="1" si="66"/>
        <v>0.95004884931835432</v>
      </c>
      <c r="F760" s="23">
        <f t="shared" ca="1" si="66"/>
        <v>0.9243038863139047</v>
      </c>
      <c r="G760" s="23">
        <f t="shared" ca="1" si="66"/>
        <v>0.89614027180431532</v>
      </c>
      <c r="H760" s="23">
        <f t="shared" ca="1" si="66"/>
        <v>0.86647208106241469</v>
      </c>
      <c r="I760" s="23">
        <f t="shared" ca="1" si="66"/>
        <v>0.8360051798063407</v>
      </c>
      <c r="J760" s="23">
        <f t="shared" ca="1" si="66"/>
        <v>0.80527621165878216</v>
      </c>
      <c r="K760" s="23">
        <f t="shared" ca="1" si="66"/>
        <v>0.77468007128222982</v>
      </c>
      <c r="L760" s="23">
        <f t="shared" ca="1" si="66"/>
        <v>0.74450536929178024</v>
      </c>
      <c r="M760" s="24">
        <f ca="1">C760*'Balance y flujos'!D$12</f>
        <v>7491.789242671146</v>
      </c>
      <c r="N760" s="24">
        <f ca="1">D760*'Balance y flujos'!E$12</f>
        <v>7361.5546269479073</v>
      </c>
      <c r="O760" s="24">
        <f ca="1">E760*'Balance y flujos'!F$12</f>
        <v>7193.6335670032468</v>
      </c>
      <c r="P760" s="24">
        <f ca="1">F760*'Balance y flujos'!G$12</f>
        <v>6998.6964012112521</v>
      </c>
      <c r="Q760" s="24">
        <f ca="1">G760*'Balance y flujos'!H$12</f>
        <v>-889354.82625104708</v>
      </c>
      <c r="R760" s="24">
        <f ca="1">H760*'Balance y flujos'!I$12</f>
        <v>21959.679873598914</v>
      </c>
      <c r="S760" s="24">
        <f ca="1">I760*'Balance y flujos'!J$12</f>
        <v>21187.533357921693</v>
      </c>
      <c r="T760" s="24">
        <f ca="1">J760*'Balance y flujos'!K$12</f>
        <v>20408.745075973813</v>
      </c>
      <c r="U760" s="24">
        <f ca="1">K760*'Balance y flujos'!L$12</f>
        <v>19633.323152150297</v>
      </c>
      <c r="V760" s="24">
        <f ca="1">L760*'Balance y flujos'!M$12</f>
        <v>763373.95136285725</v>
      </c>
      <c r="W760" s="18">
        <f t="shared" ca="1" si="63"/>
        <v>-13745.91959071171</v>
      </c>
      <c r="X760" s="18">
        <f ca="1">'Metrics and Escenarios'!$N$13-W760</f>
        <v>16653.966346518486</v>
      </c>
    </row>
    <row r="761" spans="1:24" x14ac:dyDescent="0.3">
      <c r="A761">
        <v>756</v>
      </c>
      <c r="B761" s="18">
        <f t="shared" ca="1" si="62"/>
        <v>306.41575816318152</v>
      </c>
      <c r="C761" s="23">
        <f t="shared" ca="1" si="64"/>
        <v>0.96356775973102238</v>
      </c>
      <c r="D761" s="23">
        <f t="shared" ca="1" si="66"/>
        <v>0.92207305800912409</v>
      </c>
      <c r="E761" s="23">
        <f t="shared" ca="1" si="66"/>
        <v>0.87749204823337557</v>
      </c>
      <c r="F761" s="23">
        <f t="shared" ca="1" si="66"/>
        <v>0.83140209943528476</v>
      </c>
      <c r="G761" s="23">
        <f t="shared" ca="1" si="66"/>
        <v>0.78500318138164049</v>
      </c>
      <c r="H761" s="23">
        <f t="shared" ca="1" si="66"/>
        <v>0.73917808130933249</v>
      </c>
      <c r="I761" s="23">
        <f t="shared" ca="1" si="66"/>
        <v>0.69454847070229664</v>
      </c>
      <c r="J761" s="23">
        <f t="shared" ca="1" si="66"/>
        <v>0.65153469221604021</v>
      </c>
      <c r="K761" s="23">
        <f t="shared" ca="1" si="66"/>
        <v>0.61039946434442338</v>
      </c>
      <c r="L761" s="23">
        <f t="shared" ca="1" si="66"/>
        <v>0.57129270519727138</v>
      </c>
      <c r="M761" s="24">
        <f ca="1">C761*'Balance y flujos'!D$12</f>
        <v>7295.9968168547193</v>
      </c>
      <c r="N761" s="24">
        <f ca="1">D761*'Balance y flujos'!E$12</f>
        <v>6981.8048893831974</v>
      </c>
      <c r="O761" s="24">
        <f ca="1">E761*'Balance y flujos'!F$12</f>
        <v>6644.2438801742273</v>
      </c>
      <c r="P761" s="24">
        <f ca="1">F761*'Balance y flujos'!G$12</f>
        <v>6295.2574012018122</v>
      </c>
      <c r="Q761" s="24">
        <f ca="1">G761*'Balance y flujos'!H$12</f>
        <v>-779059.24993028108</v>
      </c>
      <c r="R761" s="24">
        <f ca="1">H761*'Balance y flujos'!I$12</f>
        <v>18733.568443695487</v>
      </c>
      <c r="S761" s="24">
        <f ca="1">I761*'Balance y flujos'!J$12</f>
        <v>17602.485304106962</v>
      </c>
      <c r="T761" s="24">
        <f ca="1">J761*'Balance y flujos'!K$12</f>
        <v>16512.353462173964</v>
      </c>
      <c r="U761" s="24">
        <f ca="1">K761*'Balance y flujos'!L$12</f>
        <v>15469.831198235974</v>
      </c>
      <c r="V761" s="24">
        <f ca="1">L761*'Balance y flujos'!M$12</f>
        <v>585771.42320151685</v>
      </c>
      <c r="W761" s="18">
        <f t="shared" ca="1" si="63"/>
        <v>-97752.285332937958</v>
      </c>
      <c r="X761" s="18">
        <f ca="1">'Metrics and Escenarios'!$N$13-W761</f>
        <v>100660.33208874473</v>
      </c>
    </row>
    <row r="762" spans="1:24" x14ac:dyDescent="0.3">
      <c r="A762">
        <v>757</v>
      </c>
      <c r="B762" s="18">
        <f t="shared" ca="1" si="62"/>
        <v>113.38176833833064</v>
      </c>
      <c r="C762" s="23">
        <f t="shared" ca="1" si="64"/>
        <v>0.98234857626724703</v>
      </c>
      <c r="D762" s="23">
        <f t="shared" ca="1" si="66"/>
        <v>0.95836744336261903</v>
      </c>
      <c r="E762" s="23">
        <f t="shared" ca="1" si="66"/>
        <v>0.92980797878529609</v>
      </c>
      <c r="F762" s="23">
        <f t="shared" ca="1" si="66"/>
        <v>0.89814106858142762</v>
      </c>
      <c r="G762" s="23">
        <f t="shared" ca="1" si="66"/>
        <v>0.86454621764636563</v>
      </c>
      <c r="H762" s="23">
        <f t="shared" ca="1" si="66"/>
        <v>0.82994485753133096</v>
      </c>
      <c r="I762" s="23">
        <f t="shared" ca="1" si="66"/>
        <v>0.7950346867736614</v>
      </c>
      <c r="J762" s="23">
        <f t="shared" ca="1" si="66"/>
        <v>0.76033402002625561</v>
      </c>
      <c r="K762" s="23">
        <f t="shared" ca="1" si="66"/>
        <v>0.72621360496414455</v>
      </c>
      <c r="L762" s="23">
        <f t="shared" ca="1" si="66"/>
        <v>0.69293464452368969</v>
      </c>
      <c r="M762" s="24">
        <f ca="1">C762*'Balance y flujos'!D$12</f>
        <v>7438.2024648565548</v>
      </c>
      <c r="N762" s="24">
        <f ca="1">D762*'Balance y flujos'!E$12</f>
        <v>7256.620767493022</v>
      </c>
      <c r="O762" s="24">
        <f ca="1">E762*'Balance y flujos'!F$12</f>
        <v>7040.372599636732</v>
      </c>
      <c r="P762" s="24">
        <f ca="1">F762*'Balance y flujos'!G$12</f>
        <v>6800.5952993755209</v>
      </c>
      <c r="Q762" s="24">
        <f ca="1">G762*'Balance y flujos'!H$12</f>
        <v>-857999.99773783283</v>
      </c>
      <c r="R762" s="24">
        <f ca="1">H762*'Balance y flujos'!I$12</f>
        <v>21033.941868941605</v>
      </c>
      <c r="S762" s="24">
        <f ca="1">I762*'Balance y flujos'!J$12</f>
        <v>20149.186097894577</v>
      </c>
      <c r="T762" s="24">
        <f ca="1">J762*'Balance y flujos'!K$12</f>
        <v>19269.739950894513</v>
      </c>
      <c r="U762" s="24">
        <f ca="1">K762*'Balance y flujos'!L$12</f>
        <v>18404.999576340761</v>
      </c>
      <c r="V762" s="24">
        <f ca="1">L762*'Balance y flujos'!M$12</f>
        <v>710496.22936830297</v>
      </c>
      <c r="W762" s="18">
        <f t="shared" ca="1" si="63"/>
        <v>-40110.109744096524</v>
      </c>
      <c r="X762" s="18">
        <f ca="1">'Metrics and Escenarios'!$N$13-W762</f>
        <v>43018.1564999033</v>
      </c>
    </row>
    <row r="763" spans="1:24" x14ac:dyDescent="0.3">
      <c r="A763">
        <v>758</v>
      </c>
      <c r="B763" s="18">
        <f t="shared" ca="1" si="62"/>
        <v>-159.53490374632381</v>
      </c>
      <c r="C763" s="23">
        <f t="shared" ca="1" si="64"/>
        <v>1.0095277015381343</v>
      </c>
      <c r="D763" s="23">
        <f t="shared" ca="1" si="66"/>
        <v>1.0121323191219784</v>
      </c>
      <c r="E763" s="23">
        <f t="shared" ca="1" si="66"/>
        <v>1.0091393239391044</v>
      </c>
      <c r="F763" s="23">
        <f t="shared" ca="1" si="66"/>
        <v>1.0017400499107505</v>
      </c>
      <c r="G763" s="23">
        <f t="shared" ca="1" si="66"/>
        <v>0.99094903132114098</v>
      </c>
      <c r="H763" s="23">
        <f t="shared" ca="1" si="66"/>
        <v>0.97760848238639342</v>
      </c>
      <c r="I763" s="23">
        <f t="shared" ca="1" si="66"/>
        <v>0.96239735404185078</v>
      </c>
      <c r="J763" s="23">
        <f t="shared" ca="1" si="66"/>
        <v>0.94585679152922542</v>
      </c>
      <c r="K763" s="23">
        <f t="shared" ca="1" si="66"/>
        <v>0.92840605665967535</v>
      </c>
      <c r="L763" s="23">
        <f t="shared" ca="1" si="66"/>
        <v>0.91037113659752844</v>
      </c>
      <c r="M763" s="24">
        <f ca="1">C763*'Balance y flujos'!D$12</f>
        <v>7643.9989015458068</v>
      </c>
      <c r="N763" s="24">
        <f ca="1">D763*'Balance y flujos'!E$12</f>
        <v>7663.7206921608795</v>
      </c>
      <c r="O763" s="24">
        <f ca="1">E763*'Balance y flujos'!F$12</f>
        <v>7641.0581620932426</v>
      </c>
      <c r="P763" s="24">
        <f ca="1">F763*'Balance y flujos'!G$12</f>
        <v>7585.0319208531082</v>
      </c>
      <c r="Q763" s="24">
        <f ca="1">G763*'Balance y flujos'!H$12</f>
        <v>-983445.70744467329</v>
      </c>
      <c r="R763" s="24">
        <f ca="1">H763*'Balance y flujos'!I$12</f>
        <v>24776.296644892886</v>
      </c>
      <c r="S763" s="24">
        <f ca="1">I763*'Balance y flujos'!J$12</f>
        <v>24390.789118149714</v>
      </c>
      <c r="T763" s="24">
        <f ca="1">J763*'Balance y flujos'!K$12</f>
        <v>23971.588701142464</v>
      </c>
      <c r="U763" s="24">
        <f ca="1">K763*'Balance y flujos'!L$12</f>
        <v>23529.321073979569</v>
      </c>
      <c r="V763" s="24">
        <f ca="1">L763*'Balance y flujos'!M$12</f>
        <v>933443.3845819456</v>
      </c>
      <c r="W763" s="18">
        <f t="shared" ca="1" si="63"/>
        <v>77199.482352089952</v>
      </c>
      <c r="X763" s="18">
        <f ca="1">'Metrics and Escenarios'!$N$13-W763</f>
        <v>-74291.435596283176</v>
      </c>
    </row>
    <row r="764" spans="1:24" x14ac:dyDescent="0.3">
      <c r="A764">
        <v>759</v>
      </c>
      <c r="B764" s="18">
        <f t="shared" ca="1" si="62"/>
        <v>-263.72414354134384</v>
      </c>
      <c r="C764" s="23">
        <f t="shared" ca="1" si="64"/>
        <v>1.0201008788343666</v>
      </c>
      <c r="D764" s="23">
        <f t="shared" ca="1" si="66"/>
        <v>1.0334442547801721</v>
      </c>
      <c r="E764" s="23">
        <f t="shared" ca="1" si="66"/>
        <v>1.0411798955046245</v>
      </c>
      <c r="F764" s="23">
        <f t="shared" ca="1" si="66"/>
        <v>1.0443704186797518</v>
      </c>
      <c r="G764" s="23">
        <f t="shared" ca="1" si="66"/>
        <v>1.043940444525661</v>
      </c>
      <c r="H764" s="23">
        <f t="shared" ca="1" si="66"/>
        <v>1.0406729071418293</v>
      </c>
      <c r="I764" s="23">
        <f t="shared" ca="1" si="66"/>
        <v>1.0352103100568948</v>
      </c>
      <c r="J764" s="23">
        <f t="shared" ca="1" si="66"/>
        <v>1.028074142292297</v>
      </c>
      <c r="K764" s="23">
        <f t="shared" ca="1" si="66"/>
        <v>1.0196752915257927</v>
      </c>
      <c r="L764" s="23">
        <f t="shared" ca="1" si="66"/>
        <v>1.0103394056428132</v>
      </c>
      <c r="M764" s="24">
        <f ca="1">C764*'Balance y flujos'!D$12</f>
        <v>7724.057482915201</v>
      </c>
      <c r="N764" s="24">
        <f ca="1">D764*'Balance y flujos'!E$12</f>
        <v>7825.091610970574</v>
      </c>
      <c r="O764" s="24">
        <f ca="1">E764*'Balance y flujos'!F$12</f>
        <v>7883.6647725691846</v>
      </c>
      <c r="P764" s="24">
        <f ca="1">F764*'Balance y flujos'!G$12</f>
        <v>7907.8229562513861</v>
      </c>
      <c r="Q764" s="24">
        <f ca="1">G764*'Balance y flujos'!H$12</f>
        <v>-1036035.8772720087</v>
      </c>
      <c r="R764" s="24">
        <f ca="1">H764*'Balance y flujos'!I$12</f>
        <v>26374.587702746696</v>
      </c>
      <c r="S764" s="24">
        <f ca="1">I764*'Balance y flujos'!J$12</f>
        <v>26236.144830915749</v>
      </c>
      <c r="T764" s="24">
        <f ca="1">J764*'Balance y flujos'!K$12</f>
        <v>26055.287347957135</v>
      </c>
      <c r="U764" s="24">
        <f ca="1">K764*'Balance y flujos'!L$12</f>
        <v>25842.428701764609</v>
      </c>
      <c r="V764" s="24">
        <f ca="1">L764*'Balance y flujos'!M$12</f>
        <v>1035945.227684297</v>
      </c>
      <c r="W764" s="18">
        <f t="shared" ca="1" si="63"/>
        <v>135758.43581837881</v>
      </c>
      <c r="X764" s="18">
        <f ca="1">'Metrics and Escenarios'!$N$13-W764</f>
        <v>-132850.38906257204</v>
      </c>
    </row>
    <row r="765" spans="1:24" x14ac:dyDescent="0.3">
      <c r="A765">
        <v>760</v>
      </c>
      <c r="B765" s="18">
        <f t="shared" ca="1" si="62"/>
        <v>-51.582462705507815</v>
      </c>
      <c r="C765" s="23">
        <f t="shared" ca="1" si="64"/>
        <v>0.99868821628167082</v>
      </c>
      <c r="D765" s="23">
        <f t="shared" ca="1" si="66"/>
        <v>0.99051410192230271</v>
      </c>
      <c r="E765" s="23">
        <f t="shared" ca="1" si="66"/>
        <v>0.9769811515797816</v>
      </c>
      <c r="F765" s="23">
        <f t="shared" ca="1" si="66"/>
        <v>0.95940455838466088</v>
      </c>
      <c r="G765" s="23">
        <f t="shared" ca="1" si="66"/>
        <v>0.9388792539751154</v>
      </c>
      <c r="H765" s="23">
        <f t="shared" ca="1" si="66"/>
        <v>0.91629448254321388</v>
      </c>
      <c r="I765" s="23">
        <f t="shared" ca="1" si="66"/>
        <v>0.89235202946768544</v>
      </c>
      <c r="J765" s="23">
        <f t="shared" ca="1" si="66"/>
        <v>0.86759864884022153</v>
      </c>
      <c r="K765" s="23">
        <f t="shared" ca="1" si="66"/>
        <v>0.84244805218947327</v>
      </c>
      <c r="L765" s="23">
        <f t="shared" ca="1" si="66"/>
        <v>0.81721312008491132</v>
      </c>
      <c r="M765" s="24">
        <f ca="1">C765*'Balance y flujos'!D$12</f>
        <v>7561.9238745133771</v>
      </c>
      <c r="N765" s="24">
        <f ca="1">D765*'Balance y flujos'!E$12</f>
        <v>7500.0306534666242</v>
      </c>
      <c r="O765" s="24">
        <f ca="1">E765*'Balance y flujos'!F$12</f>
        <v>7397.5610952808574</v>
      </c>
      <c r="P765" s="24">
        <f ca="1">F765*'Balance y flujos'!G$12</f>
        <v>7264.4736536269893</v>
      </c>
      <c r="Q765" s="24">
        <f ca="1">G765*'Balance y flujos'!H$12</f>
        <v>-931770.1949813551</v>
      </c>
      <c r="R765" s="24">
        <f ca="1">H765*'Balance y flujos'!I$12</f>
        <v>23222.367975113706</v>
      </c>
      <c r="S765" s="24">
        <f ca="1">I765*'Balance y flujos'!J$12</f>
        <v>22615.575654370259</v>
      </c>
      <c r="T765" s="24">
        <f ca="1">J765*'Balance y flujos'!K$12</f>
        <v>21988.231362212624</v>
      </c>
      <c r="U765" s="24">
        <f ca="1">K765*'Balance y flujos'!L$12</f>
        <v>21350.82011359715</v>
      </c>
      <c r="V765" s="24">
        <f ca="1">L765*'Balance y flujos'!M$12</f>
        <v>837924.39157050336</v>
      </c>
      <c r="W765" s="18">
        <f t="shared" ca="1" si="63"/>
        <v>25055.180971329799</v>
      </c>
      <c r="X765" s="18">
        <f ca="1">'Metrics and Escenarios'!$N$13-W765</f>
        <v>-22147.134215523023</v>
      </c>
    </row>
    <row r="766" spans="1:24" x14ac:dyDescent="0.3">
      <c r="A766">
        <v>761</v>
      </c>
      <c r="B766" s="18">
        <f t="shared" ca="1" si="62"/>
        <v>46.842291874636935</v>
      </c>
      <c r="C766" s="23">
        <f t="shared" ca="1" si="64"/>
        <v>0.9889068673295498</v>
      </c>
      <c r="D766" s="23">
        <f t="shared" ca="1" si="66"/>
        <v>0.97120653813211799</v>
      </c>
      <c r="E766" s="23">
        <f t="shared" ca="1" si="66"/>
        <v>0.94855515115712785</v>
      </c>
      <c r="F766" s="23">
        <f t="shared" ca="1" si="66"/>
        <v>0.92236676611779955</v>
      </c>
      <c r="G766" s="23">
        <f t="shared" ca="1" si="66"/>
        <v>0.89379326715024909</v>
      </c>
      <c r="H766" s="23">
        <f t="shared" ca="1" si="66"/>
        <v>0.86374963089441714</v>
      </c>
      <c r="I766" s="23">
        <f t="shared" ca="1" si="66"/>
        <v>0.83294147232922244</v>
      </c>
      <c r="J766" s="23">
        <f t="shared" ca="1" si="66"/>
        <v>0.80190441537062096</v>
      </c>
      <c r="K766" s="23">
        <f t="shared" ca="1" si="66"/>
        <v>0.77103188036629777</v>
      </c>
      <c r="L766" s="23">
        <f t="shared" ca="1" si="66"/>
        <v>0.74061073483793827</v>
      </c>
      <c r="M766" s="24">
        <f ca="1">C766*'Balance y flujos'!D$12</f>
        <v>7487.8609037482056</v>
      </c>
      <c r="N766" s="24">
        <f ca="1">D766*'Balance y flujos'!E$12</f>
        <v>7353.8365508393945</v>
      </c>
      <c r="O766" s="24">
        <f ca="1">E766*'Balance y flujos'!F$12</f>
        <v>7182.3234988532986</v>
      </c>
      <c r="P766" s="24">
        <f ca="1">F766*'Balance y flujos'!G$12</f>
        <v>6984.0288050386762</v>
      </c>
      <c r="Q766" s="24">
        <f ca="1">G766*'Balance y flujos'!H$12</f>
        <v>-887025.59277945582</v>
      </c>
      <c r="R766" s="24">
        <f ca="1">H766*'Balance y flujos'!I$12</f>
        <v>21890.682688960551</v>
      </c>
      <c r="S766" s="24">
        <f ca="1">I766*'Balance y flujos'!J$12</f>
        <v>21109.887422300348</v>
      </c>
      <c r="T766" s="24">
        <f ca="1">J766*'Balance y flujos'!K$12</f>
        <v>20323.291004567127</v>
      </c>
      <c r="U766" s="24">
        <f ca="1">K766*'Balance y flujos'!L$12</f>
        <v>19540.864195442296</v>
      </c>
      <c r="V766" s="24">
        <f ca="1">L766*'Balance y flujos'!M$12</f>
        <v>759380.61214090989</v>
      </c>
      <c r="W766" s="18">
        <f t="shared" ca="1" si="63"/>
        <v>-15772.205568796024</v>
      </c>
      <c r="X766" s="18">
        <f ca="1">'Metrics and Escenarios'!$N$13-W766</f>
        <v>18680.252324602799</v>
      </c>
    </row>
    <row r="767" spans="1:24" x14ac:dyDescent="0.3">
      <c r="A767">
        <v>762</v>
      </c>
      <c r="B767" s="18">
        <f t="shared" ca="1" si="62"/>
        <v>-279.56495924978776</v>
      </c>
      <c r="C767" s="23">
        <f t="shared" ca="1" si="64"/>
        <v>1.0217180823899319</v>
      </c>
      <c r="D767" s="23">
        <f t="shared" ca="1" si="66"/>
        <v>1.0367235667318433</v>
      </c>
      <c r="E767" s="23">
        <f t="shared" ca="1" si="66"/>
        <v>1.0461396127186713</v>
      </c>
      <c r="F767" s="23">
        <f t="shared" ca="1" si="66"/>
        <v>1.051008899994331</v>
      </c>
      <c r="G767" s="23">
        <f t="shared" ca="1" si="66"/>
        <v>1.0522417099288734</v>
      </c>
      <c r="H767" s="23">
        <f t="shared" ca="1" si="66"/>
        <v>1.0506111258156228</v>
      </c>
      <c r="I767" s="23">
        <f t="shared" ca="1" si="66"/>
        <v>1.0467531918353452</v>
      </c>
      <c r="J767" s="23">
        <f t="shared" ca="1" si="66"/>
        <v>1.0411854708979102</v>
      </c>
      <c r="K767" s="23">
        <f t="shared" ca="1" si="66"/>
        <v>1.0343166520633982</v>
      </c>
      <c r="L767" s="23">
        <f t="shared" ca="1" si="66"/>
        <v>1.0264714409347815</v>
      </c>
      <c r="M767" s="24">
        <f ca="1">C767*'Balance y flujos'!D$12</f>
        <v>7736.3027161896143</v>
      </c>
      <c r="N767" s="24">
        <f ca="1">D767*'Balance y flujos'!E$12</f>
        <v>7849.9220905286957</v>
      </c>
      <c r="O767" s="24">
        <f ca="1">E767*'Balance y flujos'!F$12</f>
        <v>7921.2190396570395</v>
      </c>
      <c r="P767" s="24">
        <f ca="1">F767*'Balance y flujos'!G$12</f>
        <v>7958.0885842269845</v>
      </c>
      <c r="Q767" s="24">
        <f ca="1">G767*'Balance y flujos'!H$12</f>
        <v>-1044274.2866847148</v>
      </c>
      <c r="R767" s="24">
        <f ca="1">H767*'Balance y flujos'!I$12</f>
        <v>26626.45975420707</v>
      </c>
      <c r="S767" s="24">
        <f ca="1">I767*'Balance y flujos'!J$12</f>
        <v>26528.685114917484</v>
      </c>
      <c r="T767" s="24">
        <f ca="1">J767*'Balance y flujos'!K$12</f>
        <v>26387.578007044263</v>
      </c>
      <c r="U767" s="24">
        <f ca="1">K767*'Balance y flujos'!L$12</f>
        <v>26213.496157193218</v>
      </c>
      <c r="V767" s="24">
        <f ca="1">L767*'Balance y flujos'!M$12</f>
        <v>1052486.1097682898</v>
      </c>
      <c r="W767" s="18">
        <f t="shared" ca="1" si="63"/>
        <v>145433.57454753935</v>
      </c>
      <c r="X767" s="18">
        <f ca="1">'Metrics and Escenarios'!$N$13-W767</f>
        <v>-142525.52779173257</v>
      </c>
    </row>
    <row r="768" spans="1:24" x14ac:dyDescent="0.3">
      <c r="A768">
        <v>763</v>
      </c>
      <c r="B768" s="18">
        <f t="shared" ca="1" si="62"/>
        <v>110.16585087376363</v>
      </c>
      <c r="C768" s="23">
        <f t="shared" ca="1" si="64"/>
        <v>0.98266454226482336</v>
      </c>
      <c r="D768" s="23">
        <f t="shared" ca="1" si="66"/>
        <v>0.95898404775596258</v>
      </c>
      <c r="E768" s="23">
        <f t="shared" ca="1" si="66"/>
        <v>0.93070546736836368</v>
      </c>
      <c r="F768" s="23">
        <f t="shared" ca="1" si="66"/>
        <v>0.89929715101438534</v>
      </c>
      <c r="G768" s="23">
        <f t="shared" ca="1" si="66"/>
        <v>0.8659374905414281</v>
      </c>
      <c r="H768" s="23">
        <f t="shared" ca="1" si="66"/>
        <v>0.83154782403355709</v>
      </c>
      <c r="I768" s="23">
        <f t="shared" ca="1" si="66"/>
        <v>0.79682643891534244</v>
      </c>
      <c r="J768" s="23">
        <f t="shared" ca="1" si="66"/>
        <v>0.76229267565896841</v>
      </c>
      <c r="K768" s="23">
        <f t="shared" ca="1" si="66"/>
        <v>0.72831854840435395</v>
      </c>
      <c r="L768" s="23">
        <f t="shared" ca="1" si="66"/>
        <v>0.69516665220141138</v>
      </c>
      <c r="M768" s="24">
        <f ca="1">C768*'Balance y flujos'!D$12</f>
        <v>7440.5949140530647</v>
      </c>
      <c r="N768" s="24">
        <f ca="1">D768*'Balance y flujos'!E$12</f>
        <v>7261.2896074844612</v>
      </c>
      <c r="O768" s="24">
        <f ca="1">E768*'Balance y flujos'!F$12</f>
        <v>7047.1682544094201</v>
      </c>
      <c r="P768" s="24">
        <f ca="1">F768*'Balance y flujos'!G$12</f>
        <v>6809.3489896746187</v>
      </c>
      <c r="Q768" s="24">
        <f ca="1">G768*'Balance y flujos'!H$12</f>
        <v>-859380.736114164</v>
      </c>
      <c r="R768" s="24">
        <f ca="1">H768*'Balance y flujos'!I$12</f>
        <v>21074.567103160145</v>
      </c>
      <c r="S768" s="24">
        <f ca="1">I768*'Balance y flujos'!J$12</f>
        <v>20194.595874278726</v>
      </c>
      <c r="T768" s="24">
        <f ca="1">J768*'Balance y flujos'!K$12</f>
        <v>19319.379693036295</v>
      </c>
      <c r="U768" s="24">
        <f ca="1">K768*'Balance y flujos'!L$12</f>
        <v>18458.346804842749</v>
      </c>
      <c r="V768" s="24">
        <f ca="1">L768*'Balance y flujos'!M$12</f>
        <v>712784.80456291232</v>
      </c>
      <c r="W768" s="18">
        <f t="shared" ca="1" si="63"/>
        <v>-38990.640310312156</v>
      </c>
      <c r="X768" s="18">
        <f ca="1">'Metrics and Escenarios'!$N$13-W768</f>
        <v>41898.687066118931</v>
      </c>
    </row>
    <row r="769" spans="1:24" x14ac:dyDescent="0.3">
      <c r="A769">
        <v>764</v>
      </c>
      <c r="B769" s="18">
        <f t="shared" ca="1" si="62"/>
        <v>462.99415435335396</v>
      </c>
      <c r="C769" s="23">
        <f t="shared" ca="1" si="64"/>
        <v>0.94859787416417796</v>
      </c>
      <c r="D769" s="23">
        <f t="shared" ca="1" si="66"/>
        <v>0.89364515657719124</v>
      </c>
      <c r="E769" s="23">
        <f t="shared" ca="1" si="66"/>
        <v>0.83722627512034697</v>
      </c>
      <c r="F769" s="23">
        <f t="shared" ca="1" si="66"/>
        <v>0.78092740448851528</v>
      </c>
      <c r="G769" s="23">
        <f t="shared" ca="1" si="66"/>
        <v>0.72589006112057552</v>
      </c>
      <c r="H769" s="23">
        <f t="shared" ca="1" si="66"/>
        <v>0.67289670284592218</v>
      </c>
      <c r="I769" s="23">
        <f t="shared" ca="1" si="66"/>
        <v>0.62244612266274957</v>
      </c>
      <c r="J769" s="23">
        <f t="shared" ca="1" si="66"/>
        <v>0.57482631135148621</v>
      </c>
      <c r="K769" s="23">
        <f t="shared" ca="1" si="66"/>
        <v>0.5301675273023766</v>
      </c>
      <c r="L769" s="23">
        <f t="shared" ca="1" si="66"/>
        <v>0.48849210062715887</v>
      </c>
      <c r="M769" s="24">
        <f ca="1">C769*'Balance y flujos'!D$12</f>
        <v>7182.646991332469</v>
      </c>
      <c r="N769" s="24">
        <f ca="1">D769*'Balance y flujos'!E$12</f>
        <v>6766.552898786148</v>
      </c>
      <c r="O769" s="24">
        <f ca="1">E769*'Balance y flujos'!F$12</f>
        <v>6339.3572237933013</v>
      </c>
      <c r="P769" s="24">
        <f ca="1">F769*'Balance y flujos'!G$12</f>
        <v>5913.0702535474084</v>
      </c>
      <c r="Q769" s="24">
        <f ca="1">G769*'Balance y flujos'!H$12</f>
        <v>-720393.72573384515</v>
      </c>
      <c r="R769" s="24">
        <f ca="1">H769*'Balance y flujos'!I$12</f>
        <v>17053.747611092691</v>
      </c>
      <c r="S769" s="24">
        <f ca="1">I769*'Balance y flujos'!J$12</f>
        <v>15775.139085239913</v>
      </c>
      <c r="T769" s="24">
        <f ca="1">J769*'Balance y flujos'!K$12</f>
        <v>14568.27294968672</v>
      </c>
      <c r="U769" s="24">
        <f ca="1">K769*'Balance y flujos'!L$12</f>
        <v>13436.450444730568</v>
      </c>
      <c r="V769" s="24">
        <f ca="1">L769*'Balance y flujos'!M$12</f>
        <v>500872.33812702307</v>
      </c>
      <c r="W769" s="18">
        <f t="shared" ca="1" si="63"/>
        <v>-132486.1501486128</v>
      </c>
      <c r="X769" s="18">
        <f ca="1">'Metrics and Escenarios'!$N$13-W769</f>
        <v>135394.19690441957</v>
      </c>
    </row>
    <row r="770" spans="1:24" x14ac:dyDescent="0.3">
      <c r="A770">
        <v>765</v>
      </c>
      <c r="B770" s="18">
        <f t="shared" ca="1" si="62"/>
        <v>104.27485283779929</v>
      </c>
      <c r="C770" s="23">
        <f t="shared" ca="1" si="64"/>
        <v>0.9832436002984134</v>
      </c>
      <c r="D770" s="23">
        <f t="shared" ca="1" si="66"/>
        <v>0.96011458825473828</v>
      </c>
      <c r="E770" s="23">
        <f t="shared" ca="1" si="66"/>
        <v>0.93235175690723371</v>
      </c>
      <c r="F770" s="23">
        <f t="shared" ca="1" si="66"/>
        <v>0.9014187528032257</v>
      </c>
      <c r="G770" s="23">
        <f t="shared" ca="1" si="66"/>
        <v>0.86849186868179629</v>
      </c>
      <c r="H770" s="23">
        <f t="shared" ca="1" si="66"/>
        <v>0.8344922125431018</v>
      </c>
      <c r="I770" s="23">
        <f t="shared" ca="1" si="66"/>
        <v>0.80011909530136982</v>
      </c>
      <c r="J770" s="23">
        <f t="shared" ca="1" si="66"/>
        <v>0.76589368613632935</v>
      </c>
      <c r="K770" s="23">
        <f t="shared" ca="1" si="66"/>
        <v>0.73219027390648472</v>
      </c>
      <c r="L770" s="23">
        <f t="shared" ca="1" si="66"/>
        <v>0.69927396378815343</v>
      </c>
      <c r="M770" s="24">
        <f ca="1">C770*'Balance y flujos'!D$12</f>
        <v>7444.9794583958792</v>
      </c>
      <c r="N770" s="24">
        <f ca="1">D770*'Balance y flujos'!E$12</f>
        <v>7269.849897922878</v>
      </c>
      <c r="O770" s="24">
        <f ca="1">E770*'Balance y flujos'!F$12</f>
        <v>7059.6337225759453</v>
      </c>
      <c r="P770" s="24">
        <f ca="1">F770*'Balance y flujos'!G$12</f>
        <v>6825.4134539966017</v>
      </c>
      <c r="Q770" s="24">
        <f ca="1">G770*'Balance y flujos'!H$12</f>
        <v>-861915.77286977437</v>
      </c>
      <c r="R770" s="24">
        <f ca="1">H770*'Balance y flujos'!I$12</f>
        <v>21149.189044831739</v>
      </c>
      <c r="S770" s="24">
        <f ca="1">I770*'Balance y flujos'!J$12</f>
        <v>20278.044241226988</v>
      </c>
      <c r="T770" s="24">
        <f ca="1">J770*'Balance y flujos'!K$12</f>
        <v>19410.64291897586</v>
      </c>
      <c r="U770" s="24">
        <f ca="1">K770*'Balance y flujos'!L$12</f>
        <v>18556.470973461073</v>
      </c>
      <c r="V770" s="24">
        <f ca="1">L770*'Balance y flujos'!M$12</f>
        <v>716996.21096073638</v>
      </c>
      <c r="W770" s="18">
        <f t="shared" ca="1" si="63"/>
        <v>-36925.33819765097</v>
      </c>
      <c r="X770" s="18">
        <f ca="1">'Metrics and Escenarios'!$N$13-W770</f>
        <v>39833.384953457746</v>
      </c>
    </row>
    <row r="771" spans="1:24" x14ac:dyDescent="0.3">
      <c r="A771">
        <v>766</v>
      </c>
      <c r="B771" s="18">
        <f t="shared" ca="1" si="62"/>
        <v>194.46934125796648</v>
      </c>
      <c r="C771" s="23">
        <f t="shared" ca="1" si="64"/>
        <v>0.9744151586349834</v>
      </c>
      <c r="D771" s="23">
        <f t="shared" ca="1" si="66"/>
        <v>0.94295045588028126</v>
      </c>
      <c r="E771" s="23">
        <f t="shared" ca="1" si="66"/>
        <v>0.90746211483402461</v>
      </c>
      <c r="F771" s="23">
        <f t="shared" ca="1" si="66"/>
        <v>0.86947720632484449</v>
      </c>
      <c r="G771" s="23">
        <f t="shared" ca="1" si="66"/>
        <v>0.8301953038403117</v>
      </c>
      <c r="H771" s="23">
        <f t="shared" ca="1" si="66"/>
        <v>0.79053245976088771</v>
      </c>
      <c r="I771" s="23">
        <f t="shared" ca="1" si="66"/>
        <v>0.75116433081089817</v>
      </c>
      <c r="J771" s="23">
        <f t="shared" ca="1" si="66"/>
        <v>0.71257685887291344</v>
      </c>
      <c r="K771" s="23">
        <f t="shared" ca="1" si="66"/>
        <v>0.67510307143403225</v>
      </c>
      <c r="L771" s="23">
        <f t="shared" ca="1" si="66"/>
        <v>0.63896399937000747</v>
      </c>
      <c r="M771" s="24">
        <f ca="1">C771*'Balance y flujos'!D$12</f>
        <v>7378.1317648904915</v>
      </c>
      <c r="N771" s="24">
        <f ca="1">D771*'Balance y flujos'!E$12</f>
        <v>7139.8855504201465</v>
      </c>
      <c r="O771" s="24">
        <f ca="1">E771*'Balance y flujos'!F$12</f>
        <v>6871.1729241475314</v>
      </c>
      <c r="P771" s="24">
        <f ca="1">F771*'Balance y flujos'!G$12</f>
        <v>6583.5566472716237</v>
      </c>
      <c r="Q771" s="24">
        <f ca="1">G771*'Balance y flujos'!H$12</f>
        <v>-823909.18412219512</v>
      </c>
      <c r="R771" s="24">
        <f ca="1">H771*'Balance y flujos'!I$12</f>
        <v>20035.082636190935</v>
      </c>
      <c r="S771" s="24">
        <f ca="1">I771*'Balance y flujos'!J$12</f>
        <v>19037.345342792723</v>
      </c>
      <c r="T771" s="24">
        <f ca="1">J771*'Balance y flujos'!K$12</f>
        <v>18059.392850831719</v>
      </c>
      <c r="U771" s="24">
        <f ca="1">K771*'Balance y flujos'!L$12</f>
        <v>17109.665336472433</v>
      </c>
      <c r="V771" s="24">
        <f ca="1">L771*'Balance y flujos'!M$12</f>
        <v>655157.76392813993</v>
      </c>
      <c r="W771" s="18">
        <f t="shared" ca="1" si="63"/>
        <v>-66537.187141037546</v>
      </c>
      <c r="X771" s="18">
        <f ca="1">'Metrics and Escenarios'!$N$13-W771</f>
        <v>69445.233896844322</v>
      </c>
    </row>
    <row r="772" spans="1:24" x14ac:dyDescent="0.3">
      <c r="A772">
        <v>767</v>
      </c>
      <c r="B772" s="18">
        <f t="shared" ca="1" si="62"/>
        <v>29.042912047608205</v>
      </c>
      <c r="C772" s="23">
        <f t="shared" ca="1" si="64"/>
        <v>0.99066862767100838</v>
      </c>
      <c r="D772" s="23">
        <f t="shared" ca="1" si="66"/>
        <v>0.97467007416630091</v>
      </c>
      <c r="E772" s="23">
        <f t="shared" ca="1" si="66"/>
        <v>0.95363380665399455</v>
      </c>
      <c r="F772" s="23">
        <f t="shared" ca="1" si="66"/>
        <v>0.92895722204781228</v>
      </c>
      <c r="G772" s="23">
        <f t="shared" ca="1" si="66"/>
        <v>0.90178325152955741</v>
      </c>
      <c r="H772" s="23">
        <f t="shared" ca="1" si="66"/>
        <v>0.87302358861212681</v>
      </c>
      <c r="I772" s="23">
        <f t="shared" ca="1" si="66"/>
        <v>0.84338448407531263</v>
      </c>
      <c r="J772" s="23">
        <f t="shared" ca="1" si="66"/>
        <v>0.81340482211183596</v>
      </c>
      <c r="K772" s="23">
        <f t="shared" ca="1" si="66"/>
        <v>0.78348284320619355</v>
      </c>
      <c r="L772" s="23">
        <f t="shared" ca="1" si="66"/>
        <v>0.75391116516757262</v>
      </c>
      <c r="M772" s="24">
        <f ca="1">C772*'Balance y flujos'!D$12</f>
        <v>7501.2007002633263</v>
      </c>
      <c r="N772" s="24">
        <f ca="1">D772*'Balance y flujos'!E$12</f>
        <v>7380.0619487164613</v>
      </c>
      <c r="O772" s="24">
        <f ca="1">E772*'Balance y flujos'!F$12</f>
        <v>7220.7783495525218</v>
      </c>
      <c r="P772" s="24">
        <f ca="1">F772*'Balance y flujos'!G$12</f>
        <v>7033.930791693374</v>
      </c>
      <c r="Q772" s="24">
        <f ca="1">G772*'Balance y flujos'!H$12</f>
        <v>-894955.07814350608</v>
      </c>
      <c r="R772" s="24">
        <f ca="1">H772*'Balance y flujos'!I$12</f>
        <v>22125.719855296586</v>
      </c>
      <c r="S772" s="24">
        <f ca="1">I772*'Balance y flujos'!J$12</f>
        <v>21374.552839539399</v>
      </c>
      <c r="T772" s="24">
        <f ca="1">J772*'Balance y flujos'!K$12</f>
        <v>20614.754810467952</v>
      </c>
      <c r="U772" s="24">
        <f ca="1">K772*'Balance y flujos'!L$12</f>
        <v>19856.418688262122</v>
      </c>
      <c r="V772" s="24">
        <f ca="1">L772*'Balance y flujos'!M$12</f>
        <v>773018.1256825754</v>
      </c>
      <c r="W772" s="18">
        <f t="shared" ca="1" si="63"/>
        <v>-8829.5344771390082</v>
      </c>
      <c r="X772" s="18">
        <f ca="1">'Metrics and Escenarios'!$N$13-W772</f>
        <v>11737.581232945784</v>
      </c>
    </row>
    <row r="773" spans="1:24" x14ac:dyDescent="0.3">
      <c r="A773">
        <v>768</v>
      </c>
      <c r="B773" s="18">
        <f t="shared" ca="1" si="62"/>
        <v>53.732749745490082</v>
      </c>
      <c r="C773" s="23">
        <f t="shared" ca="1" si="64"/>
        <v>0.98822569992351295</v>
      </c>
      <c r="D773" s="23">
        <f t="shared" ca="1" si="66"/>
        <v>0.96986904838848476</v>
      </c>
      <c r="E773" s="23">
        <f t="shared" ca="1" si="66"/>
        <v>0.94659638258430279</v>
      </c>
      <c r="F773" s="23">
        <f t="shared" ca="1" si="66"/>
        <v>0.91982805456455607</v>
      </c>
      <c r="G773" s="23">
        <f t="shared" ca="1" si="66"/>
        <v>0.89071924312285689</v>
      </c>
      <c r="H773" s="23">
        <f t="shared" ca="1" si="66"/>
        <v>0.86018602416926371</v>
      </c>
      <c r="I773" s="23">
        <f t="shared" ca="1" si="66"/>
        <v>0.82893360203400224</v>
      </c>
      <c r="J773" s="23">
        <f t="shared" ca="1" si="66"/>
        <v>0.79749618554935231</v>
      </c>
      <c r="K773" s="23">
        <f t="shared" ca="1" si="66"/>
        <v>0.76626518933036547</v>
      </c>
      <c r="L773" s="23">
        <f t="shared" ca="1" si="66"/>
        <v>0.73552512896868805</v>
      </c>
      <c r="M773" s="24">
        <f ca="1">C773*'Balance y flujos'!D$12</f>
        <v>7482.7032018886321</v>
      </c>
      <c r="N773" s="24">
        <f ca="1">D773*'Balance y flujos'!E$12</f>
        <v>7343.7092704135239</v>
      </c>
      <c r="O773" s="24">
        <f ca="1">E773*'Balance y flujos'!F$12</f>
        <v>7167.4919842784693</v>
      </c>
      <c r="P773" s="24">
        <f ca="1">F773*'Balance y flujos'!G$12</f>
        <v>6964.806045430626</v>
      </c>
      <c r="Q773" s="24">
        <f ca="1">G773*'Balance y flujos'!H$12</f>
        <v>-883974.84482091537</v>
      </c>
      <c r="R773" s="24">
        <f ca="1">H773*'Balance y flujos'!I$12</f>
        <v>21800.367415577683</v>
      </c>
      <c r="S773" s="24">
        <f ca="1">I773*'Balance y flujos'!J$12</f>
        <v>21008.312829671777</v>
      </c>
      <c r="T773" s="24">
        <f ca="1">J773*'Balance y flujos'!K$12</f>
        <v>20211.569787230706</v>
      </c>
      <c r="U773" s="24">
        <f ca="1">K773*'Balance y flujos'!L$12</f>
        <v>19420.058215084475</v>
      </c>
      <c r="V773" s="24">
        <f ca="1">L773*'Balance y flujos'!M$12</f>
        <v>754166.11778316367</v>
      </c>
      <c r="W773" s="18">
        <f t="shared" ca="1" si="63"/>
        <v>-18409.708288175869</v>
      </c>
      <c r="X773" s="18">
        <f ca="1">'Metrics and Escenarios'!$N$13-W773</f>
        <v>21317.755043982645</v>
      </c>
    </row>
    <row r="774" spans="1:24" x14ac:dyDescent="0.3">
      <c r="A774">
        <v>769</v>
      </c>
      <c r="B774" s="18">
        <f t="shared" ca="1" si="62"/>
        <v>-237.68008220352689</v>
      </c>
      <c r="C774" s="23">
        <f t="shared" ca="1" si="64"/>
        <v>1.0174475784840704</v>
      </c>
      <c r="D774" s="23">
        <f t="shared" ca="1" si="66"/>
        <v>1.0280752329207234</v>
      </c>
      <c r="E774" s="23">
        <f t="shared" ca="1" si="66"/>
        <v>1.0330766271117093</v>
      </c>
      <c r="F774" s="23">
        <f t="shared" ca="1" si="66"/>
        <v>1.033547034643415</v>
      </c>
      <c r="G774" s="23">
        <f t="shared" ca="1" si="66"/>
        <v>1.0304343492892629</v>
      </c>
      <c r="H774" s="23">
        <f t="shared" ca="1" si="66"/>
        <v>1.0245372971101889</v>
      </c>
      <c r="I774" s="23">
        <f t="shared" ca="1" si="66"/>
        <v>1.0165085459295731</v>
      </c>
      <c r="J774" s="23">
        <f t="shared" ca="1" si="66"/>
        <v>1.0068755671379279</v>
      </c>
      <c r="K774" s="23">
        <f t="shared" ca="1" si="66"/>
        <v>0.99605239214011132</v>
      </c>
      <c r="L774" s="23">
        <f t="shared" ca="1" si="66"/>
        <v>0.98436576190433167</v>
      </c>
      <c r="M774" s="24">
        <f ca="1">C774*'Balance y flujos'!D$12</f>
        <v>7703.9670733779158</v>
      </c>
      <c r="N774" s="24">
        <f ca="1">D774*'Balance y flujos'!E$12</f>
        <v>7784.4381478377936</v>
      </c>
      <c r="O774" s="24">
        <f ca="1">E774*'Balance y flujos'!F$12</f>
        <v>7822.3079870149104</v>
      </c>
      <c r="P774" s="24">
        <f ca="1">F774*'Balance y flujos'!G$12</f>
        <v>7825.8698453474344</v>
      </c>
      <c r="Q774" s="24">
        <f ca="1">G774*'Balance y flujos'!H$12</f>
        <v>-1022632.0482507861</v>
      </c>
      <c r="R774" s="24">
        <f ca="1">H774*'Balance y flujos'!I$12</f>
        <v>25965.650313297756</v>
      </c>
      <c r="S774" s="24">
        <f ca="1">I774*'Balance y flujos'!J$12</f>
        <v>25762.171390474388</v>
      </c>
      <c r="T774" s="24">
        <f ca="1">J774*'Balance y flujos'!K$12</f>
        <v>25518.035272165391</v>
      </c>
      <c r="U774" s="24">
        <f ca="1">K774*'Balance y flujos'!L$12</f>
        <v>25243.735080200095</v>
      </c>
      <c r="V774" s="24">
        <f ca="1">L774*'Balance y flujos'!M$12</f>
        <v>1009313.3135709079</v>
      </c>
      <c r="W774" s="18">
        <f t="shared" ca="1" si="63"/>
        <v>120307.44042983756</v>
      </c>
      <c r="X774" s="18">
        <f ca="1">'Metrics and Escenarios'!$N$13-W774</f>
        <v>-117399.39367403078</v>
      </c>
    </row>
    <row r="775" spans="1:24" x14ac:dyDescent="0.3">
      <c r="A775">
        <v>770</v>
      </c>
      <c r="B775" s="18">
        <f t="shared" ref="B775:B838" ca="1" si="67">_xlfn.NORM.INV(RAND(),0,1.6)*100</f>
        <v>-116.53979714283113</v>
      </c>
      <c r="C775" s="23">
        <f t="shared" ca="1" si="64"/>
        <v>1.005196544024475</v>
      </c>
      <c r="D775" s="23">
        <f t="shared" ca="1" si="66"/>
        <v>1.0034662848367093</v>
      </c>
      <c r="E775" s="23">
        <f t="shared" ca="1" si="66"/>
        <v>0.9962064946566912</v>
      </c>
      <c r="F775" s="23">
        <f t="shared" ca="1" si="66"/>
        <v>0.9846593798602673</v>
      </c>
      <c r="G775" s="23">
        <f t="shared" ca="1" si="66"/>
        <v>0.96987340060815075</v>
      </c>
      <c r="H775" s="23">
        <f t="shared" ca="1" si="66"/>
        <v>0.95271156818268254</v>
      </c>
      <c r="I775" s="23">
        <f t="shared" ca="1" si="66"/>
        <v>0.93386402180844008</v>
      </c>
      <c r="J775" s="23">
        <f t="shared" ca="1" si="66"/>
        <v>0.91387617756024442</v>
      </c>
      <c r="K775" s="23">
        <f t="shared" ca="1" si="66"/>
        <v>0.89316702565723838</v>
      </c>
      <c r="L775" s="23">
        <f t="shared" ca="1" si="66"/>
        <v>0.87205914825579056</v>
      </c>
      <c r="M775" s="24">
        <f ca="1">C775*'Balance y flujos'!D$12</f>
        <v>7611.2039983188906</v>
      </c>
      <c r="N775" s="24">
        <f ca="1">D775*'Balance y flujos'!E$12</f>
        <v>7598.1027240195144</v>
      </c>
      <c r="O775" s="24">
        <f ca="1">E775*'Balance y flujos'!F$12</f>
        <v>7543.1326344648041</v>
      </c>
      <c r="P775" s="24">
        <f ca="1">F775*'Balance y flujos'!G$12</f>
        <v>7455.6995380917142</v>
      </c>
      <c r="Q775" s="24">
        <f ca="1">G775*'Balance y flujos'!H$12</f>
        <v>-962529.65838335454</v>
      </c>
      <c r="R775" s="24">
        <f ca="1">H775*'Balance y flujos'!I$12</f>
        <v>24145.314669012507</v>
      </c>
      <c r="S775" s="24">
        <f ca="1">I775*'Balance y flujos'!J$12</f>
        <v>23667.646555028161</v>
      </c>
      <c r="T775" s="24">
        <f ca="1">J775*'Balance y flujos'!K$12</f>
        <v>23161.078979861115</v>
      </c>
      <c r="U775" s="24">
        <f ca="1">K775*'Balance y flujos'!L$12</f>
        <v>22636.230740450861</v>
      </c>
      <c r="V775" s="24">
        <f ca="1">L775*'Balance y flujos'!M$12</f>
        <v>894160.42554456333</v>
      </c>
      <c r="W775" s="18">
        <f t="shared" ref="W775:W838" ca="1" si="68">SUM(M775:V775)</f>
        <v>55449.17700045649</v>
      </c>
      <c r="X775" s="18">
        <f ca="1">'Metrics and Escenarios'!$N$13-W775</f>
        <v>-52541.130244649714</v>
      </c>
    </row>
    <row r="776" spans="1:24" x14ac:dyDescent="0.3">
      <c r="A776">
        <v>771</v>
      </c>
      <c r="B776" s="18">
        <f t="shared" ca="1" si="67"/>
        <v>-142.04749895712047</v>
      </c>
      <c r="C776" s="23">
        <f t="shared" ref="C776:C839" ca="1" si="69">EXP(-(C$4+($B776/10000))*C$3)</f>
        <v>1.0077638422973938</v>
      </c>
      <c r="D776" s="23">
        <f t="shared" ca="1" si="66"/>
        <v>1.0085985887884681</v>
      </c>
      <c r="E776" s="23">
        <f t="shared" ca="1" si="66"/>
        <v>1.0038590185216576</v>
      </c>
      <c r="F776" s="23">
        <f t="shared" ca="1" si="66"/>
        <v>0.99475736668539949</v>
      </c>
      <c r="G776" s="23">
        <f t="shared" ca="1" si="66"/>
        <v>0.98232223792157192</v>
      </c>
      <c r="H776" s="23">
        <f t="shared" ca="1" si="66"/>
        <v>0.96740460663701733</v>
      </c>
      <c r="I776" s="23">
        <f t="shared" ca="1" si="66"/>
        <v>0.95068828422169382</v>
      </c>
      <c r="J776" s="23">
        <f t="shared" ca="1" si="66"/>
        <v>0.93271645751228682</v>
      </c>
      <c r="K776" s="23">
        <f t="shared" ca="1" si="66"/>
        <v>0.91390857018452087</v>
      </c>
      <c r="L776" s="23">
        <f t="shared" ca="1" si="66"/>
        <v>0.89458950013488747</v>
      </c>
      <c r="M776" s="24">
        <f ca="1">C776*'Balance y flujos'!D$12</f>
        <v>7630.6432124664889</v>
      </c>
      <c r="N776" s="24">
        <f ca="1">D776*'Balance y flujos'!E$12</f>
        <v>7636.9637931213028</v>
      </c>
      <c r="O776" s="24">
        <f ca="1">E776*'Balance y flujos'!F$12</f>
        <v>7601.0764471296088</v>
      </c>
      <c r="P776" s="24">
        <f ca="1">F776*'Balance y flujos'!G$12</f>
        <v>7532.1600453977826</v>
      </c>
      <c r="Q776" s="24">
        <f ca="1">G776*'Balance y flujos'!H$12</f>
        <v>-974884.2348868897</v>
      </c>
      <c r="R776" s="24">
        <f ca="1">H776*'Balance y flujos'!I$12</f>
        <v>24517.691838317318</v>
      </c>
      <c r="S776" s="24">
        <f ca="1">I776*'Balance y flujos'!J$12</f>
        <v>24094.037000582357</v>
      </c>
      <c r="T776" s="24">
        <f ca="1">J776*'Balance y flujos'!K$12</f>
        <v>23638.562935222431</v>
      </c>
      <c r="U776" s="24">
        <f ca="1">K776*'Balance y flujos'!L$12</f>
        <v>23161.89993148197</v>
      </c>
      <c r="V776" s="24">
        <f ca="1">L776*'Balance y flujos'!M$12</f>
        <v>917261.78175896197</v>
      </c>
      <c r="W776" s="18">
        <f t="shared" ca="1" si="68"/>
        <v>68190.582075791433</v>
      </c>
      <c r="X776" s="18">
        <f ca="1">'Metrics and Escenarios'!$N$13-W776</f>
        <v>-65282.535319984658</v>
      </c>
    </row>
    <row r="777" spans="1:24" x14ac:dyDescent="0.3">
      <c r="A777">
        <v>772</v>
      </c>
      <c r="B777" s="18">
        <f t="shared" ca="1" si="67"/>
        <v>-59.900970528515607</v>
      </c>
      <c r="C777" s="23">
        <f t="shared" ca="1" si="69"/>
        <v>0.99951932148549094</v>
      </c>
      <c r="D777" s="23">
        <f t="shared" ca="1" si="66"/>
        <v>0.99216339336738635</v>
      </c>
      <c r="E777" s="23">
        <f t="shared" ca="1" si="66"/>
        <v>0.97942230393031116</v>
      </c>
      <c r="F777" s="23">
        <f t="shared" ca="1" si="66"/>
        <v>0.96260220108731487</v>
      </c>
      <c r="G777" s="23">
        <f t="shared" ca="1" si="66"/>
        <v>0.94279242347613146</v>
      </c>
      <c r="H777" s="23">
        <f t="shared" ca="1" si="66"/>
        <v>0.92087923621110779</v>
      </c>
      <c r="I777" s="23">
        <f t="shared" ca="1" si="66"/>
        <v>0.89756331341666573</v>
      </c>
      <c r="J777" s="23">
        <f t="shared" ca="1" si="66"/>
        <v>0.87339160387592107</v>
      </c>
      <c r="K777" s="23">
        <f t="shared" ca="1" si="66"/>
        <v>0.84877884048114893</v>
      </c>
      <c r="L777" s="23">
        <f t="shared" ca="1" si="66"/>
        <v>0.82403946696351782</v>
      </c>
      <c r="M777" s="24">
        <f ca="1">C777*'Balance y flujos'!D$12</f>
        <v>7568.2168838635816</v>
      </c>
      <c r="N777" s="24">
        <f ca="1">D777*'Balance y flujos'!E$12</f>
        <v>7512.5188516362632</v>
      </c>
      <c r="O777" s="24">
        <f ca="1">E777*'Balance y flujos'!F$12</f>
        <v>7416.0451506044737</v>
      </c>
      <c r="P777" s="24">
        <f ca="1">F777*'Balance y flujos'!G$12</f>
        <v>7288.6857453500606</v>
      </c>
      <c r="Q777" s="24">
        <f ca="1">G777*'Balance y flujos'!H$12</f>
        <v>-935653.73452439997</v>
      </c>
      <c r="R777" s="24">
        <f ca="1">H777*'Balance y flujos'!I$12</f>
        <v>23338.562974406483</v>
      </c>
      <c r="S777" s="24">
        <f ca="1">I777*'Balance y flujos'!J$12</f>
        <v>22747.64930077063</v>
      </c>
      <c r="T777" s="24">
        <f ca="1">J777*'Balance y flujos'!K$12</f>
        <v>22135.046754060142</v>
      </c>
      <c r="U777" s="24">
        <f ca="1">K777*'Balance y flujos'!L$12</f>
        <v>21511.266234448805</v>
      </c>
      <c r="V777" s="24">
        <f ca="1">L777*'Balance y flujos'!M$12</f>
        <v>844923.7438989525</v>
      </c>
      <c r="W777" s="18">
        <f t="shared" ca="1" si="68"/>
        <v>28788.001269693021</v>
      </c>
      <c r="X777" s="18">
        <f ca="1">'Metrics and Escenarios'!$N$13-W777</f>
        <v>-25879.954513886245</v>
      </c>
    </row>
    <row r="778" spans="1:24" x14ac:dyDescent="0.3">
      <c r="A778">
        <v>773</v>
      </c>
      <c r="B778" s="18">
        <f t="shared" ca="1" si="67"/>
        <v>-181.47471754468677</v>
      </c>
      <c r="C778" s="23">
        <f t="shared" ca="1" si="69"/>
        <v>1.0117450180038263</v>
      </c>
      <c r="D778" s="23">
        <f t="shared" ca="1" si="66"/>
        <v>1.0165832762215066</v>
      </c>
      <c r="E778" s="23">
        <f t="shared" ca="1" si="66"/>
        <v>1.0158033295965974</v>
      </c>
      <c r="F778" s="23">
        <f t="shared" ca="1" si="66"/>
        <v>1.0105699345125514</v>
      </c>
      <c r="G778" s="23">
        <f t="shared" ca="1" si="66"/>
        <v>1.0018794933991919</v>
      </c>
      <c r="H778" s="23">
        <f t="shared" ca="1" si="66"/>
        <v>0.9905626880202254</v>
      </c>
      <c r="I778" s="23">
        <f t="shared" ca="1" si="66"/>
        <v>0.97729180795163995</v>
      </c>
      <c r="J778" s="23">
        <f t="shared" ca="1" si="66"/>
        <v>0.96260487904718406</v>
      </c>
      <c r="K778" s="23">
        <f t="shared" ca="1" si="66"/>
        <v>0.94692039603757905</v>
      </c>
      <c r="L778" s="23">
        <f t="shared" ca="1" si="66"/>
        <v>0.93056522707625478</v>
      </c>
      <c r="M778" s="24">
        <f ca="1">C778*'Balance y flujos'!D$12</f>
        <v>7660.7881036670606</v>
      </c>
      <c r="N778" s="24">
        <f ca="1">D778*'Balance y flujos'!E$12</f>
        <v>7697.4227006622632</v>
      </c>
      <c r="O778" s="24">
        <f ca="1">E778*'Balance y flujos'!F$12</f>
        <v>7691.5170567309615</v>
      </c>
      <c r="P778" s="24">
        <f ca="1">F778*'Balance y flujos'!G$12</f>
        <v>7651.8905400807971</v>
      </c>
      <c r="Q778" s="24">
        <f ca="1">G778*'Balance y flujos'!H$12</f>
        <v>-994293.4056322528</v>
      </c>
      <c r="R778" s="24">
        <f ca="1">H778*'Balance y flujos'!I$12</f>
        <v>25104.60521357397</v>
      </c>
      <c r="S778" s="24">
        <f ca="1">I778*'Balance y flujos'!J$12</f>
        <v>24768.270916928504</v>
      </c>
      <c r="T778" s="24">
        <f ca="1">J778*'Balance y flujos'!K$12</f>
        <v>24396.048586726356</v>
      </c>
      <c r="U778" s="24">
        <f ca="1">K778*'Balance y flujos'!L$12</f>
        <v>23998.544462356287</v>
      </c>
      <c r="V778" s="24">
        <f ca="1">L778*'Balance y flujos'!M$12</f>
        <v>954149.26969542541</v>
      </c>
      <c r="W778" s="18">
        <f t="shared" ca="1" si="68"/>
        <v>88824.95164389885</v>
      </c>
      <c r="X778" s="18">
        <f ca="1">'Metrics and Escenarios'!$N$13-W778</f>
        <v>-85916.904888092075</v>
      </c>
    </row>
    <row r="779" spans="1:24" x14ac:dyDescent="0.3">
      <c r="A779">
        <v>774</v>
      </c>
      <c r="B779" s="18">
        <f t="shared" ca="1" si="67"/>
        <v>16.234991383106092</v>
      </c>
      <c r="C779" s="23">
        <f t="shared" ca="1" si="69"/>
        <v>0.99193828109726367</v>
      </c>
      <c r="D779" s="23">
        <f t="shared" ca="1" si="66"/>
        <v>0.97716997404806505</v>
      </c>
      <c r="E779" s="23">
        <f t="shared" ca="1" si="66"/>
        <v>0.95730507517613483</v>
      </c>
      <c r="F779" s="23">
        <f t="shared" ca="1" si="66"/>
        <v>0.93372863815567053</v>
      </c>
      <c r="G779" s="23">
        <f t="shared" ca="1" si="66"/>
        <v>0.9075767666213912</v>
      </c>
      <c r="H779" s="23">
        <f t="shared" ca="1" si="66"/>
        <v>0.87975840327650057</v>
      </c>
      <c r="I779" s="23">
        <f t="shared" ca="1" si="66"/>
        <v>0.85097988273364056</v>
      </c>
      <c r="J779" s="23">
        <f t="shared" ca="1" si="66"/>
        <v>0.82178208649853401</v>
      </c>
      <c r="K779" s="23">
        <f t="shared" ref="D779:S808" ca="1" si="70">EXP(-(K$4+($B779/10000))*K$3)</f>
        <v>0.79256640379868271</v>
      </c>
      <c r="L779" s="23">
        <f t="shared" ca="1" si="70"/>
        <v>0.76362930126836359</v>
      </c>
      <c r="M779" s="24">
        <f ca="1">C779*'Balance y flujos'!D$12</f>
        <v>7510.8143338276677</v>
      </c>
      <c r="N779" s="24">
        <f ca="1">D779*'Balance y flujos'!E$12</f>
        <v>7398.9908319170554</v>
      </c>
      <c r="O779" s="24">
        <f ca="1">E779*'Balance y flujos'!F$12</f>
        <v>7248.5766680214083</v>
      </c>
      <c r="P779" s="24">
        <f ca="1">F779*'Balance y flujos'!G$12</f>
        <v>7070.0592698240043</v>
      </c>
      <c r="Q779" s="24">
        <f ca="1">G779*'Balance y flujos'!H$12</f>
        <v>-900704.7255703609</v>
      </c>
      <c r="R779" s="24">
        <f ca="1">H779*'Balance y flujos'!I$12</f>
        <v>22296.405532619654</v>
      </c>
      <c r="S779" s="24">
        <f ca="1">I779*'Balance y flujos'!J$12</f>
        <v>21567.048970337673</v>
      </c>
      <c r="T779" s="24">
        <f ca="1">J779*'Balance y flujos'!K$12</f>
        <v>20827.066376147977</v>
      </c>
      <c r="U779" s="24">
        <f ca="1">K779*'Balance y flujos'!L$12</f>
        <v>20086.630471287976</v>
      </c>
      <c r="V779" s="24">
        <f ca="1">L779*'Balance y flujos'!M$12</f>
        <v>782982.55610998766</v>
      </c>
      <c r="W779" s="18">
        <f t="shared" ca="1" si="68"/>
        <v>-3716.5770063896198</v>
      </c>
      <c r="X779" s="18">
        <f ca="1">'Metrics and Escenarios'!$N$13-W779</f>
        <v>6624.6237621963955</v>
      </c>
    </row>
    <row r="780" spans="1:24" x14ac:dyDescent="0.3">
      <c r="A780">
        <v>775</v>
      </c>
      <c r="B780" s="18">
        <f t="shared" ca="1" si="67"/>
        <v>36.618511348929609</v>
      </c>
      <c r="C780" s="23">
        <f t="shared" ca="1" si="69"/>
        <v>0.9899184210137757</v>
      </c>
      <c r="D780" s="23">
        <f t="shared" ca="1" si="70"/>
        <v>0.9731944503354979</v>
      </c>
      <c r="E780" s="23">
        <f t="shared" ca="1" si="70"/>
        <v>0.95146896330383657</v>
      </c>
      <c r="F780" s="23">
        <f t="shared" ca="1" si="70"/>
        <v>0.92614651967661299</v>
      </c>
      <c r="G780" s="23">
        <f t="shared" ca="1" si="70"/>
        <v>0.89837393821856459</v>
      </c>
      <c r="H780" s="23">
        <f t="shared" ca="1" si="70"/>
        <v>0.86906438729271474</v>
      </c>
      <c r="I780" s="23">
        <f t="shared" ca="1" si="70"/>
        <v>0.83892392149460293</v>
      </c>
      <c r="J780" s="23">
        <f t="shared" ca="1" si="70"/>
        <v>0.80849010671884369</v>
      </c>
      <c r="K780" s="23">
        <f t="shared" ca="1" si="70"/>
        <v>0.77815919537756728</v>
      </c>
      <c r="L780" s="23">
        <f t="shared" ca="1" si="70"/>
        <v>0.74822141511579288</v>
      </c>
      <c r="M780" s="24">
        <f ca="1">C780*'Balance y flujos'!D$12</f>
        <v>7495.5202430999607</v>
      </c>
      <c r="N780" s="24">
        <f ca="1">D780*'Balance y flujos'!E$12</f>
        <v>7368.8887368030419</v>
      </c>
      <c r="O780" s="24">
        <f ca="1">E780*'Balance y flujos'!F$12</f>
        <v>7204.3864663328604</v>
      </c>
      <c r="P780" s="24">
        <f ca="1">F780*'Balance y flujos'!G$12</f>
        <v>7012.6485566390165</v>
      </c>
      <c r="Q780" s="24">
        <f ca="1">G780*'Balance y flujos'!H$12</f>
        <v>-891571.57966371055</v>
      </c>
      <c r="R780" s="24">
        <f ca="1">H780*'Balance y flujos'!I$12</f>
        <v>22025.378718600274</v>
      </c>
      <c r="S780" s="24">
        <f ca="1">I780*'Balance y flujos'!J$12</f>
        <v>21261.505312135589</v>
      </c>
      <c r="T780" s="24">
        <f ca="1">J780*'Balance y flujos'!K$12</f>
        <v>20490.197333015676</v>
      </c>
      <c r="U780" s="24">
        <f ca="1">K780*'Balance y flujos'!L$12</f>
        <v>19721.497316146968</v>
      </c>
      <c r="V780" s="24">
        <f ca="1">L780*'Balance y flujos'!M$12</f>
        <v>767184.17584360263</v>
      </c>
      <c r="W780" s="18">
        <f t="shared" ca="1" si="68"/>
        <v>-11807.381137334625</v>
      </c>
      <c r="X780" s="18">
        <f ca="1">'Metrics and Escenarios'!$N$13-W780</f>
        <v>14715.427893141401</v>
      </c>
    </row>
    <row r="781" spans="1:24" x14ac:dyDescent="0.3">
      <c r="A781">
        <v>776</v>
      </c>
      <c r="B781" s="18">
        <f t="shared" ca="1" si="67"/>
        <v>189.01615992633779</v>
      </c>
      <c r="C781" s="23">
        <f t="shared" ca="1" si="69"/>
        <v>0.97494666979838207</v>
      </c>
      <c r="D781" s="23">
        <f t="shared" ca="1" si="70"/>
        <v>0.94397943286262342</v>
      </c>
      <c r="E781" s="23">
        <f t="shared" ca="1" si="70"/>
        <v>0.90894789647729224</v>
      </c>
      <c r="F781" s="23">
        <f t="shared" ca="1" si="70"/>
        <v>0.87137584304202631</v>
      </c>
      <c r="G781" s="23">
        <f t="shared" ca="1" si="70"/>
        <v>0.83246199537228094</v>
      </c>
      <c r="H781" s="23">
        <f t="shared" ca="1" si="70"/>
        <v>0.7931232459686709</v>
      </c>
      <c r="I781" s="23">
        <f t="shared" ca="1" si="70"/>
        <v>0.75403717518598934</v>
      </c>
      <c r="J781" s="23">
        <f t="shared" ca="1" si="70"/>
        <v>0.71569229821346603</v>
      </c>
      <c r="K781" s="23">
        <f t="shared" ca="1" si="70"/>
        <v>0.67842452891593852</v>
      </c>
      <c r="L781" s="23">
        <f t="shared" ca="1" si="70"/>
        <v>0.64245790371168388</v>
      </c>
      <c r="M781" s="24">
        <f ca="1">C781*'Balance y flujos'!D$12</f>
        <v>7382.1562911545934</v>
      </c>
      <c r="N781" s="24">
        <f ca="1">D781*'Balance y flujos'!E$12</f>
        <v>7147.6768164852137</v>
      </c>
      <c r="O781" s="24">
        <f ca="1">E781*'Balance y flujos'!F$12</f>
        <v>6882.4230495594147</v>
      </c>
      <c r="P781" s="24">
        <f ca="1">F781*'Balance y flujos'!G$12</f>
        <v>6597.9328520636864</v>
      </c>
      <c r="Q781" s="24">
        <f ca="1">G781*'Balance y flujos'!H$12</f>
        <v>-826158.71259112598</v>
      </c>
      <c r="R781" s="24">
        <f ca="1">H781*'Balance y flujos'!I$12</f>
        <v>20100.742958072395</v>
      </c>
      <c r="S781" s="24">
        <f ca="1">I781*'Balance y flujos'!J$12</f>
        <v>19110.154085489103</v>
      </c>
      <c r="T781" s="24">
        <f ca="1">J781*'Balance y flujos'!K$12</f>
        <v>18138.34986754282</v>
      </c>
      <c r="U781" s="24">
        <f ca="1">K781*'Balance y flujos'!L$12</f>
        <v>17193.843632127384</v>
      </c>
      <c r="V781" s="24">
        <f ca="1">L781*'Balance y flujos'!M$12</f>
        <v>658740.21702115994</v>
      </c>
      <c r="W781" s="18">
        <f t="shared" ca="1" si="68"/>
        <v>-64865.216017471394</v>
      </c>
      <c r="X781" s="18">
        <f ca="1">'Metrics and Escenarios'!$N$13-W781</f>
        <v>67773.262773278169</v>
      </c>
    </row>
    <row r="782" spans="1:24" x14ac:dyDescent="0.3">
      <c r="A782">
        <v>777</v>
      </c>
      <c r="B782" s="18">
        <f t="shared" ca="1" si="67"/>
        <v>-344.81949386224994</v>
      </c>
      <c r="C782" s="23">
        <f t="shared" ca="1" si="69"/>
        <v>1.0284070567469623</v>
      </c>
      <c r="D782" s="23">
        <f t="shared" ca="1" si="70"/>
        <v>1.0503424254307938</v>
      </c>
      <c r="E782" s="23">
        <f t="shared" ca="1" si="70"/>
        <v>1.0668209913702749</v>
      </c>
      <c r="F782" s="23">
        <f t="shared" ca="1" si="70"/>
        <v>1.0788033027951711</v>
      </c>
      <c r="G782" s="23">
        <f t="shared" ca="1" si="70"/>
        <v>1.0871396986734325</v>
      </c>
      <c r="H782" s="23">
        <f t="shared" ca="1" si="70"/>
        <v>1.0925612824745219</v>
      </c>
      <c r="I782" s="23">
        <f t="shared" ca="1" si="70"/>
        <v>1.095675808299553</v>
      </c>
      <c r="J782" s="23">
        <f t="shared" ca="1" si="70"/>
        <v>1.0969828718481096</v>
      </c>
      <c r="K782" s="23">
        <f t="shared" ca="1" si="70"/>
        <v>1.0968802897912331</v>
      </c>
      <c r="L782" s="23">
        <f t="shared" ca="1" si="70"/>
        <v>1.0956871162711124</v>
      </c>
      <c r="M782" s="24">
        <f ca="1">C782*'Balance y flujos'!D$12</f>
        <v>7786.9506702375375</v>
      </c>
      <c r="N782" s="24">
        <f ca="1">D782*'Balance y flujos'!E$12</f>
        <v>7953.0421344625802</v>
      </c>
      <c r="O782" s="24">
        <f ca="1">E782*'Balance y flujos'!F$12</f>
        <v>8077.8154712898158</v>
      </c>
      <c r="P782" s="24">
        <f ca="1">F782*'Balance y flujos'!G$12</f>
        <v>8168.543814088468</v>
      </c>
      <c r="Q782" s="24">
        <f ca="1">G782*'Balance y flujos'!H$12</f>
        <v>-1078908.0328659217</v>
      </c>
      <c r="R782" s="24">
        <f ca="1">H782*'Balance y flujos'!I$12</f>
        <v>27689.635395997182</v>
      </c>
      <c r="S782" s="24">
        <f ca="1">I782*'Balance y flujos'!J$12</f>
        <v>27768.569260769698</v>
      </c>
      <c r="T782" s="24">
        <f ca="1">J782*'Balance y flujos'!K$12</f>
        <v>27801.695194920467</v>
      </c>
      <c r="U782" s="24">
        <f ca="1">K782*'Balance y flujos'!L$12</f>
        <v>27799.095377593378</v>
      </c>
      <c r="V782" s="24">
        <f ca="1">L782*'Balance y flujos'!M$12</f>
        <v>1123455.9721186527</v>
      </c>
      <c r="W782" s="18">
        <f t="shared" ca="1" si="68"/>
        <v>187593.28657209023</v>
      </c>
      <c r="X782" s="18">
        <f ca="1">'Metrics and Escenarios'!$N$13-W782</f>
        <v>-184685.23981628346</v>
      </c>
    </row>
    <row r="783" spans="1:24" x14ac:dyDescent="0.3">
      <c r="A783">
        <v>778</v>
      </c>
      <c r="B783" s="18">
        <f t="shared" ca="1" si="67"/>
        <v>53.791007463315168</v>
      </c>
      <c r="C783" s="23">
        <f t="shared" ca="1" si="69"/>
        <v>0.98821994276288549</v>
      </c>
      <c r="D783" s="23">
        <f t="shared" ca="1" si="70"/>
        <v>0.96985774798284885</v>
      </c>
      <c r="E783" s="23">
        <f t="shared" ca="1" si="70"/>
        <v>0.94657983876538865</v>
      </c>
      <c r="F783" s="23">
        <f t="shared" ca="1" si="70"/>
        <v>0.91980661998100288</v>
      </c>
      <c r="G783" s="23">
        <f t="shared" ca="1" si="70"/>
        <v>0.89069329786557305</v>
      </c>
      <c r="H783" s="23">
        <f t="shared" ca="1" si="70"/>
        <v>0.86015595720995264</v>
      </c>
      <c r="I783" s="23">
        <f t="shared" ca="1" si="70"/>
        <v>0.82889979847735007</v>
      </c>
      <c r="J783" s="23">
        <f t="shared" ca="1" si="70"/>
        <v>0.79745901816927833</v>
      </c>
      <c r="K783" s="23">
        <f t="shared" ca="1" si="70"/>
        <v>0.7662250136085591</v>
      </c>
      <c r="L783" s="23">
        <f t="shared" ca="1" si="70"/>
        <v>0.73548228020141915</v>
      </c>
      <c r="M783" s="24">
        <f ca="1">C783*'Balance y flujos'!D$12</f>
        <v>7482.6596094944407</v>
      </c>
      <c r="N783" s="24">
        <f ca="1">D783*'Balance y flujos'!E$12</f>
        <v>7343.623705363515</v>
      </c>
      <c r="O783" s="24">
        <f ca="1">E783*'Balance y flujos'!F$12</f>
        <v>7167.3667168554812</v>
      </c>
      <c r="P783" s="24">
        <f ca="1">F783*'Balance y flujos'!G$12</f>
        <v>6964.643745839554</v>
      </c>
      <c r="Q783" s="24">
        <f ca="1">G783*'Balance y flujos'!H$12</f>
        <v>-883949.09601739689</v>
      </c>
      <c r="R783" s="24">
        <f ca="1">H783*'Balance y flujos'!I$12</f>
        <v>21799.60540510363</v>
      </c>
      <c r="S783" s="24">
        <f ca="1">I783*'Balance y flujos'!J$12</f>
        <v>21007.456119687817</v>
      </c>
      <c r="T783" s="24">
        <f ca="1">J783*'Balance y flujos'!K$12</f>
        <v>20210.627825237931</v>
      </c>
      <c r="U783" s="24">
        <f ca="1">K783*'Balance y flujos'!L$12</f>
        <v>19419.040010333461</v>
      </c>
      <c r="V783" s="24">
        <f ca="1">L783*'Balance y flujos'!M$12</f>
        <v>754122.18306606123</v>
      </c>
      <c r="W783" s="18">
        <f t="shared" ca="1" si="68"/>
        <v>-18431.889813419897</v>
      </c>
      <c r="X783" s="18">
        <f ca="1">'Metrics and Escenarios'!$N$13-W783</f>
        <v>21339.936569226673</v>
      </c>
    </row>
    <row r="784" spans="1:24" x14ac:dyDescent="0.3">
      <c r="A784">
        <v>779</v>
      </c>
      <c r="B784" s="18">
        <f t="shared" ca="1" si="67"/>
        <v>151.36696340266741</v>
      </c>
      <c r="C784" s="23">
        <f t="shared" ca="1" si="69"/>
        <v>0.97862418410451102</v>
      </c>
      <c r="D784" s="23">
        <f t="shared" ca="1" si="70"/>
        <v>0.95111427469408882</v>
      </c>
      <c r="E784" s="23">
        <f t="shared" ca="1" si="70"/>
        <v>0.9192724407322832</v>
      </c>
      <c r="F784" s="23">
        <f t="shared" ca="1" si="70"/>
        <v>0.88459779245345693</v>
      </c>
      <c r="G784" s="23">
        <f t="shared" ca="1" si="70"/>
        <v>0.84828118581063994</v>
      </c>
      <c r="H784" s="23">
        <f t="shared" ca="1" si="70"/>
        <v>0.81124341009495116</v>
      </c>
      <c r="I784" s="23">
        <f t="shared" ca="1" si="70"/>
        <v>0.77417357714099155</v>
      </c>
      <c r="J784" s="23">
        <f t="shared" ca="1" si="70"/>
        <v>0.73757640342434283</v>
      </c>
      <c r="K784" s="23">
        <f t="shared" ca="1" si="70"/>
        <v>0.7018063545166997</v>
      </c>
      <c r="L784" s="23">
        <f t="shared" ca="1" si="70"/>
        <v>0.66710702587828796</v>
      </c>
      <c r="M784" s="24">
        <f ca="1">C784*'Balance y flujos'!D$12</f>
        <v>7410.001901803651</v>
      </c>
      <c r="N784" s="24">
        <f ca="1">D784*'Balance y flujos'!E$12</f>
        <v>7201.7008150731954</v>
      </c>
      <c r="O784" s="24">
        <f ca="1">E784*'Balance y flujos'!F$12</f>
        <v>6960.5990172162383</v>
      </c>
      <c r="P784" s="24">
        <f ca="1">F784*'Balance y flujos'!G$12</f>
        <v>6698.0475558239496</v>
      </c>
      <c r="Q784" s="24">
        <f ca="1">G784*'Balance y flujos'!H$12</f>
        <v>-841858.12238934019</v>
      </c>
      <c r="R784" s="24">
        <f ca="1">H784*'Balance y flujos'!I$12</f>
        <v>20559.976454646559</v>
      </c>
      <c r="S784" s="24">
        <f ca="1">I784*'Balance y flujos'!J$12</f>
        <v>19620.486674850523</v>
      </c>
      <c r="T784" s="24">
        <f ca="1">J784*'Balance y flujos'!K$12</f>
        <v>18692.975867911777</v>
      </c>
      <c r="U784" s="24">
        <f ca="1">K784*'Balance y flujos'!L$12</f>
        <v>17786.427532145794</v>
      </c>
      <c r="V784" s="24">
        <f ca="1">L784*'Balance y flujos'!M$12</f>
        <v>684014.04117617686</v>
      </c>
      <c r="W784" s="18">
        <f t="shared" ca="1" si="68"/>
        <v>-52913.86539369158</v>
      </c>
      <c r="X784" s="18">
        <f ca="1">'Metrics and Escenarios'!$N$13-W784</f>
        <v>55821.912149498356</v>
      </c>
    </row>
    <row r="785" spans="1:24" x14ac:dyDescent="0.3">
      <c r="A785">
        <v>780</v>
      </c>
      <c r="B785" s="18">
        <f t="shared" ca="1" si="67"/>
        <v>40.655777691379519</v>
      </c>
      <c r="C785" s="23">
        <f t="shared" ca="1" si="69"/>
        <v>0.98951884524659994</v>
      </c>
      <c r="D785" s="23">
        <f t="shared" ca="1" si="70"/>
        <v>0.97240895846236541</v>
      </c>
      <c r="E785" s="23">
        <f t="shared" ca="1" si="70"/>
        <v>0.950317260817651</v>
      </c>
      <c r="F785" s="23">
        <f t="shared" ca="1" si="70"/>
        <v>0.92465208661742471</v>
      </c>
      <c r="G785" s="23">
        <f t="shared" ca="1" si="70"/>
        <v>0.89656227993865278</v>
      </c>
      <c r="H785" s="23">
        <f t="shared" ca="1" si="70"/>
        <v>0.86696174835475592</v>
      </c>
      <c r="I785" s="23">
        <f t="shared" ca="1" si="70"/>
        <v>0.83655639696633521</v>
      </c>
      <c r="J785" s="23">
        <f t="shared" ca="1" si="70"/>
        <v>0.8058830472257501</v>
      </c>
      <c r="K785" s="23">
        <f t="shared" ca="1" si="70"/>
        <v>0.77533685369233907</v>
      </c>
      <c r="L785" s="23">
        <f t="shared" ca="1" si="70"/>
        <v>0.74520673560672113</v>
      </c>
      <c r="M785" s="24">
        <f ca="1">C785*'Balance y flujos'!D$12</f>
        <v>7492.4947127249916</v>
      </c>
      <c r="N785" s="24">
        <f ca="1">D785*'Balance y flujos'!E$12</f>
        <v>7362.9411050478657</v>
      </c>
      <c r="O785" s="24">
        <f ca="1">E785*'Balance y flujos'!F$12</f>
        <v>7195.6659403622534</v>
      </c>
      <c r="P785" s="24">
        <f ca="1">F785*'Balance y flujos'!G$12</f>
        <v>7001.3329239471504</v>
      </c>
      <c r="Q785" s="24">
        <f ca="1">G785*'Balance y flujos'!H$12</f>
        <v>-889773.63900034421</v>
      </c>
      <c r="R785" s="24">
        <f ca="1">H785*'Balance y flujos'!I$12</f>
        <v>21972.089894901852</v>
      </c>
      <c r="S785" s="24">
        <f ca="1">I785*'Balance y flujos'!J$12</f>
        <v>21201.503285676867</v>
      </c>
      <c r="T785" s="24">
        <f ca="1">J785*'Balance y flujos'!K$12</f>
        <v>20424.124584532463</v>
      </c>
      <c r="U785" s="24">
        <f ca="1">K785*'Balance y flujos'!L$12</f>
        <v>19649.968502632826</v>
      </c>
      <c r="V785" s="24">
        <f ca="1">L785*'Balance y flujos'!M$12</f>
        <v>764093.09295306297</v>
      </c>
      <c r="W785" s="18">
        <f t="shared" ca="1" si="68"/>
        <v>-13380.425097455038</v>
      </c>
      <c r="X785" s="18">
        <f ca="1">'Metrics and Escenarios'!$N$13-W785</f>
        <v>16288.471853261814</v>
      </c>
    </row>
    <row r="786" spans="1:24" x14ac:dyDescent="0.3">
      <c r="A786">
        <v>781</v>
      </c>
      <c r="B786" s="18">
        <f t="shared" ca="1" si="67"/>
        <v>-119.878786056438</v>
      </c>
      <c r="C786" s="23">
        <f t="shared" ca="1" si="69"/>
        <v>1.0055322340762736</v>
      </c>
      <c r="D786" s="23">
        <f t="shared" ca="1" si="70"/>
        <v>1.0041366211964147</v>
      </c>
      <c r="E786" s="23">
        <f t="shared" ca="1" si="70"/>
        <v>0.99720489135092949</v>
      </c>
      <c r="F786" s="23">
        <f t="shared" ca="1" si="70"/>
        <v>0.9859753651779346</v>
      </c>
      <c r="G786" s="23">
        <f t="shared" ca="1" si="70"/>
        <v>0.97149395124802085</v>
      </c>
      <c r="H786" s="23">
        <f t="shared" ca="1" si="70"/>
        <v>0.95462213737288293</v>
      </c>
      <c r="I786" s="23">
        <f t="shared" ca="1" si="70"/>
        <v>0.93604928774711393</v>
      </c>
      <c r="J786" s="23">
        <f t="shared" ca="1" si="70"/>
        <v>0.91632057877844464</v>
      </c>
      <c r="K786" s="23">
        <f t="shared" ca="1" si="70"/>
        <v>0.89585510991892725</v>
      </c>
      <c r="L786" s="23">
        <f t="shared" ca="1" si="70"/>
        <v>0.8749758107258675</v>
      </c>
      <c r="M786" s="24">
        <f ca="1">C786*'Balance y flujos'!D$12</f>
        <v>7613.7457952238183</v>
      </c>
      <c r="N786" s="24">
        <f ca="1">D786*'Balance y flujos'!E$12</f>
        <v>7603.1784147503849</v>
      </c>
      <c r="O786" s="24">
        <f ca="1">E786*'Balance y flujos'!F$12</f>
        <v>7550.6923509762355</v>
      </c>
      <c r="P786" s="24">
        <f ca="1">F786*'Balance y flujos'!G$12</f>
        <v>7465.6639900897853</v>
      </c>
      <c r="Q786" s="24">
        <f ca="1">G786*'Balance y flujos'!H$12</f>
        <v>-964137.93844630814</v>
      </c>
      <c r="R786" s="24">
        <f ca="1">H786*'Balance y flujos'!I$12</f>
        <v>24193.735718819116</v>
      </c>
      <c r="S786" s="24">
        <f ca="1">I786*'Balance y flujos'!J$12</f>
        <v>23723.029459452639</v>
      </c>
      <c r="T786" s="24">
        <f ca="1">J786*'Balance y flujos'!K$12</f>
        <v>23223.029352420719</v>
      </c>
      <c r="U786" s="24">
        <f ca="1">K786*'Balance y flujos'!L$12</f>
        <v>22704.356963037942</v>
      </c>
      <c r="V786" s="24">
        <f ca="1">L786*'Balance y flujos'!M$12</f>
        <v>897151.00727360102</v>
      </c>
      <c r="W786" s="18">
        <f t="shared" ca="1" si="68"/>
        <v>57090.500872063451</v>
      </c>
      <c r="X786" s="18">
        <f ca="1">'Metrics and Escenarios'!$N$13-W786</f>
        <v>-54182.454116256675</v>
      </c>
    </row>
    <row r="787" spans="1:24" x14ac:dyDescent="0.3">
      <c r="A787">
        <v>782</v>
      </c>
      <c r="B787" s="18">
        <f t="shared" ca="1" si="67"/>
        <v>74.834689487058668</v>
      </c>
      <c r="C787" s="23">
        <f t="shared" ca="1" si="69"/>
        <v>0.98614255070390044</v>
      </c>
      <c r="D787" s="23">
        <f t="shared" ca="1" si="70"/>
        <v>0.96578445010270575</v>
      </c>
      <c r="E787" s="23">
        <f t="shared" ca="1" si="70"/>
        <v>0.94062280469880444</v>
      </c>
      <c r="F787" s="23">
        <f t="shared" ca="1" si="70"/>
        <v>0.91209666744848317</v>
      </c>
      <c r="G787" s="23">
        <f t="shared" ca="1" si="70"/>
        <v>0.88137069606998908</v>
      </c>
      <c r="H787" s="23">
        <f t="shared" ca="1" si="70"/>
        <v>0.8493637240099553</v>
      </c>
      <c r="I787" s="23">
        <f t="shared" ca="1" si="70"/>
        <v>0.81677911731271202</v>
      </c>
      <c r="J787" s="23">
        <f t="shared" ca="1" si="70"/>
        <v>0.78414621355553771</v>
      </c>
      <c r="K787" s="23">
        <f t="shared" ca="1" si="70"/>
        <v>0.75184979569350352</v>
      </c>
      <c r="L787" s="23">
        <f t="shared" ca="1" si="70"/>
        <v>0.72016673785038476</v>
      </c>
      <c r="M787" s="24">
        <f ca="1">C787*'Balance y flujos'!D$12</f>
        <v>7466.9298949033828</v>
      </c>
      <c r="N787" s="24">
        <f ca="1">D787*'Balance y flujos'!E$12</f>
        <v>7312.7812782819765</v>
      </c>
      <c r="O787" s="24">
        <f ca="1">E787*'Balance y flujos'!F$12</f>
        <v>7122.2609096626102</v>
      </c>
      <c r="P787" s="24">
        <f ca="1">F787*'Balance y flujos'!G$12</f>
        <v>6906.2650915443255</v>
      </c>
      <c r="Q787" s="24">
        <f ca="1">G787*'Balance y flujos'!H$12</f>
        <v>-874697.08362493315</v>
      </c>
      <c r="R787" s="24">
        <f ca="1">H787*'Balance y flujos'!I$12</f>
        <v>21526.089395329167</v>
      </c>
      <c r="S787" s="24">
        <f ca="1">I787*'Balance y flujos'!J$12</f>
        <v>20700.272213774708</v>
      </c>
      <c r="T787" s="24">
        <f ca="1">J787*'Balance y flujos'!K$12</f>
        <v>19873.231002043049</v>
      </c>
      <c r="U787" s="24">
        <f ca="1">K787*'Balance y flujos'!L$12</f>
        <v>19054.717615616737</v>
      </c>
      <c r="V787" s="24">
        <f ca="1">L787*'Balance y flujos'!M$12</f>
        <v>738418.48694242421</v>
      </c>
      <c r="W787" s="18">
        <f t="shared" ca="1" si="68"/>
        <v>-26316.049281353015</v>
      </c>
      <c r="X787" s="18">
        <f ca="1">'Metrics and Escenarios'!$N$13-W787</f>
        <v>29224.09603715979</v>
      </c>
    </row>
    <row r="788" spans="1:24" x14ac:dyDescent="0.3">
      <c r="A788">
        <v>783</v>
      </c>
      <c r="B788" s="18">
        <f t="shared" ca="1" si="67"/>
        <v>152.80804388346408</v>
      </c>
      <c r="C788" s="23">
        <f t="shared" ca="1" si="69"/>
        <v>0.97848316664465573</v>
      </c>
      <c r="D788" s="23">
        <f t="shared" ca="1" si="70"/>
        <v>0.95084018775086676</v>
      </c>
      <c r="E788" s="23">
        <f t="shared" ca="1" si="70"/>
        <v>0.91887510295656682</v>
      </c>
      <c r="F788" s="23">
        <f t="shared" ca="1" si="70"/>
        <v>0.88408802874485393</v>
      </c>
      <c r="G788" s="23">
        <f t="shared" ca="1" si="70"/>
        <v>0.84767018523277704</v>
      </c>
      <c r="H788" s="23">
        <f t="shared" ca="1" si="70"/>
        <v>0.81054227303103643</v>
      </c>
      <c r="I788" s="23">
        <f t="shared" ca="1" si="70"/>
        <v>0.77339301840243257</v>
      </c>
      <c r="J788" s="23">
        <f t="shared" ca="1" si="70"/>
        <v>0.7367265678246101</v>
      </c>
      <c r="K788" s="23">
        <f t="shared" ca="1" si="70"/>
        <v>0.70089672103407208</v>
      </c>
      <c r="L788" s="23">
        <f t="shared" ca="1" si="70"/>
        <v>0.66614636332696975</v>
      </c>
      <c r="M788" s="24">
        <f ca="1">C788*'Balance y flujos'!D$12</f>
        <v>7408.9341378318541</v>
      </c>
      <c r="N788" s="24">
        <f ca="1">D788*'Balance y flujos'!E$12</f>
        <v>7199.62546806714</v>
      </c>
      <c r="O788" s="24">
        <f ca="1">E788*'Balance y flujos'!F$12</f>
        <v>6957.5904325914762</v>
      </c>
      <c r="P788" s="24">
        <f ca="1">F788*'Balance y flujos'!G$12</f>
        <v>6694.1876981670748</v>
      </c>
      <c r="Q788" s="24">
        <f ca="1">G788*'Balance y flujos'!H$12</f>
        <v>-841251.74822018191</v>
      </c>
      <c r="R788" s="24">
        <f ca="1">H788*'Balance y flujos'!I$12</f>
        <v>20542.206989469789</v>
      </c>
      <c r="S788" s="24">
        <f ca="1">I788*'Balance y flujos'!J$12</f>
        <v>19600.70436403414</v>
      </c>
      <c r="T788" s="24">
        <f ca="1">J788*'Balance y flujos'!K$12</f>
        <v>18671.437819400813</v>
      </c>
      <c r="U788" s="24">
        <f ca="1">K788*'Balance y flujos'!L$12</f>
        <v>17763.373979103075</v>
      </c>
      <c r="V788" s="24">
        <f ca="1">L788*'Balance y flujos'!M$12</f>
        <v>683029.03180220316</v>
      </c>
      <c r="W788" s="18">
        <f t="shared" ca="1" si="68"/>
        <v>-53384.655529313372</v>
      </c>
      <c r="X788" s="18">
        <f ca="1">'Metrics and Escenarios'!$N$13-W788</f>
        <v>56292.702285120147</v>
      </c>
    </row>
    <row r="789" spans="1:24" x14ac:dyDescent="0.3">
      <c r="A789">
        <v>784</v>
      </c>
      <c r="B789" s="18">
        <f t="shared" ca="1" si="67"/>
        <v>-82.71615572326148</v>
      </c>
      <c r="C789" s="23">
        <f t="shared" ca="1" si="69"/>
        <v>1.0018023467198849</v>
      </c>
      <c r="D789" s="23">
        <f t="shared" ca="1" si="70"/>
        <v>0.99670101647790466</v>
      </c>
      <c r="E789" s="23">
        <f t="shared" ca="1" si="70"/>
        <v>0.98614900869596667</v>
      </c>
      <c r="F789" s="23">
        <f t="shared" ca="1" si="70"/>
        <v>0.97142718757302227</v>
      </c>
      <c r="G789" s="23">
        <f t="shared" ca="1" si="70"/>
        <v>0.95360899356015616</v>
      </c>
      <c r="H789" s="23">
        <f t="shared" ca="1" si="70"/>
        <v>0.93357193205441635</v>
      </c>
      <c r="I789" s="23">
        <f t="shared" ca="1" si="70"/>
        <v>0.9120130431826946</v>
      </c>
      <c r="J789" s="23">
        <f t="shared" ca="1" si="70"/>
        <v>0.88947924723438576</v>
      </c>
      <c r="K789" s="23">
        <f t="shared" ca="1" si="70"/>
        <v>0.86638754925643702</v>
      </c>
      <c r="L789" s="23">
        <f t="shared" ca="1" si="70"/>
        <v>0.8430561901456759</v>
      </c>
      <c r="M789" s="24">
        <f ca="1">C789*'Balance y flujos'!D$12</f>
        <v>7585.5036233530673</v>
      </c>
      <c r="N789" s="24">
        <f ca="1">D789*'Balance y flujos'!E$12</f>
        <v>7546.8770827373846</v>
      </c>
      <c r="O789" s="24">
        <f ca="1">E789*'Balance y flujos'!F$12</f>
        <v>7466.9787938926675</v>
      </c>
      <c r="P789" s="24">
        <f ca="1">F789*'Balance y flujos'!G$12</f>
        <v>7355.5072767455076</v>
      </c>
      <c r="Q789" s="24">
        <f ca="1">G789*'Balance y flujos'!H$12</f>
        <v>-946388.40309178992</v>
      </c>
      <c r="R789" s="24">
        <f ca="1">H789*'Balance y flujos'!I$12</f>
        <v>23660.243895862437</v>
      </c>
      <c r="S789" s="24">
        <f ca="1">I789*'Balance y flujos'!J$12</f>
        <v>23113.860107624256</v>
      </c>
      <c r="T789" s="24">
        <f ca="1">J789*'Balance y flujos'!K$12</f>
        <v>22542.768486581917</v>
      </c>
      <c r="U789" s="24">
        <f ca="1">K789*'Balance y flujos'!L$12</f>
        <v>21957.53751790278</v>
      </c>
      <c r="V789" s="24">
        <f ca="1">L789*'Balance y flujos'!M$12</f>
        <v>864422.42277530103</v>
      </c>
      <c r="W789" s="18">
        <f t="shared" ca="1" si="68"/>
        <v>39263.296468211105</v>
      </c>
      <c r="X789" s="18">
        <f ca="1">'Metrics and Escenarios'!$N$13-W789</f>
        <v>-36355.249712404329</v>
      </c>
    </row>
    <row r="790" spans="1:24" x14ac:dyDescent="0.3">
      <c r="A790">
        <v>785</v>
      </c>
      <c r="B790" s="18">
        <f t="shared" ca="1" si="67"/>
        <v>-147.21024786372985</v>
      </c>
      <c r="C790" s="23">
        <f t="shared" ca="1" si="69"/>
        <v>1.0082842597925712</v>
      </c>
      <c r="D790" s="23">
        <f t="shared" ca="1" si="70"/>
        <v>1.0096405548891227</v>
      </c>
      <c r="E790" s="23">
        <f t="shared" ca="1" si="70"/>
        <v>1.0054150248161526</v>
      </c>
      <c r="F790" s="23">
        <f t="shared" ca="1" si="70"/>
        <v>0.99681376228829333</v>
      </c>
      <c r="G790" s="23">
        <f t="shared" ca="1" si="70"/>
        <v>0.98486125511862654</v>
      </c>
      <c r="H790" s="23">
        <f t="shared" ca="1" si="70"/>
        <v>0.97040593301053368</v>
      </c>
      <c r="I790" s="23">
        <f t="shared" ca="1" si="70"/>
        <v>0.95413021534467168</v>
      </c>
      <c r="J790" s="23">
        <f t="shared" ca="1" si="70"/>
        <v>0.93657672856576046</v>
      </c>
      <c r="K790" s="23">
        <f t="shared" ca="1" si="70"/>
        <v>0.91816490342198032</v>
      </c>
      <c r="L790" s="23">
        <f t="shared" ca="1" si="70"/>
        <v>0.89921998382581703</v>
      </c>
      <c r="M790" s="24">
        <f ca="1">C790*'Balance y flujos'!D$12</f>
        <v>7634.5837390666202</v>
      </c>
      <c r="N790" s="24">
        <f ca="1">D790*'Balance y flujos'!E$12</f>
        <v>7644.8534109264574</v>
      </c>
      <c r="O790" s="24">
        <f ca="1">E790*'Balance y flujos'!F$12</f>
        <v>7612.8583035242345</v>
      </c>
      <c r="P790" s="24">
        <f ca="1">F790*'Balance y flujos'!G$12</f>
        <v>7547.7307778360446</v>
      </c>
      <c r="Q790" s="24">
        <f ca="1">G790*'Balance y flujos'!H$12</f>
        <v>-977404.02701004513</v>
      </c>
      <c r="R790" s="24">
        <f ca="1">H790*'Balance y flujos'!I$12</f>
        <v>24593.756800823434</v>
      </c>
      <c r="S790" s="24">
        <f ca="1">I790*'Balance y flujos'!J$12</f>
        <v>24181.268553980932</v>
      </c>
      <c r="T790" s="24">
        <f ca="1">J790*'Balance y flujos'!K$12</f>
        <v>23736.396804786542</v>
      </c>
      <c r="U790" s="24">
        <f ca="1">K790*'Balance y flujos'!L$12</f>
        <v>23269.771514851818</v>
      </c>
      <c r="V790" s="24">
        <f ca="1">L790*'Balance y flujos'!M$12</f>
        <v>922009.61942093703</v>
      </c>
      <c r="W790" s="18">
        <f t="shared" ca="1" si="68"/>
        <v>70826.81231668801</v>
      </c>
      <c r="X790" s="18">
        <f ca="1">'Metrics and Escenarios'!$N$13-W790</f>
        <v>-67918.765560881235</v>
      </c>
    </row>
    <row r="791" spans="1:24" x14ac:dyDescent="0.3">
      <c r="A791">
        <v>786</v>
      </c>
      <c r="B791" s="18">
        <f t="shared" ca="1" si="67"/>
        <v>-360.74206773761688</v>
      </c>
      <c r="C791" s="23">
        <f t="shared" ca="1" si="69"/>
        <v>1.0300458498244209</v>
      </c>
      <c r="D791" s="23">
        <f t="shared" ca="1" si="70"/>
        <v>1.0536925878931913</v>
      </c>
      <c r="E791" s="23">
        <f t="shared" ca="1" si="70"/>
        <v>1.0719291427089435</v>
      </c>
      <c r="F791" s="23">
        <f t="shared" ca="1" si="70"/>
        <v>1.0856961600146795</v>
      </c>
      <c r="G791" s="23">
        <f t="shared" ca="1" si="70"/>
        <v>1.0958292739601254</v>
      </c>
      <c r="H791" s="23">
        <f t="shared" ca="1" si="70"/>
        <v>1.1030491334201966</v>
      </c>
      <c r="I791" s="23">
        <f t="shared" ca="1" si="70"/>
        <v>1.107956304455425</v>
      </c>
      <c r="J791" s="23">
        <f t="shared" ca="1" si="70"/>
        <v>1.1110456807975453</v>
      </c>
      <c r="K791" s="23">
        <f t="shared" ca="1" si="70"/>
        <v>1.1127120979727061</v>
      </c>
      <c r="L791" s="23">
        <f t="shared" ca="1" si="70"/>
        <v>1.1132729093289191</v>
      </c>
      <c r="M791" s="24">
        <f ca="1">C791*'Balance y flujos'!D$12</f>
        <v>7799.3593762739029</v>
      </c>
      <c r="N791" s="24">
        <f ca="1">D791*'Balance y flujos'!E$12</f>
        <v>7978.4090839217661</v>
      </c>
      <c r="O791" s="24">
        <f ca="1">E791*'Balance y flujos'!F$12</f>
        <v>8116.4936602708813</v>
      </c>
      <c r="P791" s="24">
        <f ca="1">F791*'Balance y flujos'!G$12</f>
        <v>8220.7355399164535</v>
      </c>
      <c r="Q791" s="24">
        <f ca="1">G791*'Balance y flujos'!H$12</f>
        <v>-1087531.8119353883</v>
      </c>
      <c r="R791" s="24">
        <f ca="1">H791*'Balance y flujos'!I$12</f>
        <v>27955.43720815326</v>
      </c>
      <c r="S791" s="24">
        <f ca="1">I791*'Balance y flujos'!J$12</f>
        <v>28079.803483044063</v>
      </c>
      <c r="T791" s="24">
        <f ca="1">J791*'Balance y flujos'!K$12</f>
        <v>28158.099964794343</v>
      </c>
      <c r="U791" s="24">
        <f ca="1">K791*'Balance y flujos'!L$12</f>
        <v>28200.333279060545</v>
      </c>
      <c r="V791" s="24">
        <f ca="1">L791*'Balance y flujos'!M$12</f>
        <v>1141487.455688956</v>
      </c>
      <c r="W791" s="18">
        <f t="shared" ca="1" si="68"/>
        <v>198464.31534900283</v>
      </c>
      <c r="X791" s="18">
        <f ca="1">'Metrics and Escenarios'!$N$13-W791</f>
        <v>-195556.26859319606</v>
      </c>
    </row>
    <row r="792" spans="1:24" x14ac:dyDescent="0.3">
      <c r="A792">
        <v>787</v>
      </c>
      <c r="B792" s="18">
        <f t="shared" ca="1" si="67"/>
        <v>-27.494052131307107</v>
      </c>
      <c r="C792" s="23">
        <f t="shared" ca="1" si="69"/>
        <v>0.9962854302294275</v>
      </c>
      <c r="D792" s="23">
        <f t="shared" ca="1" si="70"/>
        <v>0.98575359635786419</v>
      </c>
      <c r="E792" s="23">
        <f t="shared" ca="1" si="70"/>
        <v>0.96994642357580518</v>
      </c>
      <c r="F792" s="23">
        <f t="shared" ca="1" si="70"/>
        <v>0.95020473900231994</v>
      </c>
      <c r="G792" s="23">
        <f t="shared" ca="1" si="70"/>
        <v>0.92763902518992325</v>
      </c>
      <c r="H792" s="23">
        <f t="shared" ca="1" si="70"/>
        <v>0.90314647914667601</v>
      </c>
      <c r="I792" s="23">
        <f t="shared" ca="1" si="70"/>
        <v>0.87743143820969338</v>
      </c>
      <c r="J792" s="23">
        <f t="shared" ca="1" si="70"/>
        <v>0.85103945715986229</v>
      </c>
      <c r="K792" s="23">
        <f t="shared" ca="1" si="70"/>
        <v>0.82438069497930311</v>
      </c>
      <c r="L792" s="23">
        <f t="shared" ca="1" si="70"/>
        <v>0.79776295716653323</v>
      </c>
      <c r="M792" s="24">
        <f ca="1">C792*'Balance y flujos'!D$12</f>
        <v>7543.7303232953036</v>
      </c>
      <c r="N792" s="24">
        <f ca="1">D792*'Balance y flujos'!E$12</f>
        <v>7463.9847884052424</v>
      </c>
      <c r="O792" s="24">
        <f ca="1">E792*'Balance y flujos'!F$12</f>
        <v>7344.2951442295498</v>
      </c>
      <c r="P792" s="24">
        <f ca="1">F792*'Balance y flujos'!G$12</f>
        <v>7194.8139413220297</v>
      </c>
      <c r="Q792" s="24">
        <f ca="1">G792*'Balance y flujos'!H$12</f>
        <v>-920615.07559569331</v>
      </c>
      <c r="R792" s="24">
        <f ca="1">H792*'Balance y flujos'!I$12</f>
        <v>22889.147838106008</v>
      </c>
      <c r="S792" s="24">
        <f ca="1">I792*'Balance y flujos'!J$12</f>
        <v>22237.431436326235</v>
      </c>
      <c r="T792" s="24">
        <f ca="1">J792*'Balance y flujos'!K$12</f>
        <v>21568.558811632131</v>
      </c>
      <c r="U792" s="24">
        <f ca="1">K792*'Balance y flujos'!L$12</f>
        <v>20892.924944013819</v>
      </c>
      <c r="V792" s="24">
        <f ca="1">L792*'Balance y flujos'!M$12</f>
        <v>817981.28795557888</v>
      </c>
      <c r="W792" s="18">
        <f t="shared" ca="1" si="68"/>
        <v>14501.099587215926</v>
      </c>
      <c r="X792" s="18">
        <f ca="1">'Metrics and Escenarios'!$N$13-W792</f>
        <v>-11593.05283140915</v>
      </c>
    </row>
    <row r="793" spans="1:24" x14ac:dyDescent="0.3">
      <c r="A793">
        <v>788</v>
      </c>
      <c r="B793" s="18">
        <f t="shared" ca="1" si="67"/>
        <v>249.21231451436458</v>
      </c>
      <c r="C793" s="23">
        <f t="shared" ca="1" si="69"/>
        <v>0.96909549433496822</v>
      </c>
      <c r="D793" s="23">
        <f t="shared" ca="1" si="70"/>
        <v>0.93268278441579966</v>
      </c>
      <c r="E793" s="23">
        <f t="shared" ca="1" si="70"/>
        <v>0.8926806717955581</v>
      </c>
      <c r="F793" s="23">
        <f t="shared" ca="1" si="70"/>
        <v>0.85064503760095389</v>
      </c>
      <c r="G793" s="23">
        <f t="shared" ca="1" si="70"/>
        <v>0.80777979651610121</v>
      </c>
      <c r="H793" s="23">
        <f t="shared" ca="1" si="70"/>
        <v>0.76498860184672179</v>
      </c>
      <c r="I793" s="23">
        <f t="shared" ca="1" si="70"/>
        <v>0.72292419047120238</v>
      </c>
      <c r="J793" s="23">
        <f t="shared" ca="1" si="70"/>
        <v>0.68204347341505589</v>
      </c>
      <c r="K793" s="23">
        <f t="shared" ca="1" si="70"/>
        <v>0.64264771804978615</v>
      </c>
      <c r="L793" s="23">
        <f t="shared" ca="1" si="70"/>
        <v>0.60492539750590946</v>
      </c>
      <c r="M793" s="24">
        <f ca="1">C793*'Balance y flujos'!D$12</f>
        <v>7337.8520301155531</v>
      </c>
      <c r="N793" s="24">
        <f ca="1">D793*'Balance y flujos'!E$12</f>
        <v>7062.1402153725321</v>
      </c>
      <c r="O793" s="24">
        <f ca="1">E793*'Balance y flujos'!F$12</f>
        <v>6759.2499584110319</v>
      </c>
      <c r="P793" s="24">
        <f ca="1">F793*'Balance y flujos'!G$12</f>
        <v>6440.9621678731728</v>
      </c>
      <c r="Q793" s="24">
        <f ca="1">G793*'Balance y flujos'!H$12</f>
        <v>-801663.40380310081</v>
      </c>
      <c r="R793" s="24">
        <f ca="1">H793*'Balance y flujos'!I$12</f>
        <v>19387.70465969111</v>
      </c>
      <c r="S793" s="24">
        <f ca="1">I793*'Balance y flujos'!J$12</f>
        <v>18321.633371225395</v>
      </c>
      <c r="T793" s="24">
        <f ca="1">J793*'Balance y flujos'!K$12</f>
        <v>17285.561374011802</v>
      </c>
      <c r="U793" s="24">
        <f ca="1">K793*'Balance y flujos'!L$12</f>
        <v>16287.12392275638</v>
      </c>
      <c r="V793" s="24">
        <f ca="1">L793*'Balance y flujos'!M$12</f>
        <v>620256.49514537561</v>
      </c>
      <c r="W793" s="18">
        <f t="shared" ca="1" si="68"/>
        <v>-82524.680958268233</v>
      </c>
      <c r="X793" s="18">
        <f ca="1">'Metrics and Escenarios'!$N$13-W793</f>
        <v>85432.727714075008</v>
      </c>
    </row>
    <row r="794" spans="1:24" x14ac:dyDescent="0.3">
      <c r="A794">
        <v>789</v>
      </c>
      <c r="B794" s="18">
        <f t="shared" ca="1" si="67"/>
        <v>-40.822573662189853</v>
      </c>
      <c r="C794" s="23">
        <f t="shared" ca="1" si="69"/>
        <v>0.99761421675147244</v>
      </c>
      <c r="D794" s="23">
        <f t="shared" ca="1" si="70"/>
        <v>0.98838482945107409</v>
      </c>
      <c r="E794" s="23">
        <f t="shared" ca="1" si="70"/>
        <v>0.973832573429943</v>
      </c>
      <c r="F794" s="23">
        <f t="shared" ca="1" si="70"/>
        <v>0.95528419703297862</v>
      </c>
      <c r="G794" s="23">
        <f t="shared" ca="1" si="70"/>
        <v>0.9338416987106114</v>
      </c>
      <c r="H794" s="23">
        <f t="shared" ca="1" si="70"/>
        <v>0.91039800049307351</v>
      </c>
      <c r="I794" s="23">
        <f t="shared" ca="1" si="70"/>
        <v>0.88565615136199405</v>
      </c>
      <c r="J794" s="23">
        <f t="shared" ca="1" si="70"/>
        <v>0.86016248750788149</v>
      </c>
      <c r="K794" s="23">
        <f t="shared" ca="1" si="70"/>
        <v>0.83432924369213812</v>
      </c>
      <c r="L794" s="23">
        <f t="shared" ca="1" si="70"/>
        <v>0.80846713488375177</v>
      </c>
      <c r="M794" s="24">
        <f ca="1">C794*'Balance y flujos'!D$12</f>
        <v>7553.7917041761102</v>
      </c>
      <c r="N794" s="24">
        <f ca="1">D794*'Balance y flujos'!E$12</f>
        <v>7483.9081078382433</v>
      </c>
      <c r="O794" s="24">
        <f ca="1">E794*'Balance y flujos'!F$12</f>
        <v>7373.7205133115594</v>
      </c>
      <c r="P794" s="24">
        <f ca="1">F794*'Balance y flujos'!G$12</f>
        <v>7233.2748686919713</v>
      </c>
      <c r="Q794" s="24">
        <f ca="1">G794*'Balance y flujos'!H$12</f>
        <v>-926770.78336248826</v>
      </c>
      <c r="R794" s="24">
        <f ca="1">H794*'Balance y flujos'!I$12</f>
        <v>23072.928817140215</v>
      </c>
      <c r="S794" s="24">
        <f ca="1">I794*'Balance y flujos'!J$12</f>
        <v>22445.876776717636</v>
      </c>
      <c r="T794" s="24">
        <f ca="1">J794*'Balance y flujos'!K$12</f>
        <v>21799.770907553313</v>
      </c>
      <c r="U794" s="24">
        <f ca="1">K794*'Balance y flujos'!L$12</f>
        <v>21145.05879773579</v>
      </c>
      <c r="V794" s="24">
        <f ca="1">L794*'Balance y flujos'!M$12</f>
        <v>828956.7500235776</v>
      </c>
      <c r="W794" s="18">
        <f t="shared" ca="1" si="68"/>
        <v>20294.297154254047</v>
      </c>
      <c r="X794" s="18">
        <f ca="1">'Metrics and Escenarios'!$N$13-W794</f>
        <v>-17386.250398447271</v>
      </c>
    </row>
    <row r="795" spans="1:24" x14ac:dyDescent="0.3">
      <c r="A795">
        <v>790</v>
      </c>
      <c r="B795" s="18">
        <f t="shared" ca="1" si="67"/>
        <v>-28.757979339931939</v>
      </c>
      <c r="C795" s="23">
        <f t="shared" ca="1" si="69"/>
        <v>0.99641136141393472</v>
      </c>
      <c r="D795" s="23">
        <f t="shared" ca="1" si="70"/>
        <v>0.98600281201386919</v>
      </c>
      <c r="E795" s="23">
        <f t="shared" ca="1" si="70"/>
        <v>0.97031427581486562</v>
      </c>
      <c r="F795" s="23">
        <f t="shared" ca="1" si="70"/>
        <v>0.95068525630922018</v>
      </c>
      <c r="G795" s="23">
        <f t="shared" ca="1" si="70"/>
        <v>0.9282254445701188</v>
      </c>
      <c r="H795" s="23">
        <f t="shared" ca="1" si="70"/>
        <v>0.9038316457590766</v>
      </c>
      <c r="I795" s="23">
        <f t="shared" ca="1" si="70"/>
        <v>0.878208088357189</v>
      </c>
      <c r="J795" s="23">
        <f t="shared" ca="1" si="70"/>
        <v>0.85190041390158289</v>
      </c>
      <c r="K795" s="23">
        <f t="shared" ca="1" si="70"/>
        <v>0.82531899002119424</v>
      </c>
      <c r="L795" s="23">
        <f t="shared" ca="1" si="70"/>
        <v>0.79877190896062367</v>
      </c>
      <c r="M795" s="24">
        <f ca="1">C795*'Balance y flujos'!D$12</f>
        <v>7544.6838561548548</v>
      </c>
      <c r="N795" s="24">
        <f ca="1">D795*'Balance y flujos'!E$12</f>
        <v>7465.8718135932068</v>
      </c>
      <c r="O795" s="24">
        <f ca="1">E795*'Balance y flujos'!F$12</f>
        <v>7347.0804686015563</v>
      </c>
      <c r="P795" s="24">
        <f ca="1">F795*'Balance y flujos'!G$12</f>
        <v>7198.452349421701</v>
      </c>
      <c r="Q795" s="24">
        <f ca="1">G795*'Balance y flujos'!H$12</f>
        <v>-921197.05469248572</v>
      </c>
      <c r="R795" s="24">
        <f ca="1">H795*'Balance y flujos'!I$12</f>
        <v>22906.51255163486</v>
      </c>
      <c r="S795" s="24">
        <f ca="1">I795*'Balance y flujos'!J$12</f>
        <v>22257.114688661237</v>
      </c>
      <c r="T795" s="24">
        <f ca="1">J795*'Balance y flujos'!K$12</f>
        <v>21590.378711945617</v>
      </c>
      <c r="U795" s="24">
        <f ca="1">K795*'Balance y flujos'!L$12</f>
        <v>20916.704889377612</v>
      </c>
      <c r="V795" s="24">
        <f ca="1">L795*'Balance y flujos'!M$12</f>
        <v>819015.81040438556</v>
      </c>
      <c r="W795" s="18">
        <f t="shared" ca="1" si="68"/>
        <v>15045.555041290354</v>
      </c>
      <c r="X795" s="18">
        <f ca="1">'Metrics and Escenarios'!$N$13-W795</f>
        <v>-12137.508285483578</v>
      </c>
    </row>
    <row r="796" spans="1:24" x14ac:dyDescent="0.3">
      <c r="A796">
        <v>791</v>
      </c>
      <c r="B796" s="18">
        <f t="shared" ca="1" si="67"/>
        <v>-109.39012937510624</v>
      </c>
      <c r="C796" s="23">
        <f t="shared" ca="1" si="69"/>
        <v>1.004478118747077</v>
      </c>
      <c r="D796" s="23">
        <f t="shared" ca="1" si="70"/>
        <v>1.0020324201361133</v>
      </c>
      <c r="E796" s="23">
        <f t="shared" ca="1" si="70"/>
        <v>0.99407202095223568</v>
      </c>
      <c r="F796" s="23">
        <f t="shared" ca="1" si="70"/>
        <v>0.9818474077379622</v>
      </c>
      <c r="G796" s="23">
        <f t="shared" ca="1" si="70"/>
        <v>0.9664124541526744</v>
      </c>
      <c r="H796" s="23">
        <f t="shared" ca="1" si="70"/>
        <v>0.94863337903138922</v>
      </c>
      <c r="I796" s="23">
        <f t="shared" ca="1" si="70"/>
        <v>0.92920192564588611</v>
      </c>
      <c r="J796" s="23">
        <f t="shared" ca="1" si="70"/>
        <v>0.90866396915323921</v>
      </c>
      <c r="K796" s="23">
        <f t="shared" ca="1" si="70"/>
        <v>0.88743821427325298</v>
      </c>
      <c r="L796" s="23">
        <f t="shared" ca="1" si="70"/>
        <v>0.86584645089788459</v>
      </c>
      <c r="M796" s="24">
        <f ca="1">C796*'Balance y flujos'!D$12</f>
        <v>7605.7641852034058</v>
      </c>
      <c r="N796" s="24">
        <f ca="1">D796*'Balance y flujos'!E$12</f>
        <v>7587.2457062481126</v>
      </c>
      <c r="O796" s="24">
        <f ca="1">E796*'Balance y flujos'!F$12</f>
        <v>7526.9707058447402</v>
      </c>
      <c r="P796" s="24">
        <f ca="1">F796*'Balance y flujos'!G$12</f>
        <v>7434.4076886641778</v>
      </c>
      <c r="Q796" s="24">
        <f ca="1">G796*'Balance y flujos'!H$12</f>
        <v>-959094.9177178368</v>
      </c>
      <c r="R796" s="24">
        <f ca="1">H796*'Balance y flujos'!I$12</f>
        <v>24041.957930597371</v>
      </c>
      <c r="S796" s="24">
        <f ca="1">I796*'Balance y flujos'!J$12</f>
        <v>23549.491404380849</v>
      </c>
      <c r="T796" s="24">
        <f ca="1">J796*'Balance y flujos'!K$12</f>
        <v>23028.981904197724</v>
      </c>
      <c r="U796" s="24">
        <f ca="1">K796*'Balance y flujos'!L$12</f>
        <v>22491.040991354392</v>
      </c>
      <c r="V796" s="24">
        <f ca="1">L796*'Balance y flujos'!M$12</f>
        <v>887790.274936734</v>
      </c>
      <c r="W796" s="18">
        <f t="shared" ca="1" si="68"/>
        <v>51961.217735387967</v>
      </c>
      <c r="X796" s="18">
        <f ca="1">'Metrics and Escenarios'!$N$13-W796</f>
        <v>-49053.170979581191</v>
      </c>
    </row>
    <row r="797" spans="1:24" x14ac:dyDescent="0.3">
      <c r="A797">
        <v>792</v>
      </c>
      <c r="B797" s="18">
        <f t="shared" ca="1" si="67"/>
        <v>151.55484543355055</v>
      </c>
      <c r="C797" s="23">
        <f t="shared" ca="1" si="69"/>
        <v>0.97860579768731737</v>
      </c>
      <c r="D797" s="23">
        <f t="shared" ca="1" si="70"/>
        <v>0.95107853590925429</v>
      </c>
      <c r="E797" s="23">
        <f t="shared" ca="1" si="70"/>
        <v>0.919220627760576</v>
      </c>
      <c r="F797" s="23">
        <f t="shared" ca="1" si="70"/>
        <v>0.88453131493956993</v>
      </c>
      <c r="G797" s="23">
        <f t="shared" ca="1" si="70"/>
        <v>0.84820150115755211</v>
      </c>
      <c r="H797" s="23">
        <f t="shared" ca="1" si="70"/>
        <v>0.81115196441369053</v>
      </c>
      <c r="I797" s="23">
        <f t="shared" ca="1" si="70"/>
        <v>0.77407176652332277</v>
      </c>
      <c r="J797" s="23">
        <f t="shared" ca="1" si="70"/>
        <v>0.73746554987342217</v>
      </c>
      <c r="K797" s="23">
        <f t="shared" ca="1" si="70"/>
        <v>0.70168769342655546</v>
      </c>
      <c r="L797" s="23">
        <f t="shared" ca="1" si="70"/>
        <v>0.66698170022903691</v>
      </c>
      <c r="M797" s="24">
        <f ca="1">C797*'Balance y flujos'!D$12</f>
        <v>7409.8626824908797</v>
      </c>
      <c r="N797" s="24">
        <f ca="1">D797*'Balance y flujos'!E$12</f>
        <v>7201.4302061224935</v>
      </c>
      <c r="O797" s="24">
        <f ca="1">E797*'Balance y flujos'!F$12</f>
        <v>6960.2066968289791</v>
      </c>
      <c r="P797" s="24">
        <f ca="1">F797*'Balance y flujos'!G$12</f>
        <v>6697.5441976274824</v>
      </c>
      <c r="Q797" s="24">
        <f ca="1">G797*'Balance y flujos'!H$12</f>
        <v>-841779.04109701177</v>
      </c>
      <c r="R797" s="24">
        <f ca="1">H797*'Balance y flujos'!I$12</f>
        <v>20557.658875199748</v>
      </c>
      <c r="S797" s="24">
        <f ca="1">I797*'Balance y flujos'!J$12</f>
        <v>19617.906408710845</v>
      </c>
      <c r="T797" s="24">
        <f ca="1">J797*'Balance y flujos'!K$12</f>
        <v>18690.166419639554</v>
      </c>
      <c r="U797" s="24">
        <f ca="1">K797*'Balance y flujos'!L$12</f>
        <v>17783.420211298453</v>
      </c>
      <c r="V797" s="24">
        <f ca="1">L797*'Balance y flujos'!M$12</f>
        <v>683885.53930094268</v>
      </c>
      <c r="W797" s="18">
        <f t="shared" ca="1" si="68"/>
        <v>-52975.306098150555</v>
      </c>
      <c r="X797" s="18">
        <f ca="1">'Metrics and Escenarios'!$N$13-W797</f>
        <v>55883.352853957331</v>
      </c>
    </row>
    <row r="798" spans="1:24" x14ac:dyDescent="0.3">
      <c r="A798">
        <v>793</v>
      </c>
      <c r="B798" s="18">
        <f t="shared" ca="1" si="67"/>
        <v>109.77405471219761</v>
      </c>
      <c r="C798" s="23">
        <f t="shared" ca="1" si="69"/>
        <v>0.98270304343862569</v>
      </c>
      <c r="D798" s="23">
        <f t="shared" ca="1" si="70"/>
        <v>0.95905919595398437</v>
      </c>
      <c r="E798" s="23">
        <f t="shared" ca="1" si="70"/>
        <v>0.93081486784653988</v>
      </c>
      <c r="F798" s="23">
        <f t="shared" ca="1" si="70"/>
        <v>0.89943809852738565</v>
      </c>
      <c r="G798" s="23">
        <f t="shared" ca="1" si="70"/>
        <v>0.86610714265062194</v>
      </c>
      <c r="H798" s="23">
        <f t="shared" ca="1" si="70"/>
        <v>0.8317433253590264</v>
      </c>
      <c r="I798" s="23">
        <f t="shared" ca="1" si="70"/>
        <v>0.79704500436369974</v>
      </c>
      <c r="J798" s="23">
        <f t="shared" ca="1" si="70"/>
        <v>0.76253164378317995</v>
      </c>
      <c r="K798" s="23">
        <f t="shared" ca="1" si="70"/>
        <v>0.72857541085916411</v>
      </c>
      <c r="L798" s="23">
        <f t="shared" ca="1" si="70"/>
        <v>0.69543906918987297</v>
      </c>
      <c r="M798" s="24">
        <f ca="1">C798*'Balance y flujos'!D$12</f>
        <v>7440.8864394166631</v>
      </c>
      <c r="N798" s="24">
        <f ca="1">D798*'Balance y flujos'!E$12</f>
        <v>7261.8586188570625</v>
      </c>
      <c r="O798" s="24">
        <f ca="1">E798*'Balance y flujos'!F$12</f>
        <v>7047.9966191325811</v>
      </c>
      <c r="P798" s="24">
        <f ca="1">F798*'Balance y flujos'!G$12</f>
        <v>6810.4162240188653</v>
      </c>
      <c r="Q798" s="24">
        <f ca="1">G798*'Balance y flujos'!H$12</f>
        <v>-859549.10364192992</v>
      </c>
      <c r="R798" s="24">
        <f ca="1">H798*'Balance y flujos'!I$12</f>
        <v>21079.52184621073</v>
      </c>
      <c r="S798" s="24">
        <f ca="1">I798*'Balance y flujos'!J$12</f>
        <v>20200.13514944091</v>
      </c>
      <c r="T798" s="24">
        <f ca="1">J798*'Balance y flujos'!K$12</f>
        <v>19325.436049175602</v>
      </c>
      <c r="U798" s="24">
        <f ca="1">K798*'Balance y flujos'!L$12</f>
        <v>18464.856671002846</v>
      </c>
      <c r="V798" s="24">
        <f ca="1">L798*'Balance y flujos'!M$12</f>
        <v>713064.12562825019</v>
      </c>
      <c r="W798" s="18">
        <f t="shared" ca="1" si="68"/>
        <v>-38853.870396424551</v>
      </c>
      <c r="X798" s="18">
        <f ca="1">'Metrics and Escenarios'!$N$13-W798</f>
        <v>41761.917152231326</v>
      </c>
    </row>
    <row r="799" spans="1:24" x14ac:dyDescent="0.3">
      <c r="A799">
        <v>794</v>
      </c>
      <c r="B799" s="18">
        <f t="shared" ca="1" si="67"/>
        <v>55.91581754926834</v>
      </c>
      <c r="C799" s="23">
        <f t="shared" ca="1" si="69"/>
        <v>0.98800998709931875</v>
      </c>
      <c r="D799" s="23">
        <f t="shared" ca="1" si="70"/>
        <v>0.96944568284009647</v>
      </c>
      <c r="E799" s="23">
        <f t="shared" ca="1" si="70"/>
        <v>0.9459766403215637</v>
      </c>
      <c r="F799" s="23">
        <f t="shared" ca="1" si="70"/>
        <v>0.91902518635434871</v>
      </c>
      <c r="G799" s="23">
        <f t="shared" ca="1" si="70"/>
        <v>0.88974752330096696</v>
      </c>
      <c r="H799" s="23">
        <f t="shared" ca="1" si="70"/>
        <v>0.85906005510151906</v>
      </c>
      <c r="I799" s="23">
        <f t="shared" ca="1" si="70"/>
        <v>0.82766783663776378</v>
      </c>
      <c r="J799" s="23">
        <f t="shared" ca="1" si="70"/>
        <v>0.79610461046711256</v>
      </c>
      <c r="K799" s="23">
        <f t="shared" ca="1" si="70"/>
        <v>0.76476113938597312</v>
      </c>
      <c r="L799" s="23">
        <f t="shared" ca="1" si="70"/>
        <v>0.73392117914338451</v>
      </c>
      <c r="M799" s="24">
        <f ca="1">C799*'Balance y flujos'!D$12</f>
        <v>7481.0698553359052</v>
      </c>
      <c r="N799" s="24">
        <f ca="1">D799*'Balance y flujos'!E$12</f>
        <v>7340.5036072287476</v>
      </c>
      <c r="O799" s="24">
        <f ca="1">E799*'Balance y flujos'!F$12</f>
        <v>7162.7993847902126</v>
      </c>
      <c r="P799" s="24">
        <f ca="1">F799*'Balance y flujos'!G$12</f>
        <v>6958.7268425444045</v>
      </c>
      <c r="Q799" s="24">
        <f ca="1">G799*'Balance y flujos'!H$12</f>
        <v>-883010.48272208718</v>
      </c>
      <c r="R799" s="24">
        <f ca="1">H799*'Balance y flujos'!I$12</f>
        <v>21771.831100541509</v>
      </c>
      <c r="S799" s="24">
        <f ca="1">I799*'Balance y flujos'!J$12</f>
        <v>20976.233546906667</v>
      </c>
      <c r="T799" s="24">
        <f ca="1">J799*'Balance y flujos'!K$12</f>
        <v>20176.302011160424</v>
      </c>
      <c r="U799" s="24">
        <f ca="1">K799*'Balance y flujos'!L$12</f>
        <v>19381.939900582915</v>
      </c>
      <c r="V799" s="24">
        <f ca="1">L799*'Balance y flujos'!M$12</f>
        <v>752521.51780251553</v>
      </c>
      <c r="W799" s="18">
        <f t="shared" ca="1" si="68"/>
        <v>-19239.558670480968</v>
      </c>
      <c r="X799" s="18">
        <f ca="1">'Metrics and Escenarios'!$N$13-W799</f>
        <v>22147.605426287744</v>
      </c>
    </row>
    <row r="800" spans="1:24" x14ac:dyDescent="0.3">
      <c r="A800">
        <v>795</v>
      </c>
      <c r="B800" s="18">
        <f t="shared" ca="1" si="67"/>
        <v>33.994429801752538</v>
      </c>
      <c r="C800" s="23">
        <f t="shared" ca="1" si="69"/>
        <v>0.99017821776485726</v>
      </c>
      <c r="D800" s="23">
        <f t="shared" ca="1" si="70"/>
        <v>0.97370533270325921</v>
      </c>
      <c r="E800" s="23">
        <f t="shared" ca="1" si="70"/>
        <v>0.95221827784930535</v>
      </c>
      <c r="F800" s="23">
        <f t="shared" ca="1" si="70"/>
        <v>0.9271191436331373</v>
      </c>
      <c r="G800" s="23">
        <f t="shared" ca="1" si="70"/>
        <v>0.89955341504708097</v>
      </c>
      <c r="H800" s="23">
        <f t="shared" ca="1" si="70"/>
        <v>0.87043376250871007</v>
      </c>
      <c r="I800" s="23">
        <f t="shared" ca="1" si="70"/>
        <v>0.84046632099196228</v>
      </c>
      <c r="J800" s="23">
        <f t="shared" ca="1" si="70"/>
        <v>0.8101891246155889</v>
      </c>
      <c r="K800" s="23">
        <f t="shared" ca="1" si="70"/>
        <v>0.7799991250456747</v>
      </c>
      <c r="L800" s="23">
        <f t="shared" ca="1" si="70"/>
        <v>0.75018738743213154</v>
      </c>
      <c r="M800" s="24">
        <f ca="1">C800*'Balance y flujos'!D$12</f>
        <v>7497.4873868215909</v>
      </c>
      <c r="N800" s="24">
        <f ca="1">D800*'Balance y flujos'!E$12</f>
        <v>7372.7570647865505</v>
      </c>
      <c r="O800" s="24">
        <f ca="1">E800*'Balance y flujos'!F$12</f>
        <v>7210.0601685539568</v>
      </c>
      <c r="P800" s="24">
        <f ca="1">F800*'Balance y flujos'!G$12</f>
        <v>7020.0131256785398</v>
      </c>
      <c r="Q800" s="24">
        <f ca="1">G800*'Balance y flujos'!H$12</f>
        <v>-892742.12566292146</v>
      </c>
      <c r="R800" s="24">
        <f ca="1">H800*'Balance y flujos'!I$12</f>
        <v>22060.083866091267</v>
      </c>
      <c r="S800" s="24">
        <f ca="1">I800*'Balance y flujos'!J$12</f>
        <v>21300.595549362482</v>
      </c>
      <c r="T800" s="24">
        <f ca="1">J800*'Balance y flujos'!K$12</f>
        <v>20533.256872875623</v>
      </c>
      <c r="U800" s="24">
        <f ca="1">K800*'Balance y flujos'!L$12</f>
        <v>19768.128093277184</v>
      </c>
      <c r="V800" s="24">
        <f ca="1">L800*'Balance y flujos'!M$12</f>
        <v>769199.97333452071</v>
      </c>
      <c r="W800" s="18">
        <f t="shared" ca="1" si="68"/>
        <v>-10779.770200953586</v>
      </c>
      <c r="X800" s="18">
        <f ca="1">'Metrics and Escenarios'!$N$13-W800</f>
        <v>13687.816956760362</v>
      </c>
    </row>
    <row r="801" spans="1:24" x14ac:dyDescent="0.3">
      <c r="A801">
        <v>796</v>
      </c>
      <c r="B801" s="18">
        <f t="shared" ca="1" si="67"/>
        <v>-102.98113742683033</v>
      </c>
      <c r="C801" s="23">
        <f t="shared" ca="1" si="69"/>
        <v>1.0038345557810722</v>
      </c>
      <c r="D801" s="23">
        <f t="shared" ca="1" si="70"/>
        <v>1.0007488394151953</v>
      </c>
      <c r="E801" s="23">
        <f t="shared" ca="1" si="70"/>
        <v>0.992162557327535</v>
      </c>
      <c r="F801" s="23">
        <f t="shared" ca="1" si="70"/>
        <v>0.97933357049499148</v>
      </c>
      <c r="G801" s="23">
        <f t="shared" ca="1" si="70"/>
        <v>0.96332054598347272</v>
      </c>
      <c r="H801" s="23">
        <f t="shared" ca="1" si="70"/>
        <v>0.94499251358821024</v>
      </c>
      <c r="I801" s="23">
        <f t="shared" ca="1" si="70"/>
        <v>0.92504258926390714</v>
      </c>
      <c r="J801" s="23">
        <f t="shared" ca="1" si="70"/>
        <v>0.90401699624842657</v>
      </c>
      <c r="K801" s="23">
        <f t="shared" ca="1" si="70"/>
        <v>0.88233412292798685</v>
      </c>
      <c r="L801" s="23">
        <f t="shared" ca="1" si="70"/>
        <v>0.86031499243580001</v>
      </c>
      <c r="M801" s="24">
        <f ca="1">C801*'Balance y flujos'!D$12</f>
        <v>7600.8912187679907</v>
      </c>
      <c r="N801" s="24">
        <f ca="1">D801*'Balance y flujos'!E$12</f>
        <v>7577.5266172069769</v>
      </c>
      <c r="O801" s="24">
        <f ca="1">E801*'Balance y flujos'!F$12</f>
        <v>7512.5125212624698</v>
      </c>
      <c r="P801" s="24">
        <f ca="1">F801*'Balance y flujos'!G$12</f>
        <v>7415.3732737643631</v>
      </c>
      <c r="Q801" s="24">
        <f ca="1">G801*'Balance y flujos'!H$12</f>
        <v>-956026.42103364249</v>
      </c>
      <c r="R801" s="24">
        <f ca="1">H801*'Balance y flujos'!I$12</f>
        <v>23949.684629076764</v>
      </c>
      <c r="S801" s="24">
        <f ca="1">I801*'Balance y flujos'!J$12</f>
        <v>23444.078088209277</v>
      </c>
      <c r="T801" s="24">
        <f ca="1">J801*'Balance y flujos'!K$12</f>
        <v>22911.210034103711</v>
      </c>
      <c r="U801" s="24">
        <f ca="1">K801*'Balance y flujos'!L$12</f>
        <v>22361.684010976882</v>
      </c>
      <c r="V801" s="24">
        <f ca="1">L801*'Balance y flujos'!M$12</f>
        <v>882118.62839506054</v>
      </c>
      <c r="W801" s="18">
        <f t="shared" ca="1" si="68"/>
        <v>48865.167754786555</v>
      </c>
      <c r="X801" s="18">
        <f ca="1">'Metrics and Escenarios'!$N$13-W801</f>
        <v>-45957.120998979779</v>
      </c>
    </row>
    <row r="802" spans="1:24" x14ac:dyDescent="0.3">
      <c r="A802">
        <v>797</v>
      </c>
      <c r="B802" s="18">
        <f t="shared" ca="1" si="67"/>
        <v>-251.14537543555767</v>
      </c>
      <c r="C802" s="23">
        <f t="shared" ca="1" si="69"/>
        <v>1.0188185242855392</v>
      </c>
      <c r="D802" s="23">
        <f t="shared" ca="1" si="70"/>
        <v>1.0308476312559676</v>
      </c>
      <c r="E802" s="23">
        <f t="shared" ca="1" si="70"/>
        <v>1.0372582713998217</v>
      </c>
      <c r="F802" s="23">
        <f t="shared" ca="1" si="70"/>
        <v>1.0391288588855063</v>
      </c>
      <c r="G802" s="23">
        <f t="shared" ca="1" si="70"/>
        <v>1.0373953061612533</v>
      </c>
      <c r="H802" s="23">
        <f t="shared" ca="1" si="70"/>
        <v>1.0328482417752187</v>
      </c>
      <c r="I802" s="23">
        <f t="shared" ca="1" si="70"/>
        <v>1.026135153390517</v>
      </c>
      <c r="J802" s="23">
        <f t="shared" ca="1" si="70"/>
        <v>1.017780496724084</v>
      </c>
      <c r="K802" s="23">
        <f t="shared" ca="1" si="70"/>
        <v>1.0081967546212622</v>
      </c>
      <c r="L802" s="23">
        <f t="shared" ca="1" si="70"/>
        <v>0.99771017714106303</v>
      </c>
      <c r="M802" s="24">
        <f ca="1">C802*'Balance y flujos'!D$12</f>
        <v>7714.347678273195</v>
      </c>
      <c r="N802" s="24">
        <f ca="1">D802*'Balance y flujos'!E$12</f>
        <v>7805.4303502280445</v>
      </c>
      <c r="O802" s="24">
        <f ca="1">E802*'Balance y flujos'!F$12</f>
        <v>7853.9707975512483</v>
      </c>
      <c r="P802" s="24">
        <f ca="1">F802*'Balance y flujos'!G$12</f>
        <v>7868.1346175871249</v>
      </c>
      <c r="Q802" s="24">
        <f ca="1">G802*'Balance y flujos'!H$12</f>
        <v>-1029540.2977561513</v>
      </c>
      <c r="R802" s="24">
        <f ca="1">H802*'Balance y flujos'!I$12</f>
        <v>26176.28108638334</v>
      </c>
      <c r="S802" s="24">
        <f ca="1">I802*'Balance y flujos'!J$12</f>
        <v>26006.146035164526</v>
      </c>
      <c r="T802" s="24">
        <f ca="1">J802*'Balance y flujos'!K$12</f>
        <v>25794.407434627341</v>
      </c>
      <c r="U802" s="24">
        <f ca="1">K802*'Balance y flujos'!L$12</f>
        <v>25551.519160245727</v>
      </c>
      <c r="V802" s="24">
        <f ca="1">L802*'Balance y flujos'!M$12</f>
        <v>1022995.9267635845</v>
      </c>
      <c r="W802" s="18">
        <f t="shared" ca="1" si="68"/>
        <v>128225.86616749375</v>
      </c>
      <c r="X802" s="18">
        <f ca="1">'Metrics and Escenarios'!$N$13-W802</f>
        <v>-125317.81941168697</v>
      </c>
    </row>
    <row r="803" spans="1:24" x14ac:dyDescent="0.3">
      <c r="A803">
        <v>798</v>
      </c>
      <c r="B803" s="18">
        <f t="shared" ca="1" si="67"/>
        <v>-4.2890780678502409</v>
      </c>
      <c r="C803" s="23">
        <f t="shared" ca="1" si="69"/>
        <v>0.9939762327521745</v>
      </c>
      <c r="D803" s="23">
        <f t="shared" ca="1" si="70"/>
        <v>0.98118931861766512</v>
      </c>
      <c r="E803" s="23">
        <f t="shared" ca="1" si="70"/>
        <v>0.96321759760457182</v>
      </c>
      <c r="F803" s="23">
        <f t="shared" ca="1" si="70"/>
        <v>0.94142575472301304</v>
      </c>
      <c r="G803" s="23">
        <f t="shared" ca="1" si="70"/>
        <v>0.91693830296739376</v>
      </c>
      <c r="H803" s="23">
        <f t="shared" ca="1" si="70"/>
        <v>0.89065911716722168</v>
      </c>
      <c r="I803" s="23">
        <f t="shared" ca="1" si="70"/>
        <v>0.86329402780381059</v>
      </c>
      <c r="J803" s="23">
        <f t="shared" ca="1" si="70"/>
        <v>0.83538651827734189</v>
      </c>
      <c r="K803" s="23">
        <f t="shared" ca="1" si="70"/>
        <v>0.80734247206286891</v>
      </c>
      <c r="L803" s="23">
        <f t="shared" ca="1" si="70"/>
        <v>0.7794640226993671</v>
      </c>
      <c r="M803" s="24">
        <f ca="1">C803*'Balance y flujos'!D$12</f>
        <v>7526.2454113382764</v>
      </c>
      <c r="N803" s="24">
        <f ca="1">D803*'Balance y flujos'!E$12</f>
        <v>7429.4247322727824</v>
      </c>
      <c r="O803" s="24">
        <f ca="1">E803*'Balance y flujos'!F$12</f>
        <v>7293.345439477087</v>
      </c>
      <c r="P803" s="24">
        <f ca="1">F803*'Balance y flujos'!G$12</f>
        <v>7128.3407320327096</v>
      </c>
      <c r="Q803" s="24">
        <f ca="1">G803*'Balance y flujos'!H$12</f>
        <v>-909995.37770641397</v>
      </c>
      <c r="R803" s="24">
        <f ca="1">H803*'Balance y flujos'!I$12</f>
        <v>22572.670853413856</v>
      </c>
      <c r="S803" s="24">
        <f ca="1">I803*'Balance y flujos'!J$12</f>
        <v>21879.135983373828</v>
      </c>
      <c r="T803" s="24">
        <f ca="1">J803*'Balance y flujos'!K$12</f>
        <v>21171.854134754725</v>
      </c>
      <c r="U803" s="24">
        <f ca="1">K803*'Balance y flujos'!L$12</f>
        <v>20461.111930025942</v>
      </c>
      <c r="V803" s="24">
        <f ca="1">L803*'Balance y flujos'!M$12</f>
        <v>799218.58927522053</v>
      </c>
      <c r="W803" s="18">
        <f t="shared" ca="1" si="68"/>
        <v>4685.3407854958205</v>
      </c>
      <c r="X803" s="18">
        <f ca="1">'Metrics and Escenarios'!$N$13-W803</f>
        <v>-1777.2940296890447</v>
      </c>
    </row>
    <row r="804" spans="1:24" x14ac:dyDescent="0.3">
      <c r="A804">
        <v>799</v>
      </c>
      <c r="B804" s="18">
        <f t="shared" ca="1" si="67"/>
        <v>-153.13867497385473</v>
      </c>
      <c r="C804" s="23">
        <f t="shared" ca="1" si="69"/>
        <v>1.0088821909886809</v>
      </c>
      <c r="D804" s="23">
        <f t="shared" ca="1" si="70"/>
        <v>1.0108383809586641</v>
      </c>
      <c r="E804" s="23">
        <f t="shared" ca="1" si="70"/>
        <v>1.0072047748117534</v>
      </c>
      <c r="F804" s="23">
        <f t="shared" ca="1" si="70"/>
        <v>0.99918038233898776</v>
      </c>
      <c r="G804" s="23">
        <f t="shared" ca="1" si="70"/>
        <v>0.98778492525147377</v>
      </c>
      <c r="H804" s="23">
        <f t="shared" ca="1" si="70"/>
        <v>0.97386386790367241</v>
      </c>
      <c r="I804" s="23">
        <f t="shared" ca="1" si="70"/>
        <v>0.9580979865799345</v>
      </c>
      <c r="J804" s="23">
        <f t="shared" ca="1" si="70"/>
        <v>0.94102922022329005</v>
      </c>
      <c r="K804" s="23">
        <f t="shared" ca="1" si="70"/>
        <v>0.92307694240259064</v>
      </c>
      <c r="L804" s="23">
        <f t="shared" ca="1" si="70"/>
        <v>0.90456677733371993</v>
      </c>
      <c r="M804" s="24">
        <f ca="1">C804*'Balance y flujos'!D$12</f>
        <v>7639.1111882879732</v>
      </c>
      <c r="N804" s="24">
        <f ca="1">D804*'Balance y flujos'!E$12</f>
        <v>7653.9231780520813</v>
      </c>
      <c r="O804" s="24">
        <f ca="1">E804*'Balance y flujos'!F$12</f>
        <v>7626.4100336843567</v>
      </c>
      <c r="P804" s="24">
        <f ca="1">F804*'Balance y flujos'!G$12</f>
        <v>7565.6504852797552</v>
      </c>
      <c r="Q804" s="24">
        <f ca="1">G804*'Balance y flujos'!H$12</f>
        <v>-980305.55953215633</v>
      </c>
      <c r="R804" s="24">
        <f ca="1">H804*'Balance y flujos'!I$12</f>
        <v>24681.393950290461</v>
      </c>
      <c r="S804" s="24">
        <f ca="1">I804*'Balance y flujos'!J$12</f>
        <v>24281.826884759703</v>
      </c>
      <c r="T804" s="24">
        <f ca="1">J804*'Balance y flujos'!K$12</f>
        <v>23849.239784469548</v>
      </c>
      <c r="U804" s="24">
        <f ca="1">K804*'Balance y flujos'!L$12</f>
        <v>23394.261161891089</v>
      </c>
      <c r="V804" s="24">
        <f ca="1">L804*'Balance y flujos'!M$12</f>
        <v>927491.920900014</v>
      </c>
      <c r="W804" s="18">
        <f t="shared" ca="1" si="68"/>
        <v>73878.178034572746</v>
      </c>
      <c r="X804" s="18">
        <f ca="1">'Metrics and Escenarios'!$N$13-W804</f>
        <v>-70970.13127876597</v>
      </c>
    </row>
    <row r="805" spans="1:24" x14ac:dyDescent="0.3">
      <c r="A805">
        <v>800</v>
      </c>
      <c r="B805" s="18">
        <f t="shared" ca="1" si="67"/>
        <v>-166.54923161380032</v>
      </c>
      <c r="C805" s="23">
        <f t="shared" ca="1" si="69"/>
        <v>1.0102360657730294</v>
      </c>
      <c r="D805" s="23">
        <f t="shared" ca="1" si="70"/>
        <v>1.0135532011284936</v>
      </c>
      <c r="E805" s="23">
        <f t="shared" ca="1" si="70"/>
        <v>1.0112650900023263</v>
      </c>
      <c r="F805" s="23">
        <f t="shared" ca="1" si="70"/>
        <v>1.0045546097727269</v>
      </c>
      <c r="G805" s="23">
        <f t="shared" ca="1" si="70"/>
        <v>0.99443055359001398</v>
      </c>
      <c r="H805" s="23">
        <f t="shared" ca="1" si="70"/>
        <v>0.98173151223855248</v>
      </c>
      <c r="I805" s="23">
        <f t="shared" ca="1" si="70"/>
        <v>0.96713437338342956</v>
      </c>
      <c r="J805" s="23">
        <f t="shared" ca="1" si="70"/>
        <v>0.95117935095454464</v>
      </c>
      <c r="K805" s="23">
        <f t="shared" ca="1" si="70"/>
        <v>0.93428552539629506</v>
      </c>
      <c r="L805" s="23">
        <f t="shared" ca="1" si="70"/>
        <v>0.91677922617780039</v>
      </c>
      <c r="M805" s="24">
        <f ca="1">C805*'Balance y flujos'!D$12</f>
        <v>7649.3625338910924</v>
      </c>
      <c r="N805" s="24">
        <f ca="1">D805*'Balance y flujos'!E$12</f>
        <v>7674.4794068355532</v>
      </c>
      <c r="O805" s="24">
        <f ca="1">E805*'Balance y flujos'!F$12</f>
        <v>7657.1541577033222</v>
      </c>
      <c r="P805" s="24">
        <f ca="1">F805*'Balance y flujos'!G$12</f>
        <v>7606.3433642741284</v>
      </c>
      <c r="Q805" s="24">
        <f ca="1">G805*'Balance y flujos'!H$12</f>
        <v>-986900.86812648096</v>
      </c>
      <c r="R805" s="24">
        <f ca="1">H805*'Balance y flujos'!I$12</f>
        <v>24880.789816273194</v>
      </c>
      <c r="S805" s="24">
        <f ca="1">I805*'Balance y flujos'!J$12</f>
        <v>24510.843105542554</v>
      </c>
      <c r="T805" s="24">
        <f ca="1">J805*'Balance y flujos'!K$12</f>
        <v>24106.482489001046</v>
      </c>
      <c r="U805" s="24">
        <f ca="1">K805*'Balance y flujos'!L$12</f>
        <v>23678.329050237375</v>
      </c>
      <c r="V805" s="24">
        <f ca="1">L805*'Balance y flujos'!M$12</f>
        <v>940013.8793901063</v>
      </c>
      <c r="W805" s="18">
        <f t="shared" ca="1" si="68"/>
        <v>80876.795187383657</v>
      </c>
      <c r="X805" s="18">
        <f ca="1">'Metrics and Escenarios'!$N$13-W805</f>
        <v>-77968.748431576882</v>
      </c>
    </row>
    <row r="806" spans="1:24" x14ac:dyDescent="0.3">
      <c r="A806">
        <v>801</v>
      </c>
      <c r="B806" s="18">
        <f t="shared" ca="1" si="67"/>
        <v>-90.674488815383526</v>
      </c>
      <c r="C806" s="23">
        <f t="shared" ca="1" si="69"/>
        <v>1.0025999317269132</v>
      </c>
      <c r="D806" s="23">
        <f t="shared" ca="1" si="70"/>
        <v>0.99828869540697251</v>
      </c>
      <c r="E806" s="23">
        <f t="shared" ca="1" si="70"/>
        <v>0.98850625222252053</v>
      </c>
      <c r="F806" s="23">
        <f t="shared" ca="1" si="70"/>
        <v>0.97452449128575669</v>
      </c>
      <c r="G806" s="23">
        <f t="shared" ca="1" si="70"/>
        <v>0.95741112220006408</v>
      </c>
      <c r="H806" s="23">
        <f t="shared" ca="1" si="70"/>
        <v>0.93804039786635196</v>
      </c>
      <c r="I806" s="23">
        <f t="shared" ca="1" si="70"/>
        <v>0.91710789379527702</v>
      </c>
      <c r="J806" s="23">
        <f t="shared" ca="1" si="70"/>
        <v>0.89516033052812427</v>
      </c>
      <c r="K806" s="23">
        <f t="shared" ca="1" si="70"/>
        <v>0.8726153264919978</v>
      </c>
      <c r="L806" s="23">
        <f t="shared" ca="1" si="70"/>
        <v>0.84979228059547629</v>
      </c>
      <c r="M806" s="24">
        <f ca="1">C806*'Balance y flujos'!D$12</f>
        <v>7591.54282258289</v>
      </c>
      <c r="N806" s="24">
        <f ca="1">D806*'Balance y flujos'!E$12</f>
        <v>7558.8987597763717</v>
      </c>
      <c r="O806" s="24">
        <f ca="1">E806*'Balance y flujos'!F$12</f>
        <v>7484.8275036409987</v>
      </c>
      <c r="P806" s="24">
        <f ca="1">F806*'Balance y flujos'!G$12</f>
        <v>7378.959616034289</v>
      </c>
      <c r="Q806" s="24">
        <f ca="1">G806*'Balance y flujos'!H$12</f>
        <v>-950161.74255919398</v>
      </c>
      <c r="R806" s="24">
        <f ca="1">H806*'Balance y flujos'!I$12</f>
        <v>23773.491721038652</v>
      </c>
      <c r="S806" s="24">
        <f ca="1">I806*'Balance y flujos'!J$12</f>
        <v>23242.982892883461</v>
      </c>
      <c r="T806" s="24">
        <f ca="1">J806*'Balance y flujos'!K$12</f>
        <v>22686.748625345052</v>
      </c>
      <c r="U806" s="24">
        <f ca="1">K806*'Balance y flujos'!L$12</f>
        <v>22115.372948964003</v>
      </c>
      <c r="V806" s="24">
        <f ca="1">L806*'Balance y flujos'!M$12</f>
        <v>871329.2312356527</v>
      </c>
      <c r="W806" s="18">
        <f t="shared" ca="1" si="68"/>
        <v>43000.313566724537</v>
      </c>
      <c r="X806" s="18">
        <f ca="1">'Metrics and Escenarios'!$N$13-W806</f>
        <v>-40092.266810917761</v>
      </c>
    </row>
    <row r="807" spans="1:24" x14ac:dyDescent="0.3">
      <c r="A807">
        <v>802</v>
      </c>
      <c r="B807" s="18">
        <f t="shared" ca="1" si="67"/>
        <v>34.061509033940652</v>
      </c>
      <c r="C807" s="23">
        <f t="shared" ca="1" si="69"/>
        <v>0.99017157574767667</v>
      </c>
      <c r="D807" s="23">
        <f t="shared" ca="1" si="70"/>
        <v>0.97369226970966594</v>
      </c>
      <c r="E807" s="23">
        <f t="shared" ca="1" si="70"/>
        <v>0.95219911582082606</v>
      </c>
      <c r="F807" s="23">
        <f t="shared" ca="1" si="70"/>
        <v>0.92709426779074855</v>
      </c>
      <c r="G807" s="23">
        <f t="shared" ca="1" si="70"/>
        <v>0.89952324487683499</v>
      </c>
      <c r="H807" s="23">
        <f t="shared" ca="1" si="70"/>
        <v>0.87039873039661708</v>
      </c>
      <c r="I807" s="23">
        <f t="shared" ca="1" si="70"/>
        <v>0.84042685743363987</v>
      </c>
      <c r="J807" s="23">
        <f t="shared" ca="1" si="70"/>
        <v>0.81014564829061764</v>
      </c>
      <c r="K807" s="23">
        <f t="shared" ca="1" si="70"/>
        <v>0.77995203689890158</v>
      </c>
      <c r="L807" s="23">
        <f t="shared" ca="1" si="70"/>
        <v>0.75013706712592798</v>
      </c>
      <c r="M807" s="24">
        <f ca="1">C807*'Balance y flujos'!D$12</f>
        <v>7497.4370944205448</v>
      </c>
      <c r="N807" s="24">
        <f ca="1">D807*'Balance y flujos'!E$12</f>
        <v>7372.6581536734366</v>
      </c>
      <c r="O807" s="24">
        <f ca="1">E807*'Balance y flujos'!F$12</f>
        <v>7209.915076423822</v>
      </c>
      <c r="P807" s="24">
        <f ca="1">F807*'Balance y flujos'!G$12</f>
        <v>7019.824769369342</v>
      </c>
      <c r="Q807" s="24">
        <f ca="1">G807*'Balance y flujos'!H$12</f>
        <v>-892712.18393687555</v>
      </c>
      <c r="R807" s="24">
        <f ca="1">H807*'Balance y flujos'!I$12</f>
        <v>22059.196019865551</v>
      </c>
      <c r="S807" s="24">
        <f ca="1">I807*'Balance y flujos'!J$12</f>
        <v>21299.595393527838</v>
      </c>
      <c r="T807" s="24">
        <f ca="1">J807*'Balance y flujos'!K$12</f>
        <v>20532.155018356229</v>
      </c>
      <c r="U807" s="24">
        <f ca="1">K807*'Balance y flujos'!L$12</f>
        <v>19766.934701531995</v>
      </c>
      <c r="V807" s="24">
        <f ca="1">L807*'Balance y flujos'!M$12</f>
        <v>769148.37772142678</v>
      </c>
      <c r="W807" s="18">
        <f t="shared" ca="1" si="68"/>
        <v>-10806.089988279855</v>
      </c>
      <c r="X807" s="18">
        <f ca="1">'Metrics and Escenarios'!$N$13-W807</f>
        <v>13714.136744086631</v>
      </c>
    </row>
    <row r="808" spans="1:24" x14ac:dyDescent="0.3">
      <c r="A808">
        <v>803</v>
      </c>
      <c r="B808" s="18">
        <f t="shared" ca="1" si="67"/>
        <v>-65.256647035985296</v>
      </c>
      <c r="C808" s="23">
        <f t="shared" ca="1" si="69"/>
        <v>1.0000547750733864</v>
      </c>
      <c r="D808" s="23">
        <f t="shared" ca="1" si="70"/>
        <v>0.99322670397597279</v>
      </c>
      <c r="E808" s="23">
        <f t="shared" ref="D808:M836" ca="1" si="71">EXP(-(E$4+($B808/10000))*E$3)</f>
        <v>0.98099720950144109</v>
      </c>
      <c r="F808" s="23">
        <f t="shared" ca="1" si="71"/>
        <v>0.96466656590960886</v>
      </c>
      <c r="G808" s="23">
        <f t="shared" ca="1" si="71"/>
        <v>0.94532045240866891</v>
      </c>
      <c r="H808" s="23">
        <f t="shared" ca="1" si="71"/>
        <v>0.92384315457199817</v>
      </c>
      <c r="I808" s="23">
        <f t="shared" ca="1" si="71"/>
        <v>0.9009345699701139</v>
      </c>
      <c r="J808" s="23">
        <f t="shared" ca="1" si="71"/>
        <v>0.87714171420597753</v>
      </c>
      <c r="K808" s="23">
        <f t="shared" ca="1" si="71"/>
        <v>0.85287992277891622</v>
      </c>
      <c r="L808" s="23">
        <f t="shared" ca="1" si="71"/>
        <v>0.82846459497777936</v>
      </c>
      <c r="M808" s="24">
        <f ca="1">C808*'Balance y flujos'!D$12</f>
        <v>7572.2712616002846</v>
      </c>
      <c r="N808" s="24">
        <f ca="1">D808*'Balance y flujos'!E$12</f>
        <v>7520.5700869928096</v>
      </c>
      <c r="O808" s="24">
        <f ca="1">E808*'Balance y flujos'!F$12</f>
        <v>7427.9701096099707</v>
      </c>
      <c r="P808" s="24">
        <f ca="1">F808*'Balance y flujos'!G$12</f>
        <v>7304.3168195741391</v>
      </c>
      <c r="Q808" s="24">
        <f ca="1">G808*'Balance y flujos'!H$12</f>
        <v>-938162.62158460054</v>
      </c>
      <c r="R808" s="24">
        <f ca="1">H808*'Balance y flujos'!I$12</f>
        <v>23413.679876380786</v>
      </c>
      <c r="S808" s="24">
        <f ca="1">I808*'Balance y flujos'!J$12</f>
        <v>22833.0896932582</v>
      </c>
      <c r="T808" s="24">
        <f ca="1">J808*'Balance y flujos'!K$12</f>
        <v>22230.088734221514</v>
      </c>
      <c r="U808" s="24">
        <f ca="1">K808*'Balance y flujos'!L$12</f>
        <v>21615.20317178651</v>
      </c>
      <c r="V808" s="24">
        <f ca="1">L808*'Balance y flujos'!M$12</f>
        <v>849461.02139467653</v>
      </c>
      <c r="W808" s="18">
        <f t="shared" ca="1" si="68"/>
        <v>31215.589563500253</v>
      </c>
      <c r="X808" s="18">
        <f ca="1">'Metrics and Escenarios'!$N$13-W808</f>
        <v>-28307.542807693477</v>
      </c>
    </row>
    <row r="809" spans="1:24" x14ac:dyDescent="0.3">
      <c r="A809">
        <v>804</v>
      </c>
      <c r="B809" s="18">
        <f t="shared" ca="1" si="67"/>
        <v>-125.83098619583201</v>
      </c>
      <c r="C809" s="23">
        <f t="shared" ca="1" si="69"/>
        <v>1.0061309251454347</v>
      </c>
      <c r="D809" s="23">
        <f t="shared" ca="1" si="71"/>
        <v>1.0053326974109955</v>
      </c>
      <c r="E809" s="23">
        <f t="shared" ca="1" si="71"/>
        <v>0.99898715106032077</v>
      </c>
      <c r="F809" s="23">
        <f t="shared" ca="1" si="71"/>
        <v>0.9883256510244699</v>
      </c>
      <c r="G809" s="23">
        <f t="shared" ca="1" si="71"/>
        <v>0.97438952107961618</v>
      </c>
      <c r="H809" s="23">
        <f t="shared" ca="1" si="71"/>
        <v>0.95803749361949797</v>
      </c>
      <c r="I809" s="23">
        <f t="shared" ca="1" si="71"/>
        <v>0.93995751086807855</v>
      </c>
      <c r="J809" s="23">
        <f t="shared" ca="1" si="71"/>
        <v>0.92069428255969388</v>
      </c>
      <c r="K809" s="23">
        <f t="shared" ca="1" si="71"/>
        <v>0.90066706520498663</v>
      </c>
      <c r="L809" s="23">
        <f t="shared" ca="1" si="71"/>
        <v>0.88019937228838196</v>
      </c>
      <c r="M809" s="24">
        <f ca="1">C809*'Balance y flujos'!D$12</f>
        <v>7618.2789980948837</v>
      </c>
      <c r="N809" s="24">
        <f ca="1">D809*'Balance y flujos'!E$12</f>
        <v>7612.2349322253294</v>
      </c>
      <c r="O809" s="24">
        <f ca="1">E809*'Balance y flujos'!F$12</f>
        <v>7564.1873657639417</v>
      </c>
      <c r="P809" s="24">
        <f ca="1">F809*'Balance y flujos'!G$12</f>
        <v>7483.4600172833543</v>
      </c>
      <c r="Q809" s="24">
        <f ca="1">G809*'Balance y flujos'!H$12</f>
        <v>-967011.58343861636</v>
      </c>
      <c r="R809" s="24">
        <f ca="1">H809*'Balance y flujos'!I$12</f>
        <v>24280.293764333986</v>
      </c>
      <c r="S809" s="24">
        <f ca="1">I809*'Balance y flujos'!J$12</f>
        <v>23822.078615780618</v>
      </c>
      <c r="T809" s="24">
        <f ca="1">J809*'Balance y flujos'!K$12</f>
        <v>23333.875549311928</v>
      </c>
      <c r="U809" s="24">
        <f ca="1">K809*'Balance y flujos'!L$12</f>
        <v>22826.310110701248</v>
      </c>
      <c r="V809" s="24">
        <f ca="1">L809*'Balance y flujos'!M$12</f>
        <v>902506.9536436816</v>
      </c>
      <c r="W809" s="18">
        <f t="shared" ca="1" si="68"/>
        <v>60036.089558560518</v>
      </c>
      <c r="X809" s="18">
        <f ca="1">'Metrics and Escenarios'!$N$13-W809</f>
        <v>-57128.042802753742</v>
      </c>
    </row>
    <row r="810" spans="1:24" x14ac:dyDescent="0.3">
      <c r="A810">
        <v>805</v>
      </c>
      <c r="B810" s="18">
        <f t="shared" ca="1" si="67"/>
        <v>216.63647225981265</v>
      </c>
      <c r="C810" s="23">
        <f t="shared" ca="1" si="69"/>
        <v>0.97225755206869591</v>
      </c>
      <c r="D810" s="23">
        <f t="shared" ca="1" si="71"/>
        <v>0.93877920791578595</v>
      </c>
      <c r="E810" s="23">
        <f t="shared" ca="1" si="71"/>
        <v>0.90144738691609538</v>
      </c>
      <c r="F810" s="23">
        <f t="shared" ca="1" si="71"/>
        <v>0.86180175908703061</v>
      </c>
      <c r="G810" s="23">
        <f t="shared" ca="1" si="71"/>
        <v>0.8210445847854565</v>
      </c>
      <c r="H810" s="23">
        <f t="shared" ca="1" si="71"/>
        <v>0.78008777041139543</v>
      </c>
      <c r="I810" s="23">
        <f t="shared" ca="1" si="71"/>
        <v>0.73959848574920783</v>
      </c>
      <c r="J810" s="23">
        <f t="shared" ca="1" si="71"/>
        <v>0.70005161891086654</v>
      </c>
      <c r="K810" s="23">
        <f t="shared" ca="1" si="71"/>
        <v>0.66176794599490307</v>
      </c>
      <c r="L810" s="23">
        <f t="shared" ca="1" si="71"/>
        <v>0.62495583470935212</v>
      </c>
      <c r="M810" s="24">
        <f ca="1">C810*'Balance y flujos'!D$12</f>
        <v>7361.7946775599094</v>
      </c>
      <c r="N810" s="24">
        <f ca="1">D810*'Balance y flujos'!E$12</f>
        <v>7108.3014593544958</v>
      </c>
      <c r="O810" s="24">
        <f ca="1">E810*'Balance y flujos'!F$12</f>
        <v>6825.6302673906166</v>
      </c>
      <c r="P810" s="24">
        <f ca="1">F810*'Balance y flujos'!G$12</f>
        <v>6525.4392621168336</v>
      </c>
      <c r="Q810" s="24">
        <f ca="1">G810*'Balance y flujos'!H$12</f>
        <v>-814827.7529990105</v>
      </c>
      <c r="R810" s="24">
        <f ca="1">H810*'Balance y flujos'!I$12</f>
        <v>19770.374702136316</v>
      </c>
      <c r="S810" s="24">
        <f ca="1">I810*'Balance y flujos'!J$12</f>
        <v>18744.223082337488</v>
      </c>
      <c r="T810" s="24">
        <f ca="1">J810*'Balance y flujos'!K$12</f>
        <v>17741.955894791183</v>
      </c>
      <c r="U810" s="24">
        <f ca="1">K810*'Balance y flujos'!L$12</f>
        <v>16771.702819136033</v>
      </c>
      <c r="V810" s="24">
        <f ca="1">L810*'Balance y flujos'!M$12</f>
        <v>640794.57939057471</v>
      </c>
      <c r="W810" s="18">
        <f t="shared" ca="1" si="68"/>
        <v>-73183.751443612855</v>
      </c>
      <c r="X810" s="18">
        <f ca="1">'Metrics and Escenarios'!$N$13-W810</f>
        <v>76091.798199419631</v>
      </c>
    </row>
    <row r="811" spans="1:24" x14ac:dyDescent="0.3">
      <c r="A811">
        <v>806</v>
      </c>
      <c r="B811" s="18">
        <f t="shared" ca="1" si="67"/>
        <v>-131.83232122560781</v>
      </c>
      <c r="C811" s="23">
        <f t="shared" ca="1" si="69"/>
        <v>1.0067349192424149</v>
      </c>
      <c r="D811" s="23">
        <f t="shared" ca="1" si="71"/>
        <v>1.0065400895292158</v>
      </c>
      <c r="E811" s="23">
        <f t="shared" ca="1" si="71"/>
        <v>1.000787348087059</v>
      </c>
      <c r="F811" s="23">
        <f t="shared" ca="1" si="71"/>
        <v>0.9907010102892706</v>
      </c>
      <c r="G811" s="23">
        <f t="shared" ca="1" si="71"/>
        <v>0.9773177311576613</v>
      </c>
      <c r="H811" s="23">
        <f t="shared" ca="1" si="71"/>
        <v>0.96149341430898982</v>
      </c>
      <c r="I811" s="23">
        <f t="shared" ca="1" si="71"/>
        <v>0.94391451656514047</v>
      </c>
      <c r="J811" s="23">
        <f t="shared" ca="1" si="71"/>
        <v>0.92512522655998775</v>
      </c>
      <c r="K811" s="23">
        <f t="shared" ca="1" si="71"/>
        <v>0.90554491078777899</v>
      </c>
      <c r="L811" s="23">
        <f t="shared" ca="1" si="71"/>
        <v>0.88549762601048676</v>
      </c>
      <c r="M811" s="24">
        <f ca="1">C811*'Balance y flujos'!D$12</f>
        <v>7622.8523547316781</v>
      </c>
      <c r="N811" s="24">
        <f ca="1">D811*'Balance y flujos'!E$12</f>
        <v>7621.3771320989426</v>
      </c>
      <c r="O811" s="24">
        <f ca="1">E811*'Balance y flujos'!F$12</f>
        <v>7577.8181993448206</v>
      </c>
      <c r="P811" s="24">
        <f ca="1">F811*'Balance y flujos'!G$12</f>
        <v>7501.4458968023109</v>
      </c>
      <c r="Q811" s="24">
        <f ca="1">G811*'Balance y flujos'!H$12</f>
        <v>-969917.62153011176</v>
      </c>
      <c r="R811" s="24">
        <f ca="1">H811*'Balance y flujos'!I$12</f>
        <v>24367.879866262087</v>
      </c>
      <c r="S811" s="24">
        <f ca="1">I811*'Balance y flujos'!J$12</f>
        <v>23922.364107101861</v>
      </c>
      <c r="T811" s="24">
        <f ca="1">J811*'Balance y flujos'!K$12</f>
        <v>23446.172429858838</v>
      </c>
      <c r="U811" s="24">
        <f ca="1">K811*'Balance y flujos'!L$12</f>
        <v>22949.93316770688</v>
      </c>
      <c r="V811" s="24">
        <f ca="1">L811*'Balance y flujos'!M$12</f>
        <v>907939.48515519174</v>
      </c>
      <c r="W811" s="18">
        <f t="shared" ca="1" si="68"/>
        <v>63031.706778987311</v>
      </c>
      <c r="X811" s="18">
        <f ca="1">'Metrics and Escenarios'!$N$13-W811</f>
        <v>-60123.660023180535</v>
      </c>
    </row>
    <row r="812" spans="1:24" x14ac:dyDescent="0.3">
      <c r="A812">
        <v>807</v>
      </c>
      <c r="B812" s="18">
        <f t="shared" ca="1" si="67"/>
        <v>53.686241800727061</v>
      </c>
      <c r="C812" s="23">
        <f t="shared" ca="1" si="69"/>
        <v>0.98823029596882705</v>
      </c>
      <c r="D812" s="23">
        <f t="shared" ca="1" si="71"/>
        <v>0.96987806975366719</v>
      </c>
      <c r="E812" s="23">
        <f t="shared" ca="1" si="71"/>
        <v>0.94660958995212185</v>
      </c>
      <c r="F812" s="23">
        <f t="shared" ca="1" si="71"/>
        <v>0.91984516644866454</v>
      </c>
      <c r="G812" s="23">
        <f t="shared" ca="1" si="71"/>
        <v>0.89073995612436507</v>
      </c>
      <c r="H812" s="23">
        <f t="shared" ca="1" si="71"/>
        <v>0.86021002779462874</v>
      </c>
      <c r="I812" s="23">
        <f t="shared" ca="1" si="71"/>
        <v>0.82896058887200863</v>
      </c>
      <c r="J812" s="23">
        <f t="shared" ca="1" si="71"/>
        <v>0.79752585802818832</v>
      </c>
      <c r="K812" s="23">
        <f t="shared" ca="1" si="71"/>
        <v>0.76629726367882045</v>
      </c>
      <c r="L812" s="23">
        <f t="shared" ca="1" si="71"/>
        <v>0.73555933752623659</v>
      </c>
      <c r="M812" s="24">
        <f ca="1">C812*'Balance y flujos'!D$12</f>
        <v>7482.738002484276</v>
      </c>
      <c r="N812" s="24">
        <f ca="1">D812*'Balance y flujos'!E$12</f>
        <v>7343.7775788962335</v>
      </c>
      <c r="O812" s="24">
        <f ca="1">E812*'Balance y flujos'!F$12</f>
        <v>7167.5919885725043</v>
      </c>
      <c r="P812" s="24">
        <f ca="1">F812*'Balance y flujos'!G$12</f>
        <v>6964.9356141617563</v>
      </c>
      <c r="Q812" s="24">
        <f ca="1">G812*'Balance y flujos'!H$12</f>
        <v>-883995.40098654816</v>
      </c>
      <c r="R812" s="24">
        <f ca="1">H812*'Balance y flujos'!I$12</f>
        <v>21800.975758235621</v>
      </c>
      <c r="S812" s="24">
        <f ca="1">I812*'Balance y flujos'!J$12</f>
        <v>21008.996778221735</v>
      </c>
      <c r="T812" s="24">
        <f ca="1">J812*'Balance y flujos'!K$12</f>
        <v>20212.321800077443</v>
      </c>
      <c r="U812" s="24">
        <f ca="1">K812*'Balance y flujos'!L$12</f>
        <v>19420.871100392174</v>
      </c>
      <c r="V812" s="24">
        <f ca="1">L812*'Balance y flujos'!M$12</f>
        <v>754201.1933149508</v>
      </c>
      <c r="W812" s="18">
        <f t="shared" ca="1" si="68"/>
        <v>-18391.999050555634</v>
      </c>
      <c r="X812" s="18">
        <f ca="1">'Metrics and Escenarios'!$N$13-W812</f>
        <v>21300.04580636241</v>
      </c>
    </row>
    <row r="813" spans="1:24" x14ac:dyDescent="0.3">
      <c r="A813">
        <v>808</v>
      </c>
      <c r="B813" s="18">
        <f t="shared" ca="1" si="67"/>
        <v>-261.17230837903901</v>
      </c>
      <c r="C813" s="23">
        <f t="shared" ca="1" si="69"/>
        <v>1.019840599116155</v>
      </c>
      <c r="D813" s="23">
        <f t="shared" ca="1" si="71"/>
        <v>1.0329169534726936</v>
      </c>
      <c r="E813" s="23">
        <f t="shared" ca="1" si="71"/>
        <v>1.0403831246874162</v>
      </c>
      <c r="F813" s="23">
        <f t="shared" ca="1" si="71"/>
        <v>1.0433049380956827</v>
      </c>
      <c r="G813" s="23">
        <f t="shared" ca="1" si="71"/>
        <v>1.0426093119471311</v>
      </c>
      <c r="H813" s="23">
        <f t="shared" ca="1" si="71"/>
        <v>1.0390807508988102</v>
      </c>
      <c r="I813" s="23">
        <f t="shared" ca="1" si="71"/>
        <v>1.0333627804063403</v>
      </c>
      <c r="J813" s="23">
        <f t="shared" ca="1" si="71"/>
        <v>1.025977502535474</v>
      </c>
      <c r="K813" s="23">
        <f t="shared" ca="1" si="71"/>
        <v>1.0173361397256406</v>
      </c>
      <c r="L813" s="23">
        <f t="shared" ca="1" si="71"/>
        <v>1.00776447282099</v>
      </c>
      <c r="M813" s="24">
        <f ca="1">C813*'Balance y flujos'!D$12</f>
        <v>7722.0866822357621</v>
      </c>
      <c r="N813" s="24">
        <f ca="1">D813*'Balance y flujos'!E$12</f>
        <v>7821.098961131438</v>
      </c>
      <c r="O813" s="24">
        <f ca="1">E813*'Balance y flujos'!F$12</f>
        <v>7877.6317382678535</v>
      </c>
      <c r="P813" s="24">
        <f ca="1">F813*'Balance y flujos'!G$12</f>
        <v>7899.7552901518502</v>
      </c>
      <c r="Q813" s="24">
        <f ca="1">G813*'Balance y flujos'!H$12</f>
        <v>-1034714.8238383626</v>
      </c>
      <c r="R813" s="24">
        <f ca="1">H813*'Balance y flujos'!I$12</f>
        <v>26334.236441385128</v>
      </c>
      <c r="S813" s="24">
        <f ca="1">I813*'Balance y flujos'!J$12</f>
        <v>26189.321441484193</v>
      </c>
      <c r="T813" s="24">
        <f ca="1">J813*'Balance y flujos'!K$12</f>
        <v>26002.150566199965</v>
      </c>
      <c r="U813" s="24">
        <f ca="1">K813*'Balance y flujos'!L$12</f>
        <v>25783.145747553193</v>
      </c>
      <c r="V813" s="24">
        <f ca="1">L813*'Balance y flujos'!M$12</f>
        <v>1033305.0363253563</v>
      </c>
      <c r="W813" s="18">
        <f t="shared" ca="1" si="68"/>
        <v>134219.63935540302</v>
      </c>
      <c r="X813" s="18">
        <f ca="1">'Metrics and Escenarios'!$N$13-W813</f>
        <v>-131311.59259959625</v>
      </c>
    </row>
    <row r="814" spans="1:24" x14ac:dyDescent="0.3">
      <c r="A814">
        <v>809</v>
      </c>
      <c r="B814" s="18">
        <f t="shared" ca="1" si="67"/>
        <v>-57.580117337571146</v>
      </c>
      <c r="C814" s="23">
        <f t="shared" ca="1" si="69"/>
        <v>0.99928737464159267</v>
      </c>
      <c r="D814" s="23">
        <f t="shared" ca="1" si="71"/>
        <v>0.99170296711833905</v>
      </c>
      <c r="E814" s="23">
        <f t="shared" ca="1" si="71"/>
        <v>0.97874061265984635</v>
      </c>
      <c r="F814" s="23">
        <f t="shared" ca="1" si="71"/>
        <v>0.96170899239670993</v>
      </c>
      <c r="G814" s="23">
        <f t="shared" ca="1" si="71"/>
        <v>0.94169901660582356</v>
      </c>
      <c r="H814" s="23">
        <f t="shared" ca="1" si="71"/>
        <v>0.91959779332212155</v>
      </c>
      <c r="I814" s="23">
        <f t="shared" ca="1" si="71"/>
        <v>0.89610631837616528</v>
      </c>
      <c r="J814" s="23">
        <f t="shared" ca="1" si="71"/>
        <v>0.87177149740040683</v>
      </c>
      <c r="K814" s="23">
        <f t="shared" ca="1" si="71"/>
        <v>0.84700778881067773</v>
      </c>
      <c r="L814" s="23">
        <f t="shared" ca="1" si="71"/>
        <v>0.82212920990768734</v>
      </c>
      <c r="M814" s="24">
        <f ca="1">C814*'Balance y flujos'!D$12</f>
        <v>7566.4606156430327</v>
      </c>
      <c r="N814" s="24">
        <f ca="1">D814*'Balance y flujos'!E$12</f>
        <v>7509.0325701438405</v>
      </c>
      <c r="O814" s="24">
        <f ca="1">E814*'Balance y flujos'!F$12</f>
        <v>7410.8834821186192</v>
      </c>
      <c r="P814" s="24">
        <f ca="1">F814*'Balance y flujos'!G$12</f>
        <v>7281.9224973089895</v>
      </c>
      <c r="Q814" s="24">
        <f ca="1">G814*'Balance y flujos'!H$12</f>
        <v>-934568.60677402397</v>
      </c>
      <c r="R814" s="24">
        <f ca="1">H814*'Balance y flujos'!I$12</f>
        <v>23306.086364676677</v>
      </c>
      <c r="S814" s="24">
        <f ca="1">I814*'Balance y flujos'!J$12</f>
        <v>22710.723535513909</v>
      </c>
      <c r="T814" s="24">
        <f ca="1">J814*'Balance y flujos'!K$12</f>
        <v>22093.987128088334</v>
      </c>
      <c r="U814" s="24">
        <f ca="1">K814*'Balance y flujos'!L$12</f>
        <v>21466.38108630247</v>
      </c>
      <c r="V814" s="24">
        <f ca="1">L814*'Balance y flujos'!M$12</f>
        <v>842965.073703981</v>
      </c>
      <c r="W814" s="18">
        <f t="shared" ca="1" si="68"/>
        <v>27741.944209752954</v>
      </c>
      <c r="X814" s="18">
        <f ca="1">'Metrics and Escenarios'!$N$13-W814</f>
        <v>-24833.897453946178</v>
      </c>
    </row>
    <row r="815" spans="1:24" x14ac:dyDescent="0.3">
      <c r="A815">
        <v>810</v>
      </c>
      <c r="B815" s="18">
        <f t="shared" ca="1" si="67"/>
        <v>170.0994259059112</v>
      </c>
      <c r="C815" s="23">
        <f t="shared" ca="1" si="69"/>
        <v>0.97679269597086549</v>
      </c>
      <c r="D815" s="23">
        <f t="shared" ca="1" si="71"/>
        <v>0.94755759888649282</v>
      </c>
      <c r="E815" s="23">
        <f t="shared" ca="1" si="71"/>
        <v>0.91412085860512093</v>
      </c>
      <c r="F815" s="23">
        <f t="shared" ca="1" si="71"/>
        <v>0.87799428534830293</v>
      </c>
      <c r="G815" s="23">
        <f t="shared" ca="1" si="71"/>
        <v>0.84037308044206893</v>
      </c>
      <c r="H815" s="23">
        <f t="shared" ca="1" si="71"/>
        <v>0.80217650711311306</v>
      </c>
      <c r="I815" s="23">
        <f t="shared" ca="1" si="71"/>
        <v>0.76408831999060034</v>
      </c>
      <c r="J815" s="23">
        <f t="shared" ca="1" si="71"/>
        <v>0.72660551558479103</v>
      </c>
      <c r="K815" s="23">
        <f t="shared" ca="1" si="71"/>
        <v>0.69007362959274665</v>
      </c>
      <c r="L815" s="23">
        <f t="shared" ca="1" si="71"/>
        <v>0.65472678673516105</v>
      </c>
      <c r="M815" s="24">
        <f ca="1">C815*'Balance y flujos'!D$12</f>
        <v>7396.1341364511491</v>
      </c>
      <c r="N815" s="24">
        <f ca="1">D815*'Balance y flujos'!E$12</f>
        <v>7174.770176196228</v>
      </c>
      <c r="O815" s="24">
        <f ca="1">E815*'Balance y flujos'!F$12</f>
        <v>6921.5919765364697</v>
      </c>
      <c r="P815" s="24">
        <f ca="1">F815*'Balance y flujos'!G$12</f>
        <v>6648.0467475437617</v>
      </c>
      <c r="Q815" s="24">
        <f ca="1">G815*'Balance y flujos'!H$12</f>
        <v>-834009.89605990658</v>
      </c>
      <c r="R815" s="24">
        <f ca="1">H815*'Balance y flujos'!I$12</f>
        <v>20330.186838480262</v>
      </c>
      <c r="S815" s="24">
        <f ca="1">I815*'Balance y flujos'!J$12</f>
        <v>19364.8881122356</v>
      </c>
      <c r="T815" s="24">
        <f ca="1">J815*'Balance y flujos'!K$12</f>
        <v>18414.932073828626</v>
      </c>
      <c r="U815" s="24">
        <f ca="1">K815*'Balance y flujos'!L$12</f>
        <v>17489.075904775305</v>
      </c>
      <c r="V815" s="24">
        <f ca="1">L815*'Balance y flujos'!M$12</f>
        <v>671320.03994621115</v>
      </c>
      <c r="W815" s="18">
        <f t="shared" ca="1" si="68"/>
        <v>-58950.230147648021</v>
      </c>
      <c r="X815" s="18">
        <f ca="1">'Metrics and Escenarios'!$N$13-W815</f>
        <v>61858.276903454796</v>
      </c>
    </row>
    <row r="816" spans="1:24" x14ac:dyDescent="0.3">
      <c r="A816">
        <v>811</v>
      </c>
      <c r="B816" s="18">
        <f t="shared" ca="1" si="67"/>
        <v>30.208368850205723</v>
      </c>
      <c r="C816" s="23">
        <f t="shared" ca="1" si="69"/>
        <v>0.99055317624969741</v>
      </c>
      <c r="D816" s="23">
        <f t="shared" ca="1" si="71"/>
        <v>0.97444291346828249</v>
      </c>
      <c r="E816" s="23">
        <f t="shared" ca="1" si="71"/>
        <v>0.95330043923404406</v>
      </c>
      <c r="F816" s="23">
        <f t="shared" ca="1" si="71"/>
        <v>0.92852425917005654</v>
      </c>
      <c r="G816" s="23">
        <f t="shared" ca="1" si="71"/>
        <v>0.90125790989768628</v>
      </c>
      <c r="H816" s="23">
        <f t="shared" ca="1" si="71"/>
        <v>0.87241331924166554</v>
      </c>
      <c r="I816" s="23">
        <f t="shared" ca="1" si="71"/>
        <v>0.84269671493236831</v>
      </c>
      <c r="J816" s="23">
        <f t="shared" ca="1" si="71"/>
        <v>0.81264678500399468</v>
      </c>
      <c r="K816" s="23">
        <f t="shared" ca="1" si="71"/>
        <v>0.78266147018674881</v>
      </c>
      <c r="L816" s="23">
        <f t="shared" ca="1" si="71"/>
        <v>0.75303302608755329</v>
      </c>
      <c r="M816" s="24">
        <f ca="1">C816*'Balance y flujos'!D$12</f>
        <v>7500.3265186669832</v>
      </c>
      <c r="N816" s="24">
        <f ca="1">D816*'Balance y flujos'!E$12</f>
        <v>7378.3419205057635</v>
      </c>
      <c r="O816" s="24">
        <f ca="1">E816*'Balance y flujos'!F$12</f>
        <v>7218.2541392826797</v>
      </c>
      <c r="P816" s="24">
        <f ca="1">F816*'Balance y flujos'!G$12</f>
        <v>7030.6524589077235</v>
      </c>
      <c r="Q816" s="24">
        <f ca="1">G816*'Balance y flujos'!H$12</f>
        <v>-894433.71432309155</v>
      </c>
      <c r="R816" s="24">
        <f ca="1">H816*'Balance y flujos'!I$12</f>
        <v>22110.253321169414</v>
      </c>
      <c r="S816" s="24">
        <f ca="1">I816*'Balance y flujos'!J$12</f>
        <v>21357.122168042773</v>
      </c>
      <c r="T816" s="24">
        <f ca="1">J816*'Balance y flujos'!K$12</f>
        <v>20595.543282959654</v>
      </c>
      <c r="U816" s="24">
        <f ca="1">K816*'Balance y flujos'!L$12</f>
        <v>19835.601989192372</v>
      </c>
      <c r="V816" s="24">
        <f ca="1">L816*'Balance y flujos'!M$12</f>
        <v>772117.73123679974</v>
      </c>
      <c r="W816" s="18">
        <f t="shared" ca="1" si="68"/>
        <v>-9289.8872875644593</v>
      </c>
      <c r="X816" s="18">
        <f ca="1">'Metrics and Escenarios'!$N$13-W816</f>
        <v>12197.934043371235</v>
      </c>
    </row>
    <row r="817" spans="1:24" x14ac:dyDescent="0.3">
      <c r="A817">
        <v>812</v>
      </c>
      <c r="B817" s="18">
        <f t="shared" ca="1" si="67"/>
        <v>-210.82232733886624</v>
      </c>
      <c r="C817" s="23">
        <f t="shared" ca="1" si="69"/>
        <v>1.0147186090590328</v>
      </c>
      <c r="D817" s="23">
        <f t="shared" ca="1" si="71"/>
        <v>1.0225676796972223</v>
      </c>
      <c r="E817" s="23">
        <f t="shared" ca="1" si="71"/>
        <v>1.0247862355165975</v>
      </c>
      <c r="F817" s="23">
        <f t="shared" ca="1" si="71"/>
        <v>1.022502963495566</v>
      </c>
      <c r="G817" s="23">
        <f t="shared" ca="1" si="71"/>
        <v>1.0166892697637189</v>
      </c>
      <c r="H817" s="23">
        <f t="shared" ca="1" si="71"/>
        <v>1.0081595494402509</v>
      </c>
      <c r="I817" s="23">
        <f t="shared" ca="1" si="71"/>
        <v>0.99757627483275912</v>
      </c>
      <c r="J817" s="23">
        <f t="shared" ca="1" si="71"/>
        <v>0.98547239329140901</v>
      </c>
      <c r="K817" s="23">
        <f t="shared" ca="1" si="71"/>
        <v>0.9722644927945483</v>
      </c>
      <c r="L817" s="23">
        <f t="shared" ca="1" si="71"/>
        <v>0.95827978106409761</v>
      </c>
      <c r="M817" s="24">
        <f ca="1">C817*'Balance y flujos'!D$12</f>
        <v>7683.3037084642474</v>
      </c>
      <c r="N817" s="24">
        <f ca="1">D817*'Balance y flujos'!E$12</f>
        <v>7742.7357450939126</v>
      </c>
      <c r="O817" s="24">
        <f ca="1">E817*'Balance y flujos'!F$12</f>
        <v>7759.5343314234251</v>
      </c>
      <c r="P817" s="24">
        <f ca="1">F817*'Balance y flujos'!G$12</f>
        <v>7742.2457233009309</v>
      </c>
      <c r="Q817" s="24">
        <f ca="1">G817*'Balance y flujos'!H$12</f>
        <v>-1008991.0444951638</v>
      </c>
      <c r="R817" s="24">
        <f ca="1">H817*'Balance y flujos'!I$12</f>
        <v>25550.576240234215</v>
      </c>
      <c r="S817" s="24">
        <f ca="1">I817*'Balance y flujos'!J$12</f>
        <v>25282.356031557731</v>
      </c>
      <c r="T817" s="24">
        <f ca="1">J817*'Balance y flujos'!K$12</f>
        <v>24975.597891641548</v>
      </c>
      <c r="U817" s="24">
        <f ca="1">K817*'Balance y flujos'!L$12</f>
        <v>24640.859735557191</v>
      </c>
      <c r="V817" s="24">
        <f ca="1">L817*'Balance y flujos'!M$12</f>
        <v>982566.21530870453</v>
      </c>
      <c r="W817" s="18">
        <f t="shared" ca="1" si="68"/>
        <v>104952.38022081391</v>
      </c>
      <c r="X817" s="18">
        <f ca="1">'Metrics and Escenarios'!$N$13-W817</f>
        <v>-102044.33346500713</v>
      </c>
    </row>
    <row r="818" spans="1:24" x14ac:dyDescent="0.3">
      <c r="A818">
        <v>813</v>
      </c>
      <c r="B818" s="18">
        <f t="shared" ca="1" si="67"/>
        <v>-184.35070611301992</v>
      </c>
      <c r="C818" s="23">
        <f t="shared" ca="1" si="69"/>
        <v>1.0120360365607073</v>
      </c>
      <c r="D818" s="23">
        <f t="shared" ca="1" si="71"/>
        <v>1.0171681807995026</v>
      </c>
      <c r="E818" s="23">
        <f t="shared" ca="1" si="71"/>
        <v>1.0166801394255396</v>
      </c>
      <c r="F818" s="23">
        <f t="shared" ca="1" si="71"/>
        <v>1.0117331584997078</v>
      </c>
      <c r="G818" s="23">
        <f t="shared" ca="1" si="71"/>
        <v>1.003321226737836</v>
      </c>
      <c r="H818" s="23">
        <f t="shared" ca="1" si="71"/>
        <v>0.99227347183429848</v>
      </c>
      <c r="I818" s="23">
        <f t="shared" ca="1" si="71"/>
        <v>0.97926126578215356</v>
      </c>
      <c r="J818" s="23">
        <f t="shared" ca="1" si="71"/>
        <v>0.96482218134584563</v>
      </c>
      <c r="K818" s="23">
        <f t="shared" ca="1" si="71"/>
        <v>0.94937456985722657</v>
      </c>
      <c r="L818" s="23">
        <f t="shared" ca="1" si="71"/>
        <v>0.93324537422032794</v>
      </c>
      <c r="M818" s="24">
        <f ca="1">C818*'Balance y flujos'!D$12</f>
        <v>7662.9916544222688</v>
      </c>
      <c r="N818" s="24">
        <f ca="1">D818*'Balance y flujos'!E$12</f>
        <v>7701.8515142004144</v>
      </c>
      <c r="O818" s="24">
        <f ca="1">E818*'Balance y flujos'!F$12</f>
        <v>7698.1561349445528</v>
      </c>
      <c r="P818" s="24">
        <f ca="1">F818*'Balance y flujos'!G$12</f>
        <v>7660.6983052035648</v>
      </c>
      <c r="Q818" s="24">
        <f ca="1">G818*'Balance y flujos'!H$12</f>
        <v>-995724.22237292724</v>
      </c>
      <c r="R818" s="24">
        <f ca="1">H818*'Balance y flujos'!I$12</f>
        <v>25147.962946282354</v>
      </c>
      <c r="S818" s="24">
        <f ca="1">I818*'Balance y flujos'!J$12</f>
        <v>24818.184427620741</v>
      </c>
      <c r="T818" s="24">
        <f ca="1">J818*'Balance y flujos'!K$12</f>
        <v>24452.243413687083</v>
      </c>
      <c r="U818" s="24">
        <f ca="1">K818*'Balance y flujos'!L$12</f>
        <v>24060.742509600401</v>
      </c>
      <c r="V818" s="24">
        <f ca="1">L818*'Balance y flujos'!M$12</f>
        <v>956897.34190550388</v>
      </c>
      <c r="W818" s="18">
        <f t="shared" ca="1" si="68"/>
        <v>90375.950438537984</v>
      </c>
      <c r="X818" s="18">
        <f ca="1">'Metrics and Escenarios'!$N$13-W818</f>
        <v>-87467.903682731208</v>
      </c>
    </row>
    <row r="819" spans="1:24" x14ac:dyDescent="0.3">
      <c r="A819">
        <v>814</v>
      </c>
      <c r="B819" s="18">
        <f t="shared" ca="1" si="67"/>
        <v>382.11643974731493</v>
      </c>
      <c r="C819" s="23">
        <f t="shared" ca="1" si="69"/>
        <v>0.95630102565295305</v>
      </c>
      <c r="D819" s="23">
        <f t="shared" ca="1" si="71"/>
        <v>0.90821789540206466</v>
      </c>
      <c r="E819" s="23">
        <f t="shared" ca="1" si="71"/>
        <v>0.85778860583132421</v>
      </c>
      <c r="F819" s="23">
        <f t="shared" ca="1" si="71"/>
        <v>0.80660435316999091</v>
      </c>
      <c r="G819" s="23">
        <f t="shared" ca="1" si="71"/>
        <v>0.7558458321811814</v>
      </c>
      <c r="H819" s="23">
        <f t="shared" ca="1" si="71"/>
        <v>0.70635536381010522</v>
      </c>
      <c r="I819" s="23">
        <f t="shared" ca="1" si="71"/>
        <v>0.65870216003327964</v>
      </c>
      <c r="J819" s="23">
        <f t="shared" ca="1" si="71"/>
        <v>0.61324841566900712</v>
      </c>
      <c r="K819" s="23">
        <f t="shared" ca="1" si="71"/>
        <v>0.57019761230225874</v>
      </c>
      <c r="L819" s="23">
        <f t="shared" ca="1" si="71"/>
        <v>0.52964184570087391</v>
      </c>
      <c r="M819" s="24">
        <f ca="1">C819*'Balance y flujos'!D$12</f>
        <v>7240.9741491003269</v>
      </c>
      <c r="N819" s="24">
        <f ca="1">D819*'Balance y flujos'!E$12</f>
        <v>6876.8955861637451</v>
      </c>
      <c r="O819" s="24">
        <f ca="1">E819*'Balance y flujos'!F$12</f>
        <v>6495.0522415015339</v>
      </c>
      <c r="P819" s="24">
        <f ca="1">F819*'Balance y flujos'!G$12</f>
        <v>6107.4924246450419</v>
      </c>
      <c r="Q819" s="24">
        <f ca="1">G819*'Balance y flujos'!H$12</f>
        <v>-750122.6759942557</v>
      </c>
      <c r="R819" s="24">
        <f ca="1">H819*'Balance y flujos'!I$12</f>
        <v>17901.7166337897</v>
      </c>
      <c r="S819" s="24">
        <f ca="1">I819*'Balance y flujos'!J$12</f>
        <v>16694.004206855676</v>
      </c>
      <c r="T819" s="24">
        <f ca="1">J819*'Balance y flujos'!K$12</f>
        <v>15542.034400659548</v>
      </c>
      <c r="U819" s="24">
        <f ca="1">K819*'Balance y flujos'!L$12</f>
        <v>14450.96420821217</v>
      </c>
      <c r="V819" s="24">
        <f ca="1">L819*'Balance y flujos'!M$12</f>
        <v>543064.9733854871</v>
      </c>
      <c r="W819" s="18">
        <f t="shared" ca="1" si="68"/>
        <v>-115748.5687578409</v>
      </c>
      <c r="X819" s="18">
        <f ca="1">'Metrics and Escenarios'!$N$13-W819</f>
        <v>118656.61551364767</v>
      </c>
    </row>
    <row r="820" spans="1:24" x14ac:dyDescent="0.3">
      <c r="A820">
        <v>815</v>
      </c>
      <c r="B820" s="18">
        <f t="shared" ca="1" si="67"/>
        <v>191.98301356783597</v>
      </c>
      <c r="C820" s="23">
        <f t="shared" ca="1" si="69"/>
        <v>0.97465746029486122</v>
      </c>
      <c r="D820" s="23">
        <f t="shared" ca="1" si="71"/>
        <v>0.94341946924848441</v>
      </c>
      <c r="E820" s="23">
        <f t="shared" ca="1" si="71"/>
        <v>0.90813924179171301</v>
      </c>
      <c r="F820" s="23">
        <f t="shared" ca="1" si="71"/>
        <v>0.87034235856553843</v>
      </c>
      <c r="G820" s="23">
        <f t="shared" ca="1" si="71"/>
        <v>0.83122801440760796</v>
      </c>
      <c r="H820" s="23">
        <f t="shared" ca="1" si="71"/>
        <v>0.79171265349331243</v>
      </c>
      <c r="I820" s="23">
        <f t="shared" ca="1" si="71"/>
        <v>0.75247281761792062</v>
      </c>
      <c r="J820" s="23">
        <f t="shared" ca="1" si="71"/>
        <v>0.71399562907665559</v>
      </c>
      <c r="K820" s="23">
        <f t="shared" ca="1" si="71"/>
        <v>0.6766154376242125</v>
      </c>
      <c r="L820" s="23">
        <f t="shared" ca="1" si="71"/>
        <v>0.64055464987440791</v>
      </c>
      <c r="M820" s="24">
        <f ca="1">C820*'Balance y flujos'!D$12</f>
        <v>7379.9664382918518</v>
      </c>
      <c r="N820" s="24">
        <f ca="1">D820*'Balance y flujos'!E$12</f>
        <v>7143.4368523466737</v>
      </c>
      <c r="O820" s="24">
        <f ca="1">E820*'Balance y flujos'!F$12</f>
        <v>6876.3000323119641</v>
      </c>
      <c r="P820" s="24">
        <f ca="1">F820*'Balance y flujos'!G$12</f>
        <v>6590.1074558997161</v>
      </c>
      <c r="Q820" s="24">
        <f ca="1">G820*'Balance y flujos'!H$12</f>
        <v>-824934.07515325677</v>
      </c>
      <c r="R820" s="24">
        <f ca="1">H820*'Balance y flujos'!I$12</f>
        <v>20064.993209329194</v>
      </c>
      <c r="S820" s="24">
        <f ca="1">I820*'Balance y flujos'!J$12</f>
        <v>19070.507347696341</v>
      </c>
      <c r="T820" s="24">
        <f ca="1">J820*'Balance y flujos'!K$12</f>
        <v>18095.349854143558</v>
      </c>
      <c r="U820" s="24">
        <f ca="1">K820*'Balance y flujos'!L$12</f>
        <v>17147.994416097587</v>
      </c>
      <c r="V820" s="24">
        <f ca="1">L820*'Balance y flujos'!M$12</f>
        <v>656788.72753279004</v>
      </c>
      <c r="W820" s="18">
        <f t="shared" ca="1" si="68"/>
        <v>-65776.692014349857</v>
      </c>
      <c r="X820" s="18">
        <f ca="1">'Metrics and Escenarios'!$N$13-W820</f>
        <v>68684.738770156633</v>
      </c>
    </row>
    <row r="821" spans="1:24" x14ac:dyDescent="0.3">
      <c r="A821">
        <v>816</v>
      </c>
      <c r="B821" s="18">
        <f t="shared" ca="1" si="67"/>
        <v>-172.11401572873726</v>
      </c>
      <c r="C821" s="23">
        <f t="shared" ca="1" si="69"/>
        <v>1.0107983967821665</v>
      </c>
      <c r="D821" s="23">
        <f t="shared" ca="1" si="71"/>
        <v>1.0146818700425304</v>
      </c>
      <c r="E821" s="23">
        <f t="shared" ca="1" si="71"/>
        <v>1.0129547415644793</v>
      </c>
      <c r="F821" s="23">
        <f t="shared" ca="1" si="71"/>
        <v>1.006793152063389</v>
      </c>
      <c r="G821" s="23">
        <f t="shared" ca="1" si="71"/>
        <v>0.99720130213086711</v>
      </c>
      <c r="H821" s="23">
        <f t="shared" ca="1" si="71"/>
        <v>0.98501486488756551</v>
      </c>
      <c r="I821" s="23">
        <f t="shared" ca="1" si="71"/>
        <v>0.97090904624289598</v>
      </c>
      <c r="J821" s="23">
        <f t="shared" ca="1" si="71"/>
        <v>0.95542327675189564</v>
      </c>
      <c r="K821" s="23">
        <f t="shared" ca="1" si="71"/>
        <v>0.93897644990852613</v>
      </c>
      <c r="L821" s="23">
        <f t="shared" ca="1" si="71"/>
        <v>0.92189512588933997</v>
      </c>
      <c r="M821" s="24">
        <f ca="1">C821*'Balance y flujos'!D$12</f>
        <v>7653.620423604867</v>
      </c>
      <c r="N821" s="24">
        <f ca="1">D821*'Balance y flujos'!E$12</f>
        <v>7683.0255259028772</v>
      </c>
      <c r="O821" s="24">
        <f ca="1">E821*'Balance y flujos'!F$12</f>
        <v>7669.9479568882416</v>
      </c>
      <c r="P821" s="24">
        <f ca="1">F821*'Balance y flujos'!G$12</f>
        <v>7623.2932852964186</v>
      </c>
      <c r="Q821" s="24">
        <f ca="1">G821*'Balance y flujos'!H$12</f>
        <v>-989650.6369569503</v>
      </c>
      <c r="R821" s="24">
        <f ca="1">H821*'Balance y flujos'!I$12</f>
        <v>24964.002391335107</v>
      </c>
      <c r="S821" s="24">
        <f ca="1">I821*'Balance y flujos'!J$12</f>
        <v>24606.507593104358</v>
      </c>
      <c r="T821" s="24">
        <f ca="1">J821*'Balance y flujos'!K$12</f>
        <v>24214.039620908705</v>
      </c>
      <c r="U821" s="24">
        <f ca="1">K821*'Balance y flujos'!L$12</f>
        <v>23797.214820305704</v>
      </c>
      <c r="V821" s="24">
        <f ca="1">L821*'Balance y flujos'!M$12</f>
        <v>945259.43535068864</v>
      </c>
      <c r="W821" s="18">
        <f t="shared" ca="1" si="68"/>
        <v>83820.450011084555</v>
      </c>
      <c r="X821" s="18">
        <f ca="1">'Metrics and Escenarios'!$N$13-W821</f>
        <v>-80912.403255277779</v>
      </c>
    </row>
    <row r="822" spans="1:24" x14ac:dyDescent="0.3">
      <c r="A822">
        <v>817</v>
      </c>
      <c r="B822" s="18">
        <f t="shared" ca="1" si="67"/>
        <v>76.362251198368412</v>
      </c>
      <c r="C822" s="23">
        <f t="shared" ca="1" si="69"/>
        <v>0.98599192284862569</v>
      </c>
      <c r="D822" s="23">
        <f t="shared" ca="1" si="71"/>
        <v>0.96548943610073878</v>
      </c>
      <c r="E822" s="23">
        <f t="shared" ca="1" si="71"/>
        <v>0.94019184563945757</v>
      </c>
      <c r="F822" s="23">
        <f t="shared" ca="1" si="71"/>
        <v>0.9115395241015033</v>
      </c>
      <c r="G822" s="23">
        <f t="shared" ca="1" si="71"/>
        <v>0.8806977790188889</v>
      </c>
      <c r="H822" s="23">
        <f t="shared" ca="1" si="71"/>
        <v>0.84858560734852784</v>
      </c>
      <c r="I822" s="23">
        <f t="shared" ca="1" si="71"/>
        <v>0.81590620773967626</v>
      </c>
      <c r="J822" s="23">
        <f t="shared" ca="1" si="71"/>
        <v>0.78318853345538564</v>
      </c>
      <c r="K822" s="23">
        <f t="shared" ca="1" si="71"/>
        <v>0.75081685863549219</v>
      </c>
      <c r="L822" s="23">
        <f t="shared" ca="1" si="71"/>
        <v>0.71906747852287045</v>
      </c>
      <c r="M822" s="24">
        <f ca="1">C822*'Balance y flujos'!D$12</f>
        <v>7465.789362396441</v>
      </c>
      <c r="N822" s="24">
        <f ca="1">D822*'Balance y flujos'!E$12</f>
        <v>7310.5474745898737</v>
      </c>
      <c r="O822" s="24">
        <f ca="1">E822*'Balance y flujos'!F$12</f>
        <v>7118.9977495024295</v>
      </c>
      <c r="P822" s="24">
        <f ca="1">F822*'Balance y flujos'!G$12</f>
        <v>6902.0464820640427</v>
      </c>
      <c r="Q822" s="24">
        <f ca="1">G822*'Balance y flujos'!H$12</f>
        <v>-874029.26180518884</v>
      </c>
      <c r="R822" s="24">
        <f ca="1">H822*'Balance y flujos'!I$12</f>
        <v>21506.368975984195</v>
      </c>
      <c r="S822" s="24">
        <f ca="1">I822*'Balance y flujos'!J$12</f>
        <v>20678.14938350537</v>
      </c>
      <c r="T822" s="24">
        <f ca="1">J822*'Balance y flujos'!K$12</f>
        <v>19848.959765980984</v>
      </c>
      <c r="U822" s="24">
        <f ca="1">K822*'Balance y flujos'!L$12</f>
        <v>19028.539083590993</v>
      </c>
      <c r="V822" s="24">
        <f ca="1">L822*'Balance y flujos'!M$12</f>
        <v>737291.36822571792</v>
      </c>
      <c r="W822" s="18">
        <f t="shared" ca="1" si="68"/>
        <v>-26878.495301856659</v>
      </c>
      <c r="X822" s="18">
        <f ca="1">'Metrics and Escenarios'!$N$13-W822</f>
        <v>29786.542057663435</v>
      </c>
    </row>
    <row r="823" spans="1:24" x14ac:dyDescent="0.3">
      <c r="A823">
        <v>818</v>
      </c>
      <c r="B823" s="18">
        <f t="shared" ca="1" si="67"/>
        <v>211.20543024531875</v>
      </c>
      <c r="C823" s="23">
        <f t="shared" ca="1" si="69"/>
        <v>0.9727857326456778</v>
      </c>
      <c r="D823" s="23">
        <f t="shared" ca="1" si="71"/>
        <v>0.93979947178917378</v>
      </c>
      <c r="E823" s="23">
        <f t="shared" ca="1" si="71"/>
        <v>0.90291732367381616</v>
      </c>
      <c r="F823" s="23">
        <f t="shared" ca="1" si="71"/>
        <v>0.86367598677650081</v>
      </c>
      <c r="G823" s="23">
        <f t="shared" ca="1" si="71"/>
        <v>0.82327717855903537</v>
      </c>
      <c r="H823" s="23">
        <f t="shared" ca="1" si="71"/>
        <v>0.78263393032242723</v>
      </c>
      <c r="I823" s="23">
        <f t="shared" ca="1" si="71"/>
        <v>0.74241559060637163</v>
      </c>
      <c r="J823" s="23">
        <f t="shared" ca="1" si="71"/>
        <v>0.70309984393457381</v>
      </c>
      <c r="K823" s="23">
        <f t="shared" ca="1" si="71"/>
        <v>0.66501054491653855</v>
      </c>
      <c r="L823" s="23">
        <f t="shared" ca="1" si="71"/>
        <v>0.62835922972993363</v>
      </c>
      <c r="M823" s="24">
        <f ca="1">C823*'Balance y flujos'!D$12</f>
        <v>7365.7939851015608</v>
      </c>
      <c r="N823" s="24">
        <f ca="1">D823*'Balance y flujos'!E$12</f>
        <v>7116.0267510087824</v>
      </c>
      <c r="O823" s="24">
        <f ca="1">E823*'Balance y flujos'!F$12</f>
        <v>6836.7604176026816</v>
      </c>
      <c r="P823" s="24">
        <f ca="1">F823*'Balance y flujos'!G$12</f>
        <v>6539.6306452534509</v>
      </c>
      <c r="Q823" s="24">
        <f ca="1">G823*'Balance y flujos'!H$12</f>
        <v>-817043.4418928849</v>
      </c>
      <c r="R823" s="24">
        <f ca="1">H823*'Balance y flujos'!I$12</f>
        <v>19834.904024863823</v>
      </c>
      <c r="S823" s="24">
        <f ca="1">I823*'Balance y flujos'!J$12</f>
        <v>18815.619174820727</v>
      </c>
      <c r="T823" s="24">
        <f ca="1">J823*'Balance y flujos'!K$12</f>
        <v>17819.209446482349</v>
      </c>
      <c r="U823" s="24">
        <f ca="1">K823*'Balance y flujos'!L$12</f>
        <v>16853.882540599516</v>
      </c>
      <c r="V823" s="24">
        <f ca="1">L823*'Balance y flujos'!M$12</f>
        <v>644284.22931396123</v>
      </c>
      <c r="W823" s="18">
        <f t="shared" ca="1" si="68"/>
        <v>-71577.385593190673</v>
      </c>
      <c r="X823" s="18">
        <f ca="1">'Metrics and Escenarios'!$N$13-W823</f>
        <v>74485.432348997449</v>
      </c>
    </row>
    <row r="824" spans="1:24" x14ac:dyDescent="0.3">
      <c r="A824">
        <v>819</v>
      </c>
      <c r="B824" s="18">
        <f t="shared" ca="1" si="67"/>
        <v>188.49677217905821</v>
      </c>
      <c r="C824" s="23">
        <f t="shared" ca="1" si="69"/>
        <v>0.97499730864888512</v>
      </c>
      <c r="D824" s="23">
        <f t="shared" ca="1" si="71"/>
        <v>0.94407749622604875</v>
      </c>
      <c r="E824" s="23">
        <f t="shared" ca="1" si="71"/>
        <v>0.90908953643201795</v>
      </c>
      <c r="F824" s="23">
        <f t="shared" ca="1" si="71"/>
        <v>0.87155689462303021</v>
      </c>
      <c r="G824" s="23">
        <f t="shared" ca="1" si="71"/>
        <v>0.83267820872594367</v>
      </c>
      <c r="H824" s="23">
        <f t="shared" ca="1" si="71"/>
        <v>0.79337044758234032</v>
      </c>
      <c r="I824" s="23">
        <f t="shared" ca="1" si="71"/>
        <v>0.75431137139677162</v>
      </c>
      <c r="J824" s="23">
        <f t="shared" ca="1" si="71"/>
        <v>0.71598973745211669</v>
      </c>
      <c r="K824" s="23">
        <f t="shared" ca="1" si="71"/>
        <v>0.67874173189726195</v>
      </c>
      <c r="L824" s="23">
        <f t="shared" ca="1" si="71"/>
        <v>0.64279167514590807</v>
      </c>
      <c r="M824" s="24">
        <f ca="1">C824*'Balance y flujos'!D$12</f>
        <v>7382.5397212645657</v>
      </c>
      <c r="N824" s="24">
        <f ca="1">D824*'Balance y flujos'!E$12</f>
        <v>7148.419338202214</v>
      </c>
      <c r="O824" s="24">
        <f ca="1">E824*'Balance y flujos'!F$12</f>
        <v>6883.4955269730499</v>
      </c>
      <c r="P824" s="24">
        <f ca="1">F824*'Balance y flujos'!G$12</f>
        <v>6599.3037486564281</v>
      </c>
      <c r="Q824" s="24">
        <f ca="1">G824*'Balance y flujos'!H$12</f>
        <v>-826373.28880829865</v>
      </c>
      <c r="R824" s="24">
        <f ca="1">H824*'Balance y flujos'!I$12</f>
        <v>20107.007981976869</v>
      </c>
      <c r="S824" s="24">
        <f ca="1">I824*'Balance y flujos'!J$12</f>
        <v>19117.103254588641</v>
      </c>
      <c r="T824" s="24">
        <f ca="1">J824*'Balance y flujos'!K$12</f>
        <v>18145.888102882855</v>
      </c>
      <c r="U824" s="24">
        <f ca="1">K824*'Balance y flujos'!L$12</f>
        <v>17201.882755461018</v>
      </c>
      <c r="V824" s="24">
        <f ca="1">L824*'Balance y flujos'!M$12</f>
        <v>659082.44748598267</v>
      </c>
      <c r="W824" s="18">
        <f t="shared" ca="1" si="68"/>
        <v>-64705.20089231024</v>
      </c>
      <c r="X824" s="18">
        <f ca="1">'Metrics and Escenarios'!$N$13-W824</f>
        <v>67613.247648117016</v>
      </c>
    </row>
    <row r="825" spans="1:24" x14ac:dyDescent="0.3">
      <c r="A825">
        <v>820</v>
      </c>
      <c r="B825" s="18">
        <f t="shared" ca="1" si="67"/>
        <v>49.879766564730168</v>
      </c>
      <c r="C825" s="23">
        <f t="shared" ca="1" si="69"/>
        <v>0.98860653498641615</v>
      </c>
      <c r="D825" s="23">
        <f t="shared" ca="1" si="71"/>
        <v>0.9706167142520824</v>
      </c>
      <c r="E825" s="23">
        <f t="shared" ca="1" si="71"/>
        <v>0.94769118118081308</v>
      </c>
      <c r="F825" s="23">
        <f t="shared" ca="1" si="71"/>
        <v>0.92124678035842955</v>
      </c>
      <c r="G825" s="23">
        <f t="shared" ca="1" si="71"/>
        <v>0.89243686021033397</v>
      </c>
      <c r="H825" s="23">
        <f t="shared" ca="1" si="71"/>
        <v>0.86217689388893415</v>
      </c>
      <c r="I825" s="23">
        <f t="shared" ca="1" si="71"/>
        <v>0.83117232675457464</v>
      </c>
      <c r="J825" s="23">
        <f t="shared" ca="1" si="71"/>
        <v>0.79995816950487719</v>
      </c>
      <c r="K825" s="23">
        <f t="shared" ca="1" si="71"/>
        <v>0.76892696796566118</v>
      </c>
      <c r="L825" s="23">
        <f t="shared" ca="1" si="71"/>
        <v>0.7383645615498925</v>
      </c>
      <c r="M825" s="24">
        <f ca="1">C825*'Balance y flujos'!D$12</f>
        <v>7485.5868303399038</v>
      </c>
      <c r="N825" s="24">
        <f ca="1">D825*'Balance y flujos'!E$12</f>
        <v>7349.3704890520576</v>
      </c>
      <c r="O825" s="24">
        <f ca="1">E825*'Balance y flujos'!F$12</f>
        <v>7175.7816421614452</v>
      </c>
      <c r="P825" s="24">
        <f ca="1">F825*'Balance y flujos'!G$12</f>
        <v>6975.5484335725669</v>
      </c>
      <c r="Q825" s="24">
        <f ca="1">G825*'Balance y flujos'!H$12</f>
        <v>-885679.45635826245</v>
      </c>
      <c r="R825" s="24">
        <f ca="1">H825*'Balance y flujos'!I$12</f>
        <v>21850.823584529371</v>
      </c>
      <c r="S825" s="24">
        <f ca="1">I825*'Balance y flujos'!J$12</f>
        <v>21065.050581831783</v>
      </c>
      <c r="T825" s="24">
        <f ca="1">J825*'Balance y flujos'!K$12</f>
        <v>20273.965772858974</v>
      </c>
      <c r="U825" s="24">
        <f ca="1">K825*'Balance y flujos'!L$12</f>
        <v>19487.517753600489</v>
      </c>
      <c r="V825" s="24">
        <f ca="1">L825*'Balance y flujos'!M$12</f>
        <v>757077.51232583087</v>
      </c>
      <c r="W825" s="18">
        <f t="shared" ca="1" si="68"/>
        <v>-16938.298944485025</v>
      </c>
      <c r="X825" s="18">
        <f ca="1">'Metrics and Escenarios'!$N$13-W825</f>
        <v>19846.3457002918</v>
      </c>
    </row>
    <row r="826" spans="1:24" x14ac:dyDescent="0.3">
      <c r="A826">
        <v>821</v>
      </c>
      <c r="B826" s="18">
        <f t="shared" ca="1" si="67"/>
        <v>-97.223630574974948</v>
      </c>
      <c r="C826" s="23">
        <f t="shared" ca="1" si="69"/>
        <v>1.0032567636958238</v>
      </c>
      <c r="D826" s="23">
        <f t="shared" ca="1" si="71"/>
        <v>0.99959713897478775</v>
      </c>
      <c r="E826" s="23">
        <f t="shared" ca="1" si="71"/>
        <v>0.99045032166791624</v>
      </c>
      <c r="F826" s="23">
        <f t="shared" ca="1" si="71"/>
        <v>0.97708075771075864</v>
      </c>
      <c r="G826" s="23">
        <f t="shared" ca="1" si="71"/>
        <v>0.96055137145917724</v>
      </c>
      <c r="H826" s="23">
        <f t="shared" ca="1" si="71"/>
        <v>0.94173366515851265</v>
      </c>
      <c r="I826" s="23">
        <f t="shared" ca="1" si="71"/>
        <v>0.92132193456117673</v>
      </c>
      <c r="J826" s="23">
        <f t="shared" ca="1" si="71"/>
        <v>0.89986266379199464</v>
      </c>
      <c r="K826" s="23">
        <f t="shared" ca="1" si="71"/>
        <v>0.8777739078105482</v>
      </c>
      <c r="L826" s="23">
        <f t="shared" ca="1" si="71"/>
        <v>0.85537595488698626</v>
      </c>
      <c r="M826" s="24">
        <f ca="1">C826*'Balance y flujos'!D$12</f>
        <v>7596.5162600043723</v>
      </c>
      <c r="N826" s="24">
        <f ca="1">D826*'Balance y flujos'!E$12</f>
        <v>7568.8061067267081</v>
      </c>
      <c r="O826" s="24">
        <f ca="1">E826*'Balance y flujos'!F$12</f>
        <v>7499.5477185320724</v>
      </c>
      <c r="P826" s="24">
        <f ca="1">F826*'Balance y flujos'!G$12</f>
        <v>7398.3152986123914</v>
      </c>
      <c r="Q826" s="24">
        <f ca="1">G826*'Balance y flujos'!H$12</f>
        <v>-953278.21430150326</v>
      </c>
      <c r="R826" s="24">
        <f ca="1">H826*'Balance y flujos'!I$12</f>
        <v>23867.093083616935</v>
      </c>
      <c r="S826" s="24">
        <f ca="1">I826*'Balance y flujos'!J$12</f>
        <v>23349.78262505716</v>
      </c>
      <c r="T826" s="24">
        <f ca="1">J826*'Balance y flujos'!K$12</f>
        <v>22805.923536332324</v>
      </c>
      <c r="U826" s="24">
        <f ca="1">K826*'Balance y flujos'!L$12</f>
        <v>22246.110911367126</v>
      </c>
      <c r="V826" s="24">
        <f ca="1">L826*'Balance y flujos'!M$12</f>
        <v>877054.41695337009</v>
      </c>
      <c r="W826" s="18">
        <f t="shared" ca="1" si="68"/>
        <v>46108.29819211585</v>
      </c>
      <c r="X826" s="18">
        <f ca="1">'Metrics and Escenarios'!$N$13-W826</f>
        <v>-43200.251436309074</v>
      </c>
    </row>
    <row r="827" spans="1:24" x14ac:dyDescent="0.3">
      <c r="A827">
        <v>822</v>
      </c>
      <c r="B827" s="18">
        <f t="shared" ca="1" si="67"/>
        <v>17.033964220005899</v>
      </c>
      <c r="C827" s="23">
        <f t="shared" ca="1" si="69"/>
        <v>0.99185903108898821</v>
      </c>
      <c r="D827" s="23">
        <f t="shared" ca="1" si="71"/>
        <v>0.97701384006981828</v>
      </c>
      <c r="E827" s="23">
        <f t="shared" ca="1" si="71"/>
        <v>0.9570756444480637</v>
      </c>
      <c r="F827" s="23">
        <f t="shared" ca="1" si="71"/>
        <v>0.93343027630724373</v>
      </c>
      <c r="G827" s="23">
        <f t="shared" ca="1" si="71"/>
        <v>0.9072142744395979</v>
      </c>
      <c r="H827" s="23">
        <f t="shared" ca="1" si="71"/>
        <v>0.87933676250808024</v>
      </c>
      <c r="I827" s="23">
        <f t="shared" ca="1" si="71"/>
        <v>0.85050407893231594</v>
      </c>
      <c r="J827" s="23">
        <f t="shared" ca="1" si="71"/>
        <v>0.82125698907987055</v>
      </c>
      <c r="K827" s="23">
        <f t="shared" ca="1" si="71"/>
        <v>0.79199669353032709</v>
      </c>
      <c r="L827" s="23">
        <f t="shared" ca="1" si="71"/>
        <v>0.76301942586857174</v>
      </c>
      <c r="M827" s="24">
        <f ca="1">C827*'Balance y flujos'!D$12</f>
        <v>7510.2142641363835</v>
      </c>
      <c r="N827" s="24">
        <f ca="1">D827*'Balance y flujos'!E$12</f>
        <v>7397.8086078370288</v>
      </c>
      <c r="O827" s="24">
        <f ca="1">E827*'Balance y flujos'!F$12</f>
        <v>7246.8394514688716</v>
      </c>
      <c r="P827" s="24">
        <f ca="1">F827*'Balance y flujos'!G$12</f>
        <v>7067.8001167188813</v>
      </c>
      <c r="Q827" s="24">
        <f ca="1">G827*'Balance y flujos'!H$12</f>
        <v>-900344.97812735511</v>
      </c>
      <c r="R827" s="24">
        <f ca="1">H827*'Balance y flujos'!I$12</f>
        <v>22285.719560736041</v>
      </c>
      <c r="S827" s="24">
        <f ca="1">I827*'Balance y flujos'!J$12</f>
        <v>21554.990302334292</v>
      </c>
      <c r="T827" s="24">
        <f ca="1">J827*'Balance y flujos'!K$12</f>
        <v>20813.758421433307</v>
      </c>
      <c r="U827" s="24">
        <f ca="1">K827*'Balance y flujos'!L$12</f>
        <v>20072.191858218699</v>
      </c>
      <c r="V827" s="24">
        <f ca="1">L827*'Balance y flujos'!M$12</f>
        <v>782357.22416077554</v>
      </c>
      <c r="W827" s="18">
        <f t="shared" ca="1" si="68"/>
        <v>-4038.4313836959191</v>
      </c>
      <c r="X827" s="18">
        <f ca="1">'Metrics and Escenarios'!$N$13-W827</f>
        <v>6946.4781395026948</v>
      </c>
    </row>
    <row r="828" spans="1:24" x14ac:dyDescent="0.3">
      <c r="A828">
        <v>823</v>
      </c>
      <c r="B828" s="18">
        <f t="shared" ca="1" si="67"/>
        <v>-20.407283091856414</v>
      </c>
      <c r="C828" s="23">
        <f t="shared" ca="1" si="69"/>
        <v>0.99557963587490472</v>
      </c>
      <c r="D828" s="23">
        <f t="shared" ca="1" si="71"/>
        <v>0.98435742441296603</v>
      </c>
      <c r="E828" s="23">
        <f t="shared" ca="1" si="71"/>
        <v>0.96788647821990781</v>
      </c>
      <c r="F828" s="23">
        <f t="shared" ca="1" si="71"/>
        <v>0.94751500050435289</v>
      </c>
      <c r="G828" s="23">
        <f t="shared" ca="1" si="71"/>
        <v>0.92435786007608289</v>
      </c>
      <c r="H828" s="23">
        <f t="shared" ca="1" si="71"/>
        <v>0.89931439773921118</v>
      </c>
      <c r="I828" s="23">
        <f t="shared" ca="1" si="71"/>
        <v>0.87308950893597437</v>
      </c>
      <c r="J828" s="23">
        <f t="shared" ca="1" si="71"/>
        <v>0.84622821245779933</v>
      </c>
      <c r="K828" s="23">
        <f t="shared" ca="1" si="71"/>
        <v>0.81913945128740873</v>
      </c>
      <c r="L828" s="23">
        <f t="shared" ca="1" si="71"/>
        <v>0.79212938084556606</v>
      </c>
      <c r="M828" s="24">
        <f ca="1">C828*'Balance y flujos'!D$12</f>
        <v>7538.3861497154512</v>
      </c>
      <c r="N828" s="24">
        <f ca="1">D828*'Balance y flujos'!E$12</f>
        <v>7453.4131747715501</v>
      </c>
      <c r="O828" s="24">
        <f ca="1">E828*'Balance y flujos'!F$12</f>
        <v>7328.6975335708903</v>
      </c>
      <c r="P828" s="24">
        <f ca="1">F828*'Balance y flujos'!G$12</f>
        <v>7174.4476273589953</v>
      </c>
      <c r="Q828" s="24">
        <f ca="1">G828*'Balance y flujos'!H$12</f>
        <v>-917358.75499328901</v>
      </c>
      <c r="R828" s="24">
        <f ca="1">H828*'Balance y flujos'!I$12</f>
        <v>22792.028400796135</v>
      </c>
      <c r="S828" s="24">
        <f ca="1">I828*'Balance y flujos'!J$12</f>
        <v>22127.39052563957</v>
      </c>
      <c r="T828" s="24">
        <f ca="1">J828*'Balance y flujos'!K$12</f>
        <v>21446.623672855003</v>
      </c>
      <c r="U828" s="24">
        <f ca="1">K828*'Balance y flujos'!L$12</f>
        <v>20760.092004408431</v>
      </c>
      <c r="V828" s="24">
        <f ca="1">L828*'Balance y flujos'!M$12</f>
        <v>812204.93550222868</v>
      </c>
      <c r="W828" s="18">
        <f t="shared" ca="1" si="68"/>
        <v>11467.259598055622</v>
      </c>
      <c r="X828" s="18">
        <f ca="1">'Metrics and Escenarios'!$N$13-W828</f>
        <v>-8559.2128422488458</v>
      </c>
    </row>
    <row r="829" spans="1:24" x14ac:dyDescent="0.3">
      <c r="A829">
        <v>824</v>
      </c>
      <c r="B829" s="18">
        <f t="shared" ca="1" si="67"/>
        <v>-329.34104788534188</v>
      </c>
      <c r="C829" s="23">
        <f t="shared" ca="1" si="69"/>
        <v>1.0268164737451657</v>
      </c>
      <c r="D829" s="23">
        <f t="shared" ca="1" si="71"/>
        <v>1.0470959194124227</v>
      </c>
      <c r="E829" s="23">
        <f t="shared" ca="1" si="71"/>
        <v>1.0618786558773443</v>
      </c>
      <c r="F829" s="23">
        <f t="shared" ca="1" si="71"/>
        <v>1.0721446577045894</v>
      </c>
      <c r="G829" s="23">
        <f t="shared" ca="1" si="71"/>
        <v>1.0787585557256214</v>
      </c>
      <c r="H829" s="23">
        <f t="shared" ca="1" si="71"/>
        <v>1.082461562982252</v>
      </c>
      <c r="I829" s="23">
        <f t="shared" ca="1" si="71"/>
        <v>1.0838683390922397</v>
      </c>
      <c r="J829" s="23">
        <f t="shared" ca="1" si="71"/>
        <v>1.0834829553415908</v>
      </c>
      <c r="K829" s="23">
        <f t="shared" ca="1" si="71"/>
        <v>1.0817060264150178</v>
      </c>
      <c r="L829" s="23">
        <f t="shared" ca="1" si="71"/>
        <v>1.0788581614602124</v>
      </c>
      <c r="M829" s="24">
        <f ca="1">C829*'Balance y flujos'!D$12</f>
        <v>7774.9070039765465</v>
      </c>
      <c r="N829" s="24">
        <f ca="1">D829*'Balance y flujos'!E$12</f>
        <v>7928.4600567241687</v>
      </c>
      <c r="O829" s="24">
        <f ca="1">E829*'Balance y flujos'!F$12</f>
        <v>8040.3928161001959</v>
      </c>
      <c r="P829" s="24">
        <f ca="1">F829*'Balance y flujos'!G$12</f>
        <v>8118.1255088942271</v>
      </c>
      <c r="Q829" s="24">
        <f ca="1">G829*'Balance y flujos'!H$12</f>
        <v>-1070590.350729923</v>
      </c>
      <c r="R829" s="24">
        <f ca="1">H829*'Balance y flujos'!I$12</f>
        <v>27433.670302936767</v>
      </c>
      <c r="S829" s="24">
        <f ca="1">I829*'Balance y flujos'!J$12</f>
        <v>27469.323330546471</v>
      </c>
      <c r="T829" s="24">
        <f ca="1">J829*'Balance y flujos'!K$12</f>
        <v>27459.556248631539</v>
      </c>
      <c r="U829" s="24">
        <f ca="1">K829*'Balance y flujos'!L$12</f>
        <v>27414.522148585482</v>
      </c>
      <c r="V829" s="24">
        <f ca="1">L829*'Balance y flujos'!M$12</f>
        <v>1106200.5079390935</v>
      </c>
      <c r="W829" s="18">
        <f t="shared" ca="1" si="68"/>
        <v>177249.11462556606</v>
      </c>
      <c r="X829" s="18">
        <f ca="1">'Metrics and Escenarios'!$N$13-W829</f>
        <v>-174341.06786975928</v>
      </c>
    </row>
    <row r="830" spans="1:24" x14ac:dyDescent="0.3">
      <c r="A830">
        <v>825</v>
      </c>
      <c r="B830" s="18">
        <f t="shared" ca="1" si="67"/>
        <v>-150.42693779114572</v>
      </c>
      <c r="C830" s="23">
        <f t="shared" ca="1" si="69"/>
        <v>1.0086086457444701</v>
      </c>
      <c r="D830" s="23">
        <f t="shared" ca="1" si="71"/>
        <v>1.0102903039914966</v>
      </c>
      <c r="E830" s="23">
        <f t="shared" ca="1" si="71"/>
        <v>1.0063857256223085</v>
      </c>
      <c r="F830" s="23">
        <f t="shared" ca="1" si="71"/>
        <v>0.99809716408782689</v>
      </c>
      <c r="G830" s="23">
        <f t="shared" ca="1" si="71"/>
        <v>0.98644652624793805</v>
      </c>
      <c r="H830" s="23">
        <f t="shared" ca="1" si="71"/>
        <v>0.97228063852663804</v>
      </c>
      <c r="I830" s="23">
        <f t="shared" ca="1" si="71"/>
        <v>0.95628103465472014</v>
      </c>
      <c r="J830" s="23">
        <f t="shared" ca="1" si="71"/>
        <v>0.93898997384195582</v>
      </c>
      <c r="K830" s="23">
        <f t="shared" ca="1" si="71"/>
        <v>0.920826861391707</v>
      </c>
      <c r="L830" s="23">
        <f t="shared" ca="1" si="71"/>
        <v>0.9021171528394063</v>
      </c>
      <c r="M830" s="24">
        <f ca="1">C830*'Balance y flujos'!D$12</f>
        <v>7637.0399429491035</v>
      </c>
      <c r="N830" s="24">
        <f ca="1">D830*'Balance y flujos'!E$12</f>
        <v>7649.7732178988254</v>
      </c>
      <c r="O830" s="24">
        <f ca="1">E830*'Balance y flujos'!F$12</f>
        <v>7620.2083107451163</v>
      </c>
      <c r="P830" s="24">
        <f ca="1">F830*'Balance y flujos'!G$12</f>
        <v>7557.4485121101307</v>
      </c>
      <c r="Q830" s="24">
        <f ca="1">G830*'Balance y flujos'!H$12</f>
        <v>-978977.29469383194</v>
      </c>
      <c r="R830" s="24">
        <f ca="1">H830*'Balance y flujos'!I$12</f>
        <v>24641.268929477876</v>
      </c>
      <c r="S830" s="24">
        <f ca="1">I830*'Balance y flujos'!J$12</f>
        <v>24235.778450545295</v>
      </c>
      <c r="T830" s="24">
        <f ca="1">J830*'Balance y flujos'!K$12</f>
        <v>23797.557567931668</v>
      </c>
      <c r="U830" s="24">
        <f ca="1">K830*'Balance y flujos'!L$12</f>
        <v>23337.235598380623</v>
      </c>
      <c r="V830" s="24">
        <f ca="1">L830*'Balance y flujos'!M$12</f>
        <v>924980.21365556761</v>
      </c>
      <c r="W830" s="18">
        <f t="shared" ca="1" si="68"/>
        <v>72479.229491774458</v>
      </c>
      <c r="X830" s="18">
        <f ca="1">'Metrics and Escenarios'!$N$13-W830</f>
        <v>-69571.182735967683</v>
      </c>
    </row>
    <row r="831" spans="1:24" x14ac:dyDescent="0.3">
      <c r="A831">
        <v>826</v>
      </c>
      <c r="B831" s="18">
        <f t="shared" ca="1" si="67"/>
        <v>-89.691666341398687</v>
      </c>
      <c r="C831" s="23">
        <f t="shared" ca="1" si="69"/>
        <v>1.00250139879448</v>
      </c>
      <c r="D831" s="23">
        <f t="shared" ca="1" si="71"/>
        <v>0.99809248657837468</v>
      </c>
      <c r="E831" s="23">
        <f t="shared" ca="1" si="71"/>
        <v>0.98821483733788873</v>
      </c>
      <c r="F831" s="23">
        <f t="shared" ca="1" si="71"/>
        <v>0.97414145275387165</v>
      </c>
      <c r="G831" s="23">
        <f t="shared" ca="1" si="71"/>
        <v>0.95694075519747435</v>
      </c>
      <c r="H831" s="23">
        <f t="shared" ca="1" si="71"/>
        <v>0.93748740461991653</v>
      </c>
      <c r="I831" s="23">
        <f t="shared" ca="1" si="71"/>
        <v>0.91647716280959668</v>
      </c>
      <c r="J831" s="23">
        <f t="shared" ca="1" si="71"/>
        <v>0.89445678019786923</v>
      </c>
      <c r="K831" s="23">
        <f t="shared" ca="1" si="71"/>
        <v>0.87184380440484466</v>
      </c>
      <c r="L831" s="23">
        <f t="shared" ca="1" si="71"/>
        <v>0.84895749593364755</v>
      </c>
      <c r="M831" s="24">
        <f ca="1">C831*'Balance y flujos'!D$12</f>
        <v>7590.7967453567389</v>
      </c>
      <c r="N831" s="24">
        <f ca="1">D831*'Balance y flujos'!E$12</f>
        <v>7557.4130946797222</v>
      </c>
      <c r="O831" s="24">
        <f ca="1">E831*'Balance y flujos'!F$12</f>
        <v>7482.6209519489294</v>
      </c>
      <c r="P831" s="24">
        <f ca="1">F831*'Balance y flujos'!G$12</f>
        <v>7376.0593032320567</v>
      </c>
      <c r="Q831" s="24">
        <f ca="1">G831*'Balance y flujos'!H$12</f>
        <v>-949694.93710805615</v>
      </c>
      <c r="R831" s="24">
        <f ca="1">H831*'Balance y flujos'!I$12</f>
        <v>23759.476780535209</v>
      </c>
      <c r="S831" s="24">
        <f ca="1">I831*'Balance y flujos'!J$12</f>
        <v>23226.997784032734</v>
      </c>
      <c r="T831" s="24">
        <f ca="1">J831*'Balance y flujos'!K$12</f>
        <v>22668.917998871293</v>
      </c>
      <c r="U831" s="24">
        <f ca="1">K831*'Balance y flujos'!L$12</f>
        <v>22095.819661074427</v>
      </c>
      <c r="V831" s="24">
        <f ca="1">L831*'Balance y flujos'!M$12</f>
        <v>870473.2899730081</v>
      </c>
      <c r="W831" s="18">
        <f t="shared" ca="1" si="68"/>
        <v>42536.455184683087</v>
      </c>
      <c r="X831" s="18">
        <f ca="1">'Metrics and Escenarios'!$N$13-W831</f>
        <v>-39628.408428876312</v>
      </c>
    </row>
    <row r="832" spans="1:24" x14ac:dyDescent="0.3">
      <c r="A832">
        <v>827</v>
      </c>
      <c r="B832" s="18">
        <f t="shared" ca="1" si="67"/>
        <v>-94.95659709277183</v>
      </c>
      <c r="C832" s="23">
        <f t="shared" ca="1" si="69"/>
        <v>1.0030293478073149</v>
      </c>
      <c r="D832" s="23">
        <f t="shared" ca="1" si="71"/>
        <v>0.99914401767011329</v>
      </c>
      <c r="E832" s="23">
        <f t="shared" ca="1" si="71"/>
        <v>0.98977693546972711</v>
      </c>
      <c r="F832" s="23">
        <f t="shared" ca="1" si="71"/>
        <v>0.97619512940423314</v>
      </c>
      <c r="G832" s="23">
        <f t="shared" ca="1" si="71"/>
        <v>0.95946318725296142</v>
      </c>
      <c r="H832" s="23">
        <f t="shared" ca="1" si="71"/>
        <v>0.94045357091069837</v>
      </c>
      <c r="I832" s="23">
        <f t="shared" ca="1" si="71"/>
        <v>0.91986102667077241</v>
      </c>
      <c r="J832" s="23">
        <f t="shared" ca="1" si="71"/>
        <v>0.89823212780024442</v>
      </c>
      <c r="K832" s="23">
        <f t="shared" ca="1" si="71"/>
        <v>0.87598478507680055</v>
      </c>
      <c r="L832" s="23">
        <f t="shared" ca="1" si="71"/>
        <v>0.85343898537433383</v>
      </c>
      <c r="M832" s="24">
        <f ca="1">C832*'Balance y flujos'!D$12</f>
        <v>7594.7942995278963</v>
      </c>
      <c r="N832" s="24">
        <f ca="1">D832*'Balance y flujos'!E$12</f>
        <v>7565.3751372249089</v>
      </c>
      <c r="O832" s="24">
        <f ca="1">E832*'Balance y flujos'!F$12</f>
        <v>7494.4489348618163</v>
      </c>
      <c r="P832" s="24">
        <f ca="1">F832*'Balance y flujos'!G$12</f>
        <v>7391.6094481518794</v>
      </c>
      <c r="Q832" s="24">
        <f ca="1">G832*'Balance y flujos'!H$12</f>
        <v>-952198.26966995629</v>
      </c>
      <c r="R832" s="24">
        <f ca="1">H832*'Balance y flujos'!I$12</f>
        <v>23834.65065355552</v>
      </c>
      <c r="S832" s="24">
        <f ca="1">I832*'Balance y flujos'!J$12</f>
        <v>23312.757693383934</v>
      </c>
      <c r="T832" s="24">
        <f ca="1">J832*'Balance y flujos'!K$12</f>
        <v>22764.599586970548</v>
      </c>
      <c r="U832" s="24">
        <f ca="1">K832*'Balance y flujos'!L$12</f>
        <v>22200.76777412547</v>
      </c>
      <c r="V832" s="24">
        <f ca="1">L832*'Balance y flujos'!M$12</f>
        <v>875068.35730688367</v>
      </c>
      <c r="W832" s="18">
        <f t="shared" ca="1" si="68"/>
        <v>45029.091164729325</v>
      </c>
      <c r="X832" s="18">
        <f ca="1">'Metrics and Escenarios'!$N$13-W832</f>
        <v>-42121.044408922549</v>
      </c>
    </row>
    <row r="833" spans="1:24" x14ac:dyDescent="0.3">
      <c r="A833">
        <v>828</v>
      </c>
      <c r="B833" s="18">
        <f t="shared" ca="1" si="67"/>
        <v>82.981105753683607</v>
      </c>
      <c r="C833" s="23">
        <f t="shared" ca="1" si="69"/>
        <v>0.98533952506573996</v>
      </c>
      <c r="D833" s="23">
        <f t="shared" ca="1" si="71"/>
        <v>0.96421219484421739</v>
      </c>
      <c r="E833" s="23">
        <f t="shared" ca="1" si="71"/>
        <v>0.93832679999801583</v>
      </c>
      <c r="F833" s="23">
        <f t="shared" ca="1" si="71"/>
        <v>0.90912937697939777</v>
      </c>
      <c r="G833" s="23">
        <f t="shared" ca="1" si="71"/>
        <v>0.87778799128681839</v>
      </c>
      <c r="H833" s="23">
        <f t="shared" ca="1" si="71"/>
        <v>0.84522229133105453</v>
      </c>
      <c r="I833" s="23">
        <f t="shared" ca="1" si="71"/>
        <v>0.81213469640232727</v>
      </c>
      <c r="J833" s="23">
        <f t="shared" ca="1" si="71"/>
        <v>0.77905244479316937</v>
      </c>
      <c r="K833" s="23">
        <f t="shared" ca="1" si="71"/>
        <v>0.7463575609449643</v>
      </c>
      <c r="L833" s="23">
        <f t="shared" ca="1" si="71"/>
        <v>0.71432379167182714</v>
      </c>
      <c r="M833" s="24">
        <f ca="1">C833*'Balance y flujos'!D$12</f>
        <v>7460.8494999952891</v>
      </c>
      <c r="N833" s="24">
        <f ca="1">D833*'Balance y flujos'!E$12</f>
        <v>7300.8763870635157</v>
      </c>
      <c r="O833" s="24">
        <f ca="1">E833*'Balance y flujos'!F$12</f>
        <v>7104.8758915159742</v>
      </c>
      <c r="P833" s="24">
        <f ca="1">F833*'Balance y flujos'!G$12</f>
        <v>6883.7971938811934</v>
      </c>
      <c r="Q833" s="24">
        <f ca="1">G833*'Balance y flujos'!H$12</f>
        <v>-871141.50656830764</v>
      </c>
      <c r="R833" s="24">
        <f ca="1">H833*'Balance y flujos'!I$12</f>
        <v>21421.129826712469</v>
      </c>
      <c r="S833" s="24">
        <f ca="1">I833*'Balance y flujos'!J$12</f>
        <v>20582.565020872145</v>
      </c>
      <c r="T833" s="24">
        <f ca="1">J833*'Balance y flujos'!K$12</f>
        <v>19744.135634960254</v>
      </c>
      <c r="U833" s="24">
        <f ca="1">K833*'Balance y flujos'!L$12</f>
        <v>18915.523613288704</v>
      </c>
      <c r="V833" s="24">
        <f ca="1">L833*'Balance y flujos'!M$12</f>
        <v>732427.45840737282</v>
      </c>
      <c r="W833" s="18">
        <f t="shared" ca="1" si="68"/>
        <v>-29300.295092645334</v>
      </c>
      <c r="X833" s="18">
        <f ca="1">'Metrics and Escenarios'!$N$13-W833</f>
        <v>32208.34184845211</v>
      </c>
    </row>
    <row r="834" spans="1:24" x14ac:dyDescent="0.3">
      <c r="A834">
        <v>829</v>
      </c>
      <c r="B834" s="18">
        <f t="shared" ca="1" si="67"/>
        <v>-18.687767295310564</v>
      </c>
      <c r="C834" s="23">
        <f t="shared" ca="1" si="69"/>
        <v>0.99540845910132414</v>
      </c>
      <c r="D834" s="23">
        <f t="shared" ca="1" si="71"/>
        <v>0.98401895898782132</v>
      </c>
      <c r="E834" s="23">
        <f t="shared" ca="1" si="71"/>
        <v>0.96738731815145163</v>
      </c>
      <c r="F834" s="23">
        <f t="shared" ca="1" si="71"/>
        <v>0.94686351777267341</v>
      </c>
      <c r="G834" s="23">
        <f t="shared" ca="1" si="71"/>
        <v>0.92356347764227054</v>
      </c>
      <c r="H834" s="23">
        <f t="shared" ca="1" si="71"/>
        <v>0.8983870450129835</v>
      </c>
      <c r="I834" s="23">
        <f t="shared" ca="1" si="71"/>
        <v>0.87203923730661748</v>
      </c>
      <c r="J834" s="23">
        <f t="shared" ca="1" si="71"/>
        <v>0.84506493053085674</v>
      </c>
      <c r="K834" s="23">
        <f t="shared" ca="1" si="71"/>
        <v>0.81787276077921012</v>
      </c>
      <c r="L834" s="23">
        <f t="shared" ca="1" si="71"/>
        <v>0.79076847224952862</v>
      </c>
      <c r="M834" s="24">
        <f ca="1">C834*'Balance y flujos'!D$12</f>
        <v>7537.0900237476089</v>
      </c>
      <c r="N834" s="24">
        <f ca="1">D834*'Balance y flujos'!E$12</f>
        <v>7450.8503631378771</v>
      </c>
      <c r="O834" s="24">
        <f ca="1">E834*'Balance y flujos'!F$12</f>
        <v>7324.9179651557179</v>
      </c>
      <c r="P834" s="24">
        <f ca="1">F834*'Balance y flujos'!G$12</f>
        <v>7169.5146935942794</v>
      </c>
      <c r="Q834" s="24">
        <f ca="1">G834*'Balance y flujos'!H$12</f>
        <v>-916570.38750928163</v>
      </c>
      <c r="R834" s="24">
        <f ca="1">H834*'Balance y flujos'!I$12</f>
        <v>22768.525775099413</v>
      </c>
      <c r="S834" s="24">
        <f ca="1">I834*'Balance y flujos'!J$12</f>
        <v>22100.772670009737</v>
      </c>
      <c r="T834" s="24">
        <f ca="1">J834*'Balance y flujos'!K$12</f>
        <v>21417.141708834788</v>
      </c>
      <c r="U834" s="24">
        <f ca="1">K834*'Balance y flujos'!L$12</f>
        <v>20727.989275807111</v>
      </c>
      <c r="V834" s="24">
        <f ca="1">L834*'Balance y flujos'!M$12</f>
        <v>810809.53633487411</v>
      </c>
      <c r="W834" s="18">
        <f t="shared" ca="1" si="68"/>
        <v>10735.951300979126</v>
      </c>
      <c r="X834" s="18">
        <f ca="1">'Metrics and Escenarios'!$N$13-W834</f>
        <v>-7827.9045451723505</v>
      </c>
    </row>
    <row r="835" spans="1:24" x14ac:dyDescent="0.3">
      <c r="A835">
        <v>830</v>
      </c>
      <c r="B835" s="18">
        <f t="shared" ca="1" si="67"/>
        <v>348.71560803785644</v>
      </c>
      <c r="C835" s="23">
        <f t="shared" ca="1" si="69"/>
        <v>0.95950049088059908</v>
      </c>
      <c r="D835" s="23">
        <f t="shared" ca="1" si="71"/>
        <v>0.91430525165706855</v>
      </c>
      <c r="E835" s="23">
        <f t="shared" ca="1" si="71"/>
        <v>0.86642706919125001</v>
      </c>
      <c r="F835" s="23">
        <f t="shared" ca="1" si="71"/>
        <v>0.8174531661737594</v>
      </c>
      <c r="G835" s="23">
        <f t="shared" ca="1" si="71"/>
        <v>0.76857476529448943</v>
      </c>
      <c r="H835" s="23">
        <f t="shared" ca="1" si="71"/>
        <v>0.72065387388290736</v>
      </c>
      <c r="I835" s="23">
        <f t="shared" ca="1" si="71"/>
        <v>0.67428445172088236</v>
      </c>
      <c r="J835" s="23">
        <f t="shared" ca="1" si="71"/>
        <v>0.62985571226475989</v>
      </c>
      <c r="K835" s="23">
        <f t="shared" ca="1" si="71"/>
        <v>0.58759840950673181</v>
      </c>
      <c r="L835" s="23">
        <f t="shared" ca="1" si="71"/>
        <v>0.54763107914351783</v>
      </c>
      <c r="M835" s="24">
        <f ca="1">C835*'Balance y flujos'!D$12</f>
        <v>7265.200040721129</v>
      </c>
      <c r="N835" s="24">
        <f ca="1">D835*'Balance y flujos'!E$12</f>
        <v>6922.988174267738</v>
      </c>
      <c r="O835" s="24">
        <f ca="1">E835*'Balance y flujos'!F$12</f>
        <v>6560.4614465522809</v>
      </c>
      <c r="P835" s="24">
        <f ca="1">F835*'Balance y flujos'!G$12</f>
        <v>6189.6380800416509</v>
      </c>
      <c r="Q835" s="24">
        <f ca="1">G835*'Balance y flujos'!H$12</f>
        <v>-762755.22745247127</v>
      </c>
      <c r="R835" s="24">
        <f ca="1">H835*'Balance y flujos'!I$12</f>
        <v>18264.094961644383</v>
      </c>
      <c r="S835" s="24">
        <f ca="1">I835*'Balance y flujos'!J$12</f>
        <v>17088.918416598284</v>
      </c>
      <c r="T835" s="24">
        <f ca="1">J835*'Balance y flujos'!K$12</f>
        <v>15962.926111747895</v>
      </c>
      <c r="U835" s="24">
        <f ca="1">K835*'Balance y flujos'!L$12</f>
        <v>14891.96622605805</v>
      </c>
      <c r="V835" s="24">
        <f ca="1">L835*'Balance y flujos'!M$12</f>
        <v>561510.12204595027</v>
      </c>
      <c r="W835" s="18">
        <f t="shared" ca="1" si="68"/>
        <v>-108098.91194888961</v>
      </c>
      <c r="X835" s="18">
        <f ca="1">'Metrics and Escenarios'!$N$13-W835</f>
        <v>111006.95870469639</v>
      </c>
    </row>
    <row r="836" spans="1:24" x14ac:dyDescent="0.3">
      <c r="A836">
        <v>831</v>
      </c>
      <c r="B836" s="18">
        <f t="shared" ca="1" si="67"/>
        <v>253.00945041574755</v>
      </c>
      <c r="C836" s="23">
        <f t="shared" ca="1" si="69"/>
        <v>0.96872758546004789</v>
      </c>
      <c r="D836" s="23">
        <f t="shared" ca="1" si="71"/>
        <v>0.9319747486435721</v>
      </c>
      <c r="E836" s="23">
        <f t="shared" ca="1" si="71"/>
        <v>0.89166436181732067</v>
      </c>
      <c r="F836" s="23">
        <f t="shared" ca="1" si="71"/>
        <v>0.84935401236415675</v>
      </c>
      <c r="G836" s="23">
        <f t="shared" ca="1" si="71"/>
        <v>0.80624762660779425</v>
      </c>
      <c r="H836" s="23">
        <f t="shared" ref="D836:P864" ca="1" si="72">EXP(-(H$4+($B836/10000))*H$3)</f>
        <v>0.76324772629152116</v>
      </c>
      <c r="I836" s="23">
        <f t="shared" ca="1" si="72"/>
        <v>0.72100521293912712</v>
      </c>
      <c r="J836" s="23">
        <f t="shared" ca="1" si="72"/>
        <v>0.67997476766122256</v>
      </c>
      <c r="K836" s="23">
        <f t="shared" ca="1" si="72"/>
        <v>0.6404552677978167</v>
      </c>
      <c r="L836" s="23">
        <f t="shared" ca="1" si="72"/>
        <v>0.60263276902697283</v>
      </c>
      <c r="M836" s="24">
        <f ca="1">C836*'Balance y flujos'!D$12</f>
        <v>7335.0662769049432</v>
      </c>
      <c r="N836" s="24">
        <f ca="1">D836*'Balance y flujos'!E$12</f>
        <v>7056.7790700994337</v>
      </c>
      <c r="O836" s="24">
        <f ca="1">E836*'Balance y flujos'!F$12</f>
        <v>6751.5546050834901</v>
      </c>
      <c r="P836" s="24">
        <f ca="1">F836*'Balance y flujos'!G$12</f>
        <v>6431.1867100259942</v>
      </c>
      <c r="Q836" s="24">
        <f ca="1">G836*'Balance y flujos'!H$12</f>
        <v>-800142.83526549244</v>
      </c>
      <c r="R836" s="24">
        <f ca="1">H836*'Balance y flujos'!I$12</f>
        <v>19343.584288443712</v>
      </c>
      <c r="S836" s="24">
        <f ca="1">I836*'Balance y flujos'!J$12</f>
        <v>18272.999222232003</v>
      </c>
      <c r="T836" s="24">
        <f ca="1">J836*'Balance y flujos'!K$12</f>
        <v>17233.132545547818</v>
      </c>
      <c r="U836" s="24">
        <f ca="1">K836*'Balance y flujos'!L$12</f>
        <v>16231.558940659083</v>
      </c>
      <c r="V836" s="24">
        <f ca="1">L836*'Balance y flujos'!M$12</f>
        <v>617905.76278915675</v>
      </c>
      <c r="W836" s="18">
        <f t="shared" ca="1" si="68"/>
        <v>-83581.210817339248</v>
      </c>
      <c r="X836" s="18">
        <f ca="1">'Metrics and Escenarios'!$N$13-W836</f>
        <v>86489.257573146024</v>
      </c>
    </row>
    <row r="837" spans="1:24" x14ac:dyDescent="0.3">
      <c r="A837">
        <v>832</v>
      </c>
      <c r="B837" s="18">
        <f t="shared" ca="1" si="67"/>
        <v>-64.990509274329341</v>
      </c>
      <c r="C837" s="23">
        <f t="shared" ca="1" si="69"/>
        <v>1.0000281601936121</v>
      </c>
      <c r="D837" s="23">
        <f t="shared" ca="1" si="72"/>
        <v>0.99317383835657636</v>
      </c>
      <c r="E837" s="23">
        <f t="shared" ca="1" si="72"/>
        <v>0.98091888850765052</v>
      </c>
      <c r="F837" s="23">
        <f t="shared" ca="1" si="72"/>
        <v>0.96456387769530993</v>
      </c>
      <c r="G837" s="23">
        <f t="shared" ca="1" si="72"/>
        <v>0.94519466804322105</v>
      </c>
      <c r="H837" s="23">
        <f t="shared" ca="1" si="72"/>
        <v>0.92369564462013476</v>
      </c>
      <c r="I837" s="23">
        <f t="shared" ca="1" si="72"/>
        <v>0.900766744706328</v>
      </c>
      <c r="J837" s="23">
        <f t="shared" ca="1" si="72"/>
        <v>0.87695498165933672</v>
      </c>
      <c r="K837" s="23">
        <f t="shared" ca="1" si="72"/>
        <v>0.85267566204431666</v>
      </c>
      <c r="L837" s="23">
        <f t="shared" ca="1" si="72"/>
        <v>0.82824413860204515</v>
      </c>
      <c r="M837" s="24">
        <f ca="1">C837*'Balance y flujos'!D$12</f>
        <v>7572.0697375495338</v>
      </c>
      <c r="N837" s="24">
        <f ca="1">D837*'Balance y flujos'!E$12</f>
        <v>7520.16979610829</v>
      </c>
      <c r="O837" s="24">
        <f ca="1">E837*'Balance y flujos'!F$12</f>
        <v>7427.3770742830638</v>
      </c>
      <c r="P837" s="24">
        <f ca="1">F837*'Balance y flujos'!G$12</f>
        <v>7303.5392791499316</v>
      </c>
      <c r="Q837" s="24">
        <f ca="1">G837*'Balance y flujos'!H$12</f>
        <v>-938037.78964031942</v>
      </c>
      <c r="R837" s="24">
        <f ca="1">H837*'Balance y flujos'!I$12</f>
        <v>23409.941416259695</v>
      </c>
      <c r="S837" s="24">
        <f ca="1">I837*'Balance y flujos'!J$12</f>
        <v>22828.836366292464</v>
      </c>
      <c r="T837" s="24">
        <f ca="1">J837*'Balance y flujos'!K$12</f>
        <v>22225.356225193427</v>
      </c>
      <c r="U837" s="24">
        <f ca="1">K837*'Balance y flujos'!L$12</f>
        <v>21610.026432177019</v>
      </c>
      <c r="V837" s="24">
        <f ca="1">L837*'Balance y flujos'!M$12</f>
        <v>849234.97782052821</v>
      </c>
      <c r="W837" s="18">
        <f t="shared" ca="1" si="68"/>
        <v>31094.504507222329</v>
      </c>
      <c r="X837" s="18">
        <f ca="1">'Metrics and Escenarios'!$N$13-W837</f>
        <v>-28186.457751415554</v>
      </c>
    </row>
    <row r="838" spans="1:24" x14ac:dyDescent="0.3">
      <c r="A838">
        <v>833</v>
      </c>
      <c r="B838" s="18">
        <f t="shared" ca="1" si="67"/>
        <v>69.984066388302921</v>
      </c>
      <c r="C838" s="23">
        <f t="shared" ca="1" si="69"/>
        <v>0.98662100731866564</v>
      </c>
      <c r="D838" s="23">
        <f t="shared" ca="1" si="72"/>
        <v>0.96672183599217032</v>
      </c>
      <c r="E838" s="23">
        <f t="shared" ca="1" si="72"/>
        <v>0.94199258311001455</v>
      </c>
      <c r="F838" s="23">
        <f t="shared" ca="1" si="72"/>
        <v>0.91386808024930566</v>
      </c>
      <c r="G838" s="23">
        <f t="shared" ca="1" si="72"/>
        <v>0.88351088886652906</v>
      </c>
      <c r="H838" s="23">
        <f t="shared" ca="1" si="72"/>
        <v>0.85183929065414188</v>
      </c>
      <c r="I838" s="23">
        <f t="shared" ca="1" si="72"/>
        <v>0.8195571523211046</v>
      </c>
      <c r="J838" s="23">
        <f t="shared" ca="1" si="72"/>
        <v>0.78719500333080972</v>
      </c>
      <c r="K838" s="23">
        <f t="shared" ca="1" si="72"/>
        <v>0.75513921653986305</v>
      </c>
      <c r="L838" s="23">
        <f t="shared" ca="1" si="72"/>
        <v>0.72366848121667893</v>
      </c>
      <c r="M838" s="24">
        <f ca="1">C838*'Balance y flujos'!D$12</f>
        <v>7470.5526997378911</v>
      </c>
      <c r="N838" s="24">
        <f ca="1">D838*'Balance y flujos'!E$12</f>
        <v>7319.8790297339419</v>
      </c>
      <c r="O838" s="24">
        <f ca="1">E838*'Balance y flujos'!F$12</f>
        <v>7132.6326752463565</v>
      </c>
      <c r="P838" s="24">
        <f ca="1">F838*'Balance y flujos'!G$12</f>
        <v>6919.6779750967444</v>
      </c>
      <c r="Q838" s="24">
        <f ca="1">G838*'Balance y flujos'!H$12</f>
        <v>-876821.07118870842</v>
      </c>
      <c r="R838" s="24">
        <f ca="1">H838*'Balance y flujos'!I$12</f>
        <v>21588.82961766321</v>
      </c>
      <c r="S838" s="24">
        <f ca="1">I838*'Balance y flujos'!J$12</f>
        <v>20770.678128512493</v>
      </c>
      <c r="T838" s="24">
        <f ca="1">J838*'Balance y flujos'!K$12</f>
        <v>19950.498866674978</v>
      </c>
      <c r="U838" s="24">
        <f ca="1">K838*'Balance y flujos'!L$12</f>
        <v>19138.08398175173</v>
      </c>
      <c r="V838" s="24">
        <f ca="1">L838*'Balance y flujos'!M$12</f>
        <v>742008.97773059609</v>
      </c>
      <c r="W838" s="18">
        <f t="shared" ca="1" si="68"/>
        <v>-24521.260483695078</v>
      </c>
      <c r="X838" s="18">
        <f ca="1">'Metrics and Escenarios'!$N$13-W838</f>
        <v>27429.307239501853</v>
      </c>
    </row>
    <row r="839" spans="1:24" x14ac:dyDescent="0.3">
      <c r="A839">
        <v>834</v>
      </c>
      <c r="B839" s="18">
        <f t="shared" ref="B839:B902" ca="1" si="73">_xlfn.NORM.INV(RAND(),0,1.6)*100</f>
        <v>-124.6401806205963</v>
      </c>
      <c r="C839" s="23">
        <f t="shared" ca="1" si="69"/>
        <v>1.0060111216472019</v>
      </c>
      <c r="D839" s="23">
        <f t="shared" ca="1" si="72"/>
        <v>1.0050932947641191</v>
      </c>
      <c r="E839" s="23">
        <f t="shared" ca="1" si="72"/>
        <v>0.99863033495818465</v>
      </c>
      <c r="F839" s="23">
        <f t="shared" ca="1" si="72"/>
        <v>0.98785500164559392</v>
      </c>
      <c r="G839" s="23">
        <f t="shared" ca="1" si="72"/>
        <v>0.97380953952099203</v>
      </c>
      <c r="H839" s="23">
        <f t="shared" ca="1" si="72"/>
        <v>0.95735323626063784</v>
      </c>
      <c r="I839" s="23">
        <f t="shared" ca="1" si="72"/>
        <v>0.93917432268102941</v>
      </c>
      <c r="J839" s="23">
        <f t="shared" ca="1" si="72"/>
        <v>0.91981760589876926</v>
      </c>
      <c r="K839" s="23">
        <f t="shared" ca="1" si="72"/>
        <v>0.89970231484446794</v>
      </c>
      <c r="L839" s="23">
        <f t="shared" ca="1" si="72"/>
        <v>0.87915184979014138</v>
      </c>
      <c r="M839" s="24">
        <f ca="1">C839*'Balance y flujos'!D$12</f>
        <v>7617.3718631965567</v>
      </c>
      <c r="N839" s="24">
        <f ca="1">D839*'Balance y flujos'!E$12</f>
        <v>7610.4222097344436</v>
      </c>
      <c r="O839" s="24">
        <f ca="1">E839*'Balance y flujos'!F$12</f>
        <v>7561.4856054371803</v>
      </c>
      <c r="P839" s="24">
        <f ca="1">F839*'Balance y flujos'!G$12</f>
        <v>7479.8963277187595</v>
      </c>
      <c r="Q839" s="24">
        <f ca="1">G839*'Balance y flujos'!H$12</f>
        <v>-966435.99341713404</v>
      </c>
      <c r="R839" s="24">
        <f ca="1">H839*'Balance y flujos'!I$12</f>
        <v>24262.952094729008</v>
      </c>
      <c r="S839" s="24">
        <f ca="1">I839*'Balance y flujos'!J$12</f>
        <v>23802.229664793878</v>
      </c>
      <c r="T839" s="24">
        <f ca="1">J839*'Balance y flujos'!K$12</f>
        <v>23311.657246786872</v>
      </c>
      <c r="U839" s="24">
        <f ca="1">K839*'Balance y flujos'!L$12</f>
        <v>22801.859687498974</v>
      </c>
      <c r="V839" s="24">
        <f ca="1">L839*'Balance y flujos'!M$12</f>
        <v>901432.88296319195</v>
      </c>
      <c r="W839" s="18">
        <f t="shared" ref="W839:W902" ca="1" si="74">SUM(M839:V839)</f>
        <v>59444.764245953644</v>
      </c>
      <c r="X839" s="18">
        <f ca="1">'Metrics and Escenarios'!$N$13-W839</f>
        <v>-56536.717490146868</v>
      </c>
    </row>
    <row r="840" spans="1:24" x14ac:dyDescent="0.3">
      <c r="A840">
        <v>835</v>
      </c>
      <c r="B840" s="18">
        <f t="shared" ca="1" si="73"/>
        <v>212.49006837610312</v>
      </c>
      <c r="C840" s="23">
        <f t="shared" ref="C840:C903" ca="1" si="75">EXP(-(C$4+($B840/10000))*C$3)</f>
        <v>0.9726607729077279</v>
      </c>
      <c r="D840" s="23">
        <f t="shared" ca="1" si="72"/>
        <v>0.93955804235809692</v>
      </c>
      <c r="E840" s="23">
        <f t="shared" ca="1" si="72"/>
        <v>0.9025694141119246</v>
      </c>
      <c r="F840" s="23">
        <f t="shared" ca="1" si="72"/>
        <v>0.86323229634049181</v>
      </c>
      <c r="G840" s="23">
        <f t="shared" ca="1" si="72"/>
        <v>0.82274854172607803</v>
      </c>
      <c r="H840" s="23">
        <f t="shared" ca="1" si="72"/>
        <v>0.78203092191295764</v>
      </c>
      <c r="I840" s="23">
        <f t="shared" ca="1" si="72"/>
        <v>0.7417482759279912</v>
      </c>
      <c r="J840" s="23">
        <f t="shared" ca="1" si="72"/>
        <v>0.70237763201511438</v>
      </c>
      <c r="K840" s="23">
        <f t="shared" ca="1" si="72"/>
        <v>0.66424212110503889</v>
      </c>
      <c r="L840" s="23">
        <f t="shared" ca="1" si="72"/>
        <v>0.62755253377072728</v>
      </c>
      <c r="M840" s="24">
        <f ca="1">C840*'Balance y flujos'!D$12</f>
        <v>7364.8478078959515</v>
      </c>
      <c r="N840" s="24">
        <f ca="1">D840*'Balance y flujos'!E$12</f>
        <v>7114.1986819987487</v>
      </c>
      <c r="O840" s="24">
        <f ca="1">E840*'Balance y flujos'!F$12</f>
        <v>6834.1260963206751</v>
      </c>
      <c r="P840" s="24">
        <f ca="1">F840*'Balance y flujos'!G$12</f>
        <v>6536.2710849359764</v>
      </c>
      <c r="Q840" s="24">
        <f ca="1">G840*'Balance y flujos'!H$12</f>
        <v>-816518.80782217393</v>
      </c>
      <c r="R840" s="24">
        <f ca="1">H840*'Balance y flujos'!I$12</f>
        <v>19819.621510952002</v>
      </c>
      <c r="S840" s="24">
        <f ca="1">I840*'Balance y flujos'!J$12</f>
        <v>18798.706896823012</v>
      </c>
      <c r="T840" s="24">
        <f ca="1">J840*'Balance y flujos'!K$12</f>
        <v>17800.905864752651</v>
      </c>
      <c r="U840" s="24">
        <f ca="1">K840*'Balance y flujos'!L$12</f>
        <v>16834.4077747339</v>
      </c>
      <c r="V840" s="24">
        <f ca="1">L840*'Balance y flujos'!M$12</f>
        <v>643457.08862790605</v>
      </c>
      <c r="W840" s="18">
        <f t="shared" ca="1" si="74"/>
        <v>-71958.633475855109</v>
      </c>
      <c r="X840" s="18">
        <f ca="1">'Metrics and Escenarios'!$N$13-W840</f>
        <v>74866.680231661885</v>
      </c>
    </row>
    <row r="841" spans="1:24" x14ac:dyDescent="0.3">
      <c r="A841">
        <v>836</v>
      </c>
      <c r="B841" s="18">
        <f t="shared" ca="1" si="73"/>
        <v>99.434520800405139</v>
      </c>
      <c r="C841" s="23">
        <f t="shared" ca="1" si="75"/>
        <v>0.9837196380480665</v>
      </c>
      <c r="D841" s="23">
        <f t="shared" ca="1" si="72"/>
        <v>0.96104449296709327</v>
      </c>
      <c r="E841" s="23">
        <f t="shared" ca="1" si="72"/>
        <v>0.93370660798224792</v>
      </c>
      <c r="F841" s="23">
        <f t="shared" ca="1" si="72"/>
        <v>0.9031657098552619</v>
      </c>
      <c r="G841" s="23">
        <f t="shared" ca="1" si="72"/>
        <v>0.87059630870983906</v>
      </c>
      <c r="H841" s="23">
        <f t="shared" ca="1" si="72"/>
        <v>0.83691926679654671</v>
      </c>
      <c r="I841" s="23">
        <f t="shared" ca="1" si="72"/>
        <v>0.80283468268755309</v>
      </c>
      <c r="J841" s="23">
        <f t="shared" ca="1" si="72"/>
        <v>0.76886517942600263</v>
      </c>
      <c r="K841" s="23">
        <f t="shared" ca="1" si="72"/>
        <v>0.73538687115390611</v>
      </c>
      <c r="L841" s="23">
        <f t="shared" ca="1" si="72"/>
        <v>0.70266688677055467</v>
      </c>
      <c r="M841" s="24">
        <f ca="1">C841*'Balance y flujos'!D$12</f>
        <v>7448.5839479308352</v>
      </c>
      <c r="N841" s="24">
        <f ca="1">D841*'Balance y flujos'!E$12</f>
        <v>7276.8910029752251</v>
      </c>
      <c r="O841" s="24">
        <f ca="1">E841*'Balance y flujos'!F$12</f>
        <v>7069.8924605119009</v>
      </c>
      <c r="P841" s="24">
        <f ca="1">F841*'Balance y flujos'!G$12</f>
        <v>6838.6411621283023</v>
      </c>
      <c r="Q841" s="24">
        <f ca="1">G841*'Balance y flujos'!H$12</f>
        <v>-864004.27837988548</v>
      </c>
      <c r="R841" s="24">
        <f ca="1">H841*'Balance y flujos'!I$12</f>
        <v>21210.699779691375</v>
      </c>
      <c r="S841" s="24">
        <f ca="1">I841*'Balance y flujos'!J$12</f>
        <v>20346.867497016428</v>
      </c>
      <c r="T841" s="24">
        <f ca="1">J841*'Balance y flujos'!K$12</f>
        <v>19485.95179829689</v>
      </c>
      <c r="U841" s="24">
        <f ca="1">K841*'Balance y flujos'!L$12</f>
        <v>18637.484838503478</v>
      </c>
      <c r="V841" s="24">
        <f ca="1">L841*'Balance y flujos'!M$12</f>
        <v>720475.12344488583</v>
      </c>
      <c r="W841" s="18">
        <f t="shared" ca="1" si="74"/>
        <v>-35214.14244794508</v>
      </c>
      <c r="X841" s="18">
        <f ca="1">'Metrics and Escenarios'!$N$13-W841</f>
        <v>38122.189203751856</v>
      </c>
    </row>
    <row r="842" spans="1:24" x14ac:dyDescent="0.3">
      <c r="A842">
        <v>837</v>
      </c>
      <c r="B842" s="18">
        <f t="shared" ca="1" si="73"/>
        <v>29.687875817204191</v>
      </c>
      <c r="C842" s="23">
        <f t="shared" ca="1" si="75"/>
        <v>0.9906047351941949</v>
      </c>
      <c r="D842" s="23">
        <f t="shared" ca="1" si="72"/>
        <v>0.97454435689775432</v>
      </c>
      <c r="E842" s="23">
        <f t="shared" ca="1" si="72"/>
        <v>0.95344930672750916</v>
      </c>
      <c r="F842" s="23">
        <f t="shared" ca="1" si="72"/>
        <v>0.92871759545854482</v>
      </c>
      <c r="G842" s="23">
        <f t="shared" ca="1" si="72"/>
        <v>0.90149248965216389</v>
      </c>
      <c r="H842" s="23">
        <f t="shared" ca="1" si="72"/>
        <v>0.87268581282149171</v>
      </c>
      <c r="I842" s="23">
        <f t="shared" ca="1" si="72"/>
        <v>0.8430038033103866</v>
      </c>
      <c r="J842" s="23">
        <f t="shared" ca="1" si="72"/>
        <v>0.81298523705578707</v>
      </c>
      <c r="K842" s="23">
        <f t="shared" ca="1" si="72"/>
        <v>0.78302818893177895</v>
      </c>
      <c r="L842" s="23">
        <f t="shared" ca="1" si="72"/>
        <v>0.75342507655216873</v>
      </c>
      <c r="M842" s="24">
        <f ca="1">C842*'Balance y flujos'!D$12</f>
        <v>7500.7169155966603</v>
      </c>
      <c r="N842" s="24">
        <f ca="1">D842*'Balance y flujos'!E$12</f>
        <v>7379.1100355978706</v>
      </c>
      <c r="O842" s="24">
        <f ca="1">E842*'Balance y flujos'!F$12</f>
        <v>7219.3813425825883</v>
      </c>
      <c r="P842" s="24">
        <f ca="1">F842*'Balance y flujos'!G$12</f>
        <v>7032.1163735428354</v>
      </c>
      <c r="Q842" s="24">
        <f ca="1">G842*'Balance y flujos'!H$12</f>
        <v>-894666.51787332748</v>
      </c>
      <c r="R842" s="24">
        <f ca="1">H842*'Balance y flujos'!I$12</f>
        <v>22117.159339160502</v>
      </c>
      <c r="S842" s="24">
        <f ca="1">I842*'Balance y flujos'!J$12</f>
        <v>21364.904949071235</v>
      </c>
      <c r="T842" s="24">
        <f ca="1">J842*'Balance y flujos'!K$12</f>
        <v>20604.120938111348</v>
      </c>
      <c r="U842" s="24">
        <f ca="1">K842*'Balance y flujos'!L$12</f>
        <v>19844.8960292665</v>
      </c>
      <c r="V842" s="24">
        <f ca="1">L842*'Balance y flujos'!M$12</f>
        <v>772519.71774307813</v>
      </c>
      <c r="W842" s="18">
        <f t="shared" ca="1" si="74"/>
        <v>-9084.3942073197104</v>
      </c>
      <c r="X842" s="18">
        <f ca="1">'Metrics and Escenarios'!$N$13-W842</f>
        <v>11992.440963126486</v>
      </c>
    </row>
    <row r="843" spans="1:24" x14ac:dyDescent="0.3">
      <c r="A843">
        <v>838</v>
      </c>
      <c r="B843" s="18">
        <f t="shared" ca="1" si="73"/>
        <v>493.51719885430236</v>
      </c>
      <c r="C843" s="23">
        <f t="shared" ca="1" si="75"/>
        <v>0.94570687899473771</v>
      </c>
      <c r="D843" s="23">
        <f t="shared" ca="1" si="72"/>
        <v>0.88820641997078464</v>
      </c>
      <c r="E843" s="23">
        <f t="shared" ca="1" si="72"/>
        <v>0.82959486009141004</v>
      </c>
      <c r="F843" s="23">
        <f t="shared" ca="1" si="72"/>
        <v>0.77145086003656627</v>
      </c>
      <c r="G843" s="23">
        <f t="shared" ca="1" si="72"/>
        <v>0.71489598039403934</v>
      </c>
      <c r="H843" s="23">
        <f t="shared" ca="1" si="72"/>
        <v>0.66068554703437032</v>
      </c>
      <c r="I843" s="23">
        <f t="shared" ca="1" si="72"/>
        <v>0.6092879276009513</v>
      </c>
      <c r="J843" s="23">
        <f t="shared" ca="1" si="72"/>
        <v>0.56095993864075411</v>
      </c>
      <c r="K843" s="23">
        <f t="shared" ca="1" si="72"/>
        <v>0.51580165693390256</v>
      </c>
      <c r="L843" s="23">
        <f t="shared" ca="1" si="72"/>
        <v>0.47380709021199013</v>
      </c>
      <c r="M843" s="24">
        <f ca="1">C843*'Balance y flujos'!D$12</f>
        <v>7160.7567907308357</v>
      </c>
      <c r="N843" s="24">
        <f ca="1">D843*'Balance y flujos'!E$12</f>
        <v>6725.3715655925898</v>
      </c>
      <c r="O843" s="24">
        <f ca="1">E843*'Balance y flujos'!F$12</f>
        <v>6281.5732442060598</v>
      </c>
      <c r="P843" s="24">
        <f ca="1">F843*'Balance y flujos'!G$12</f>
        <v>5841.3152187219357</v>
      </c>
      <c r="Q843" s="24">
        <f ca="1">G843*'Balance y flujos'!H$12</f>
        <v>-709482.89060905832</v>
      </c>
      <c r="R843" s="24">
        <f ca="1">H843*'Balance y flujos'!I$12</f>
        <v>16744.270735415954</v>
      </c>
      <c r="S843" s="24">
        <f ca="1">I843*'Balance y flujos'!J$12</f>
        <v>15441.660652885614</v>
      </c>
      <c r="T843" s="24">
        <f ca="1">J843*'Balance y flujos'!K$12</f>
        <v>14216.846617100997</v>
      </c>
      <c r="U843" s="24">
        <f ca="1">K843*'Balance y flujos'!L$12</f>
        <v>13072.364952200329</v>
      </c>
      <c r="V843" s="24">
        <f ca="1">L843*'Balance y flujos'!M$12</f>
        <v>485815.15400342719</v>
      </c>
      <c r="W843" s="18">
        <f t="shared" ca="1" si="74"/>
        <v>-138183.5768287768</v>
      </c>
      <c r="X843" s="18">
        <f ca="1">'Metrics and Escenarios'!$N$13-W843</f>
        <v>141091.62358458358</v>
      </c>
    </row>
    <row r="844" spans="1:24" x14ac:dyDescent="0.3">
      <c r="A844">
        <v>839</v>
      </c>
      <c r="B844" s="18">
        <f t="shared" ca="1" si="73"/>
        <v>149.97012549103434</v>
      </c>
      <c r="C844" s="23">
        <f t="shared" ca="1" si="75"/>
        <v>0.97876089158835844</v>
      </c>
      <c r="D844" s="23">
        <f t="shared" ca="1" si="72"/>
        <v>0.95138002230843233</v>
      </c>
      <c r="E844" s="23">
        <f t="shared" ca="1" si="72"/>
        <v>0.91965774383644261</v>
      </c>
      <c r="F844" s="23">
        <f t="shared" ca="1" si="72"/>
        <v>0.88509218645146936</v>
      </c>
      <c r="G844" s="23">
        <f t="shared" ca="1" si="72"/>
        <v>0.84887384840997826</v>
      </c>
      <c r="H844" s="23">
        <f t="shared" ca="1" si="72"/>
        <v>0.81192360042029632</v>
      </c>
      <c r="I844" s="23">
        <f t="shared" ca="1" si="72"/>
        <v>0.77493092384427231</v>
      </c>
      <c r="J844" s="23">
        <f t="shared" ca="1" si="72"/>
        <v>0.73840108386290915</v>
      </c>
      <c r="K844" s="23">
        <f t="shared" ca="1" si="72"/>
        <v>0.70268918807970604</v>
      </c>
      <c r="L844" s="23">
        <f t="shared" ca="1" si="72"/>
        <v>0.66803951738127365</v>
      </c>
      <c r="M844" s="24">
        <f ca="1">C844*'Balance y flujos'!D$12</f>
        <v>7411.0370312555424</v>
      </c>
      <c r="N844" s="24">
        <f ca="1">D844*'Balance y flujos'!E$12</f>
        <v>7203.7130178775715</v>
      </c>
      <c r="O844" s="24">
        <f ca="1">E844*'Balance y flujos'!F$12</f>
        <v>6963.5164770347938</v>
      </c>
      <c r="P844" s="24">
        <f ca="1">F844*'Balance y flujos'!G$12</f>
        <v>6701.7910362375924</v>
      </c>
      <c r="Q844" s="24">
        <f ca="1">G844*'Balance y flujos'!H$12</f>
        <v>-842446.29743251589</v>
      </c>
      <c r="R844" s="24">
        <f ca="1">H844*'Balance y flujos'!I$12</f>
        <v>20577.215050239141</v>
      </c>
      <c r="S844" s="24">
        <f ca="1">I844*'Balance y flujos'!J$12</f>
        <v>19639.680704895876</v>
      </c>
      <c r="T844" s="24">
        <f ca="1">J844*'Balance y flujos'!K$12</f>
        <v>18713.876389492034</v>
      </c>
      <c r="U844" s="24">
        <f ca="1">K844*'Balance y flujos'!L$12</f>
        <v>17808.801873857436</v>
      </c>
      <c r="V844" s="24">
        <f ca="1">L844*'Balance y flujos'!M$12</f>
        <v>684970.16554089915</v>
      </c>
      <c r="W844" s="18">
        <f t="shared" ca="1" si="74"/>
        <v>-52456.500310726813</v>
      </c>
      <c r="X844" s="18">
        <f ca="1">'Metrics and Escenarios'!$N$13-W844</f>
        <v>55364.547066533589</v>
      </c>
    </row>
    <row r="845" spans="1:24" x14ac:dyDescent="0.3">
      <c r="A845">
        <v>840</v>
      </c>
      <c r="B845" s="18">
        <f t="shared" ca="1" si="73"/>
        <v>-361.25101770080033</v>
      </c>
      <c r="C845" s="23">
        <f t="shared" ca="1" si="75"/>
        <v>1.0300982753382424</v>
      </c>
      <c r="D845" s="23">
        <f t="shared" ca="1" si="72"/>
        <v>1.0537998487129008</v>
      </c>
      <c r="E845" s="23">
        <f t="shared" ca="1" si="72"/>
        <v>1.072092822693679</v>
      </c>
      <c r="F845" s="23">
        <f t="shared" ca="1" si="72"/>
        <v>1.0859172085227093</v>
      </c>
      <c r="G845" s="23">
        <f t="shared" ca="1" si="72"/>
        <v>1.0961081705790452</v>
      </c>
      <c r="H845" s="23">
        <f t="shared" ca="1" si="72"/>
        <v>1.1033860229450583</v>
      </c>
      <c r="I845" s="23">
        <f t="shared" ca="1" si="72"/>
        <v>1.1083511008015572</v>
      </c>
      <c r="J845" s="23">
        <f t="shared" ca="1" si="72"/>
        <v>1.1114981462308704</v>
      </c>
      <c r="K845" s="23">
        <f t="shared" ca="1" si="72"/>
        <v>1.1132218980251827</v>
      </c>
      <c r="L845" s="23">
        <f t="shared" ca="1" si="72"/>
        <v>1.1138396537451765</v>
      </c>
      <c r="M845" s="24">
        <f ca="1">C845*'Balance y flujos'!D$12</f>
        <v>7799.7563347421592</v>
      </c>
      <c r="N845" s="24">
        <f ca="1">D845*'Balance y flujos'!E$12</f>
        <v>7979.221247458031</v>
      </c>
      <c r="O845" s="24">
        <f ca="1">E845*'Balance y flujos'!F$12</f>
        <v>8117.7330216292839</v>
      </c>
      <c r="P845" s="24">
        <f ca="1">F845*'Balance y flujos'!G$12</f>
        <v>8222.4092875015795</v>
      </c>
      <c r="Q845" s="24">
        <f ca="1">G845*'Balance y flujos'!H$12</f>
        <v>-1087808.5967891277</v>
      </c>
      <c r="R845" s="24">
        <f ca="1">H845*'Balance y flujos'!I$12</f>
        <v>27963.975262962434</v>
      </c>
      <c r="S845" s="24">
        <f ca="1">I845*'Balance y flujos'!J$12</f>
        <v>28089.809115730692</v>
      </c>
      <c r="T845" s="24">
        <f ca="1">J845*'Balance y flujos'!K$12</f>
        <v>28169.567150277693</v>
      </c>
      <c r="U845" s="24">
        <f ca="1">K845*'Balance y flujos'!L$12</f>
        <v>28213.253540655358</v>
      </c>
      <c r="V845" s="24">
        <f ca="1">L845*'Balance y flujos'!M$12</f>
        <v>1142068.5635523724</v>
      </c>
      <c r="W845" s="18">
        <f t="shared" ca="1" si="74"/>
        <v>198815.6917242019</v>
      </c>
      <c r="X845" s="18">
        <f ca="1">'Metrics and Escenarios'!$N$13-W845</f>
        <v>-195907.64496839512</v>
      </c>
    </row>
    <row r="846" spans="1:24" x14ac:dyDescent="0.3">
      <c r="A846">
        <v>841</v>
      </c>
      <c r="B846" s="18">
        <f t="shared" ca="1" si="73"/>
        <v>263.53953497846015</v>
      </c>
      <c r="C846" s="23">
        <f t="shared" ca="1" si="75"/>
        <v>0.96770804400782851</v>
      </c>
      <c r="D846" s="23">
        <f t="shared" ca="1" si="72"/>
        <v>0.93001405940789961</v>
      </c>
      <c r="E846" s="23">
        <f t="shared" ca="1" si="72"/>
        <v>0.88885201595264185</v>
      </c>
      <c r="F846" s="23">
        <f t="shared" ca="1" si="72"/>
        <v>0.84578402825949972</v>
      </c>
      <c r="G846" s="23">
        <f t="shared" ca="1" si="72"/>
        <v>0.80201385404049585</v>
      </c>
      <c r="H846" s="23">
        <f t="shared" ca="1" si="72"/>
        <v>0.7584406899716174</v>
      </c>
      <c r="I846" s="23">
        <f t="shared" ca="1" si="72"/>
        <v>0.7157101798111033</v>
      </c>
      <c r="J846" s="23">
        <f t="shared" ca="1" si="72"/>
        <v>0.6742706737868811</v>
      </c>
      <c r="K846" s="23">
        <f t="shared" ca="1" si="72"/>
        <v>0.63441429507533131</v>
      </c>
      <c r="L846" s="23">
        <f t="shared" ca="1" si="72"/>
        <v>0.59632028881270516</v>
      </c>
      <c r="M846" s="24">
        <f ca="1">C846*'Balance y flujos'!D$12</f>
        <v>7327.3464553200856</v>
      </c>
      <c r="N846" s="24">
        <f ca="1">D846*'Balance y flujos'!E$12</f>
        <v>7041.9330125411143</v>
      </c>
      <c r="O846" s="24">
        <f ca="1">E846*'Balance y flujos'!F$12</f>
        <v>6730.2599257323263</v>
      </c>
      <c r="P846" s="24">
        <f ca="1">F846*'Balance y flujos'!G$12</f>
        <v>6404.1553026332531</v>
      </c>
      <c r="Q846" s="24">
        <f ca="1">G846*'Balance y flujos'!H$12</f>
        <v>-795941.12021658069</v>
      </c>
      <c r="R846" s="24">
        <f ca="1">H846*'Balance y flujos'!I$12</f>
        <v>19221.755805988261</v>
      </c>
      <c r="S846" s="24">
        <f ca="1">I846*'Balance y flujos'!J$12</f>
        <v>18138.803054862212</v>
      </c>
      <c r="T846" s="24">
        <f ca="1">J846*'Balance y flujos'!K$12</f>
        <v>17088.569231637106</v>
      </c>
      <c r="U846" s="24">
        <f ca="1">K846*'Balance y flujos'!L$12</f>
        <v>16078.457842527605</v>
      </c>
      <c r="V846" s="24">
        <f ca="1">L846*'Balance y flujos'!M$12</f>
        <v>611433.30044996727</v>
      </c>
      <c r="W846" s="18">
        <f t="shared" ca="1" si="74"/>
        <v>-86476.539135371568</v>
      </c>
      <c r="X846" s="18">
        <f ca="1">'Metrics and Escenarios'!$N$13-W846</f>
        <v>89384.585891178343</v>
      </c>
    </row>
    <row r="847" spans="1:24" x14ac:dyDescent="0.3">
      <c r="A847">
        <v>842</v>
      </c>
      <c r="B847" s="18">
        <f t="shared" ca="1" si="73"/>
        <v>-151.26046752194605</v>
      </c>
      <c r="C847" s="23">
        <f t="shared" ca="1" si="75"/>
        <v>1.0086927197776288</v>
      </c>
      <c r="D847" s="23">
        <f t="shared" ca="1" si="72"/>
        <v>1.0104587394317244</v>
      </c>
      <c r="E847" s="23">
        <f t="shared" ca="1" si="72"/>
        <v>1.0066374128161988</v>
      </c>
      <c r="F847" s="23">
        <f t="shared" ca="1" si="72"/>
        <v>0.99842999703417268</v>
      </c>
      <c r="G847" s="23">
        <f t="shared" ca="1" si="72"/>
        <v>0.9868577281829819</v>
      </c>
      <c r="H847" s="23">
        <f t="shared" ca="1" si="72"/>
        <v>0.97276701503061946</v>
      </c>
      <c r="I847" s="23">
        <f t="shared" ca="1" si="72"/>
        <v>0.95683915953504439</v>
      </c>
      <c r="J847" s="23">
        <f t="shared" ca="1" si="72"/>
        <v>0.93961632349926782</v>
      </c>
      <c r="K847" s="23">
        <f t="shared" ca="1" si="72"/>
        <v>0.9215179034704527</v>
      </c>
      <c r="L847" s="23">
        <f t="shared" ca="1" si="72"/>
        <v>0.90286940777683689</v>
      </c>
      <c r="M847" s="24">
        <f ca="1">C847*'Balance y flujos'!D$12</f>
        <v>7637.6765394646172</v>
      </c>
      <c r="N847" s="24">
        <f ca="1">D847*'Balance y flujos'!E$12</f>
        <v>7651.0485868838678</v>
      </c>
      <c r="O847" s="24">
        <f ca="1">E847*'Balance y flujos'!F$12</f>
        <v>7622.1140500633128</v>
      </c>
      <c r="P847" s="24">
        <f ca="1">F847*'Balance y flujos'!G$12</f>
        <v>7559.9686754225286</v>
      </c>
      <c r="Q847" s="24">
        <f ca="1">G847*'Balance y flujos'!H$12</f>
        <v>-979385.38306682592</v>
      </c>
      <c r="R847" s="24">
        <f ca="1">H847*'Balance y flujos'!I$12</f>
        <v>24653.595549756716</v>
      </c>
      <c r="S847" s="24">
        <f ca="1">I847*'Balance y flujos'!J$12</f>
        <v>24249.923446061344</v>
      </c>
      <c r="T847" s="24">
        <f ca="1">J847*'Balance y flujos'!K$12</f>
        <v>23813.431637349629</v>
      </c>
      <c r="U847" s="24">
        <f ca="1">K847*'Balance y flujos'!L$12</f>
        <v>23354.749218449993</v>
      </c>
      <c r="V847" s="24">
        <f ca="1">L847*'Balance y flujos'!M$12</f>
        <v>925751.53357843787</v>
      </c>
      <c r="W847" s="18">
        <f t="shared" ca="1" si="74"/>
        <v>72908.658215063973</v>
      </c>
      <c r="X847" s="18">
        <f ca="1">'Metrics and Escenarios'!$N$13-W847</f>
        <v>-70000.611459257198</v>
      </c>
    </row>
    <row r="848" spans="1:24" x14ac:dyDescent="0.3">
      <c r="A848">
        <v>843</v>
      </c>
      <c r="B848" s="18">
        <f t="shared" ca="1" si="73"/>
        <v>-12.816647720502441</v>
      </c>
      <c r="C848" s="23">
        <f t="shared" ca="1" si="75"/>
        <v>0.99482421441771063</v>
      </c>
      <c r="D848" s="23">
        <f t="shared" ca="1" si="72"/>
        <v>0.98286417851151264</v>
      </c>
      <c r="E848" s="23">
        <f t="shared" ca="1" si="72"/>
        <v>0.96568492384963411</v>
      </c>
      <c r="F848" s="23">
        <f t="shared" ca="1" si="72"/>
        <v>0.94464246723058565</v>
      </c>
      <c r="G848" s="23">
        <f t="shared" ca="1" si="72"/>
        <v>0.92085627735444997</v>
      </c>
      <c r="H848" s="23">
        <f t="shared" ca="1" si="72"/>
        <v>0.89522788995356428</v>
      </c>
      <c r="I848" s="23">
        <f t="shared" ca="1" si="72"/>
        <v>0.86846269909461082</v>
      </c>
      <c r="J848" s="23">
        <f t="shared" ca="1" si="72"/>
        <v>0.84110505556596693</v>
      </c>
      <c r="K848" s="23">
        <f t="shared" ca="1" si="72"/>
        <v>0.81356251260211909</v>
      </c>
      <c r="L848" s="23">
        <f t="shared" ca="1" si="72"/>
        <v>0.78613937827217761</v>
      </c>
      <c r="M848" s="24">
        <f ca="1">C848*'Balance y flujos'!D$12</f>
        <v>7532.6662068350352</v>
      </c>
      <c r="N848" s="24">
        <f ca="1">D848*'Balance y flujos'!E$12</f>
        <v>7442.1065310677113</v>
      </c>
      <c r="O848" s="24">
        <f ca="1">E848*'Balance y flujos'!F$12</f>
        <v>7312.0276797744809</v>
      </c>
      <c r="P848" s="24">
        <f ca="1">F848*'Balance y flujos'!G$12</f>
        <v>7152.6972175823485</v>
      </c>
      <c r="Q848" s="24">
        <f ca="1">G848*'Balance y flujos'!H$12</f>
        <v>-913883.68575359136</v>
      </c>
      <c r="R848" s="24">
        <f ca="1">H848*'Balance y flujos'!I$12</f>
        <v>22688.460836722119</v>
      </c>
      <c r="S848" s="24">
        <f ca="1">I848*'Balance y flujos'!J$12</f>
        <v>22010.129663838023</v>
      </c>
      <c r="T848" s="24">
        <f ca="1">J848*'Balance y flujos'!K$12</f>
        <v>21316.783499414079</v>
      </c>
      <c r="U848" s="24">
        <f ca="1">K848*'Balance y flujos'!L$12</f>
        <v>20618.751283939415</v>
      </c>
      <c r="V848" s="24">
        <f ca="1">L848*'Balance y flujos'!M$12</f>
        <v>806063.12360707612</v>
      </c>
      <c r="W848" s="18">
        <f t="shared" ca="1" si="74"/>
        <v>8253.0607726580929</v>
      </c>
      <c r="X848" s="18">
        <f ca="1">'Metrics and Escenarios'!$N$13-W848</f>
        <v>-5345.0140168513171</v>
      </c>
    </row>
    <row r="849" spans="1:24" x14ac:dyDescent="0.3">
      <c r="A849">
        <v>844</v>
      </c>
      <c r="B849" s="18">
        <f t="shared" ca="1" si="73"/>
        <v>22.487850198723557</v>
      </c>
      <c r="C849" s="23">
        <f t="shared" ca="1" si="75"/>
        <v>0.99131822996952335</v>
      </c>
      <c r="D849" s="23">
        <f t="shared" ca="1" si="72"/>
        <v>0.97594871666491123</v>
      </c>
      <c r="E849" s="23">
        <f t="shared" ca="1" si="72"/>
        <v>0.95551099038249909</v>
      </c>
      <c r="F849" s="23">
        <f t="shared" ca="1" si="72"/>
        <v>0.93139616695563732</v>
      </c>
      <c r="G849" s="23">
        <f t="shared" ca="1" si="72"/>
        <v>0.9047437228916434</v>
      </c>
      <c r="H849" s="23">
        <f t="shared" ca="1" si="72"/>
        <v>0.87646398394983405</v>
      </c>
      <c r="I849" s="23">
        <f t="shared" ca="1" si="72"/>
        <v>0.84726328250584371</v>
      </c>
      <c r="J849" s="23">
        <f t="shared" ca="1" si="72"/>
        <v>0.81768156116024937</v>
      </c>
      <c r="K849" s="23">
        <f t="shared" ca="1" si="72"/>
        <v>0.78811870516849347</v>
      </c>
      <c r="L849" s="23">
        <f t="shared" ca="1" si="72"/>
        <v>0.75886933227596065</v>
      </c>
      <c r="M849" s="24">
        <f ca="1">C849*'Balance y flujos'!D$12</f>
        <v>7506.11939565794</v>
      </c>
      <c r="N849" s="24">
        <f ca="1">D849*'Balance y flujos'!E$12</f>
        <v>7389.7436462468568</v>
      </c>
      <c r="O849" s="24">
        <f ca="1">E849*'Balance y flujos'!F$12</f>
        <v>7234.9921153925534</v>
      </c>
      <c r="P849" s="24">
        <f ca="1">F849*'Balance y flujos'!G$12</f>
        <v>7052.3981325775712</v>
      </c>
      <c r="Q849" s="24">
        <f ca="1">G849*'Balance y flujos'!H$12</f>
        <v>-897893.13324122864</v>
      </c>
      <c r="R849" s="24">
        <f ca="1">H849*'Balance y flujos'!I$12</f>
        <v>22212.912486087454</v>
      </c>
      <c r="S849" s="24">
        <f ca="1">I849*'Balance y flujos'!J$12</f>
        <v>21472.856262915997</v>
      </c>
      <c r="T849" s="24">
        <f ca="1">J849*'Balance y flujos'!K$12</f>
        <v>20723.143554270202</v>
      </c>
      <c r="U849" s="24">
        <f ca="1">K849*'Balance y flujos'!L$12</f>
        <v>19973.908965046892</v>
      </c>
      <c r="V849" s="24">
        <f ca="1">L849*'Balance y flujos'!M$12</f>
        <v>778101.95149923535</v>
      </c>
      <c r="W849" s="18">
        <f t="shared" ca="1" si="74"/>
        <v>-6225.1071837979835</v>
      </c>
      <c r="X849" s="18">
        <f ca="1">'Metrics and Escenarios'!$N$13-W849</f>
        <v>9133.1539396047592</v>
      </c>
    </row>
    <row r="850" spans="1:24" x14ac:dyDescent="0.3">
      <c r="A850">
        <v>845</v>
      </c>
      <c r="B850" s="18">
        <f t="shared" ca="1" si="73"/>
        <v>10.348731829966351</v>
      </c>
      <c r="C850" s="23">
        <f t="shared" ca="1" si="75"/>
        <v>0.99252233359295261</v>
      </c>
      <c r="D850" s="23">
        <f t="shared" ca="1" si="72"/>
        <v>0.97832102667353349</v>
      </c>
      <c r="E850" s="23">
        <f t="shared" ca="1" si="72"/>
        <v>0.9589970524923106</v>
      </c>
      <c r="F850" s="23">
        <f t="shared" ca="1" si="72"/>
        <v>0.93592969598492759</v>
      </c>
      <c r="G850" s="23">
        <f t="shared" ca="1" si="72"/>
        <v>0.91025181740762562</v>
      </c>
      <c r="H850" s="23">
        <f t="shared" ca="1" si="72"/>
        <v>0.88287098826954102</v>
      </c>
      <c r="I850" s="23">
        <f t="shared" ca="1" si="72"/>
        <v>0.85449347836516054</v>
      </c>
      <c r="J850" s="23">
        <f t="shared" ca="1" si="72"/>
        <v>0.82566099035046803</v>
      </c>
      <c r="K850" s="23">
        <f t="shared" ca="1" si="72"/>
        <v>0.79677627153052777</v>
      </c>
      <c r="L850" s="23">
        <f t="shared" ca="1" si="72"/>
        <v>0.76813747666664767</v>
      </c>
      <c r="M850" s="24">
        <f ca="1">C850*'Balance y flujos'!D$12</f>
        <v>7515.2366955208527</v>
      </c>
      <c r="N850" s="24">
        <f ca="1">D850*'Balance y flujos'!E$12</f>
        <v>7407.706437235559</v>
      </c>
      <c r="O850" s="24">
        <f ca="1">E850*'Balance y flujos'!F$12</f>
        <v>7261.3880774820718</v>
      </c>
      <c r="P850" s="24">
        <f ca="1">F850*'Balance y flujos'!G$12</f>
        <v>7086.7253638830825</v>
      </c>
      <c r="Q850" s="24">
        <f ca="1">G850*'Balance y flujos'!H$12</f>
        <v>-903359.52125587803</v>
      </c>
      <c r="R850" s="24">
        <f ca="1">H850*'Balance y flujos'!I$12</f>
        <v>22375.29020936853</v>
      </c>
      <c r="S850" s="24">
        <f ca="1">I850*'Balance y flujos'!J$12</f>
        <v>21656.09677344617</v>
      </c>
      <c r="T850" s="24">
        <f ca="1">J850*'Balance y flujos'!K$12</f>
        <v>20925.372471301671</v>
      </c>
      <c r="U850" s="24">
        <f ca="1">K850*'Balance y flujos'!L$12</f>
        <v>20193.324442994668</v>
      </c>
      <c r="V850" s="24">
        <f ca="1">L850*'Balance y flujos'!M$12</f>
        <v>787604.98572456336</v>
      </c>
      <c r="W850" s="18">
        <f t="shared" ca="1" si="74"/>
        <v>-1333.3950600819662</v>
      </c>
      <c r="X850" s="18">
        <f ca="1">'Metrics and Escenarios'!$N$13-W850</f>
        <v>4241.441815888742</v>
      </c>
    </row>
    <row r="851" spans="1:24" x14ac:dyDescent="0.3">
      <c r="A851">
        <v>846</v>
      </c>
      <c r="B851" s="18">
        <f t="shared" ca="1" si="73"/>
        <v>-146.18886724932435</v>
      </c>
      <c r="C851" s="23">
        <f t="shared" ca="1" si="75"/>
        <v>1.0081812808520192</v>
      </c>
      <c r="D851" s="23">
        <f t="shared" ca="1" si="72"/>
        <v>1.0094343304951434</v>
      </c>
      <c r="E851" s="23">
        <f t="shared" ca="1" si="72"/>
        <v>1.005106998585632</v>
      </c>
      <c r="F851" s="23">
        <f t="shared" ca="1" si="72"/>
        <v>0.99640659496732908</v>
      </c>
      <c r="G851" s="23">
        <f t="shared" ca="1" si="72"/>
        <v>0.98435842442800625</v>
      </c>
      <c r="H851" s="23">
        <f t="shared" ca="1" si="72"/>
        <v>0.9698114229106185</v>
      </c>
      <c r="I851" s="23">
        <f t="shared" ca="1" si="72"/>
        <v>0.95344828807737225</v>
      </c>
      <c r="J851" s="23">
        <f t="shared" ca="1" si="72"/>
        <v>0.93581176008634392</v>
      </c>
      <c r="K851" s="23">
        <f t="shared" ca="1" si="72"/>
        <v>0.91732127498110272</v>
      </c>
      <c r="L851" s="23">
        <f t="shared" ca="1" si="72"/>
        <v>0.89830200684800032</v>
      </c>
      <c r="M851" s="24">
        <f ca="1">C851*'Balance y flujos'!D$12</f>
        <v>7633.8039973049408</v>
      </c>
      <c r="N851" s="24">
        <f ca="1">D851*'Balance y flujos'!E$12</f>
        <v>7643.291909405847</v>
      </c>
      <c r="O851" s="24">
        <f ca="1">E851*'Balance y flujos'!F$12</f>
        <v>7610.5259731046135</v>
      </c>
      <c r="P851" s="24">
        <f ca="1">F851*'Balance y flujos'!G$12</f>
        <v>7544.6477653050824</v>
      </c>
      <c r="Q851" s="24">
        <f ca="1">G851*'Balance y flujos'!H$12</f>
        <v>-976905.00368126435</v>
      </c>
      <c r="R851" s="24">
        <f ca="1">H851*'Balance y flujos'!I$12</f>
        <v>24578.689666219681</v>
      </c>
      <c r="S851" s="24">
        <f ca="1">I851*'Balance y flujos'!J$12</f>
        <v>24163.985937709429</v>
      </c>
      <c r="T851" s="24">
        <f ca="1">J851*'Balance y flujos'!K$12</f>
        <v>23717.009610105342</v>
      </c>
      <c r="U851" s="24">
        <f ca="1">K851*'Balance y flujos'!L$12</f>
        <v>23248.390779224166</v>
      </c>
      <c r="V851" s="24">
        <f ca="1">L851*'Balance y flujos'!M$12</f>
        <v>921068.37743435113</v>
      </c>
      <c r="W851" s="18">
        <f t="shared" ca="1" si="74"/>
        <v>70303.719391465769</v>
      </c>
      <c r="X851" s="18">
        <f ca="1">'Metrics and Escenarios'!$N$13-W851</f>
        <v>-67395.672635658993</v>
      </c>
    </row>
    <row r="852" spans="1:24" x14ac:dyDescent="0.3">
      <c r="A852">
        <v>847</v>
      </c>
      <c r="B852" s="18">
        <f t="shared" ca="1" si="73"/>
        <v>266.75837586852936</v>
      </c>
      <c r="C852" s="23">
        <f t="shared" ca="1" si="75"/>
        <v>0.96739660431208874</v>
      </c>
      <c r="D852" s="23">
        <f t="shared" ca="1" si="72"/>
        <v>0.92941553862633464</v>
      </c>
      <c r="E852" s="23">
        <f t="shared" ca="1" si="72"/>
        <v>0.88799410827530334</v>
      </c>
      <c r="F852" s="23">
        <f t="shared" ca="1" si="72"/>
        <v>0.84469575132217012</v>
      </c>
      <c r="G852" s="23">
        <f t="shared" ca="1" si="72"/>
        <v>0.80072411469143456</v>
      </c>
      <c r="H852" s="23">
        <f t="shared" ca="1" si="72"/>
        <v>0.75697732358619663</v>
      </c>
      <c r="I852" s="23">
        <f t="shared" ca="1" si="72"/>
        <v>0.71409936519262895</v>
      </c>
      <c r="J852" s="23">
        <f t="shared" ca="1" si="72"/>
        <v>0.67253661140085275</v>
      </c>
      <c r="K852" s="23">
        <f t="shared" ca="1" si="72"/>
        <v>0.63257908381587047</v>
      </c>
      <c r="L852" s="23">
        <f t="shared" ca="1" si="72"/>
        <v>0.59440391458997044</v>
      </c>
      <c r="M852" s="24">
        <f ca="1">C852*'Balance y flujos'!D$12</f>
        <v>7324.9882786316157</v>
      </c>
      <c r="N852" s="24">
        <f ca="1">D852*'Balance y flujos'!E$12</f>
        <v>7037.4010990632923</v>
      </c>
      <c r="O852" s="24">
        <f ca="1">E852*'Balance y flujos'!F$12</f>
        <v>6723.7639718984574</v>
      </c>
      <c r="P852" s="24">
        <f ca="1">F852*'Balance y flujos'!G$12</f>
        <v>6395.915025817817</v>
      </c>
      <c r="Q852" s="24">
        <f ca="1">G852*'Balance y flujos'!H$12</f>
        <v>-794661.14658880909</v>
      </c>
      <c r="R852" s="24">
        <f ca="1">H852*'Balance y flujos'!I$12</f>
        <v>19184.66856675232</v>
      </c>
      <c r="S852" s="24">
        <f ca="1">I852*'Balance y flujos'!J$12</f>
        <v>18097.978919693265</v>
      </c>
      <c r="T852" s="24">
        <f ca="1">J852*'Balance y flujos'!K$12</f>
        <v>17044.621531866629</v>
      </c>
      <c r="U852" s="24">
        <f ca="1">K852*'Balance y flujos'!L$12</f>
        <v>16031.946647719378</v>
      </c>
      <c r="V852" s="24">
        <f ca="1">L852*'Balance y flujos'!M$12</f>
        <v>609468.35805594467</v>
      </c>
      <c r="W852" s="18">
        <f t="shared" ca="1" si="74"/>
        <v>-87351.504491421627</v>
      </c>
      <c r="X852" s="18">
        <f ca="1">'Metrics and Escenarios'!$N$13-W852</f>
        <v>90259.551247228403</v>
      </c>
    </row>
    <row r="853" spans="1:24" x14ac:dyDescent="0.3">
      <c r="A853">
        <v>848</v>
      </c>
      <c r="B853" s="18">
        <f t="shared" ca="1" si="73"/>
        <v>-162.59381551622079</v>
      </c>
      <c r="C853" s="23">
        <f t="shared" ca="1" si="75"/>
        <v>1.0098365543902346</v>
      </c>
      <c r="D853" s="23">
        <f t="shared" ca="1" si="72"/>
        <v>1.0127517132625934</v>
      </c>
      <c r="E853" s="23">
        <f t="shared" ca="1" si="72"/>
        <v>1.0100658094263295</v>
      </c>
      <c r="F853" s="23">
        <f t="shared" ca="1" si="72"/>
        <v>1.0029664938461178</v>
      </c>
      <c r="G853" s="23">
        <f t="shared" ca="1" si="72"/>
        <v>0.99246580377138016</v>
      </c>
      <c r="H853" s="23">
        <f t="shared" ca="1" si="72"/>
        <v>0.97940438078656988</v>
      </c>
      <c r="I853" s="23">
        <f t="shared" ca="1" si="72"/>
        <v>0.96446028388130234</v>
      </c>
      <c r="J853" s="23">
        <f t="shared" ca="1" si="72"/>
        <v>0.94817425992305848</v>
      </c>
      <c r="K853" s="23">
        <f t="shared" ca="1" si="72"/>
        <v>0.93096549913463211</v>
      </c>
      <c r="L853" s="23">
        <f t="shared" ca="1" si="72"/>
        <v>0.91316014507295162</v>
      </c>
      <c r="M853" s="24">
        <f ca="1">C853*'Balance y flujos'!D$12</f>
        <v>7646.3374910254179</v>
      </c>
      <c r="N853" s="24">
        <f ca="1">D853*'Balance y flujos'!E$12</f>
        <v>7668.4106557183641</v>
      </c>
      <c r="O853" s="24">
        <f ca="1">E853*'Balance y flujos'!F$12</f>
        <v>7648.0733772635213</v>
      </c>
      <c r="P853" s="24">
        <f ca="1">F853*'Balance y flujos'!G$12</f>
        <v>7594.3183783524628</v>
      </c>
      <c r="Q853" s="24">
        <f ca="1">G853*'Balance y flujos'!H$12</f>
        <v>-984950.99511155707</v>
      </c>
      <c r="R853" s="24">
        <f ca="1">H853*'Balance y flujos'!I$12</f>
        <v>24821.811503150097</v>
      </c>
      <c r="S853" s="24">
        <f ca="1">I853*'Balance y flujos'!J$12</f>
        <v>24443.071563096473</v>
      </c>
      <c r="T853" s="24">
        <f ca="1">J853*'Balance y flujos'!K$12</f>
        <v>24030.32211582255</v>
      </c>
      <c r="U853" s="24">
        <f ca="1">K853*'Balance y flujos'!L$12</f>
        <v>23594.187027116834</v>
      </c>
      <c r="V853" s="24">
        <f ca="1">L853*'Balance y flujos'!M$12</f>
        <v>936303.07708126714</v>
      </c>
      <c r="W853" s="18">
        <f t="shared" ca="1" si="74"/>
        <v>78798.614081255975</v>
      </c>
      <c r="X853" s="18">
        <f ca="1">'Metrics and Escenarios'!$N$13-W853</f>
        <v>-75890.567325449199</v>
      </c>
    </row>
    <row r="854" spans="1:24" x14ac:dyDescent="0.3">
      <c r="A854">
        <v>849</v>
      </c>
      <c r="B854" s="18">
        <f t="shared" ca="1" si="73"/>
        <v>-82.235244517542341</v>
      </c>
      <c r="C854" s="23">
        <f t="shared" ca="1" si="75"/>
        <v>1.001754170080883</v>
      </c>
      <c r="D854" s="23">
        <f t="shared" ca="1" si="72"/>
        <v>0.99660515615049394</v>
      </c>
      <c r="E854" s="23">
        <f t="shared" ca="1" si="72"/>
        <v>0.98600674392608456</v>
      </c>
      <c r="F854" s="23">
        <f t="shared" ca="1" si="72"/>
        <v>0.9712403374572437</v>
      </c>
      <c r="G854" s="23">
        <f t="shared" ca="1" si="72"/>
        <v>0.95337972050081787</v>
      </c>
      <c r="H854" s="23">
        <f t="shared" ca="1" si="72"/>
        <v>0.93330259179282815</v>
      </c>
      <c r="I854" s="23">
        <f t="shared" ca="1" si="72"/>
        <v>0.9117060767492926</v>
      </c>
      <c r="J854" s="23">
        <f t="shared" ca="1" si="72"/>
        <v>0.88913710462489226</v>
      </c>
      <c r="K854" s="23">
        <f t="shared" ca="1" si="72"/>
        <v>0.86601264046347792</v>
      </c>
      <c r="L854" s="23">
        <f t="shared" ca="1" si="72"/>
        <v>0.8426508524503159</v>
      </c>
      <c r="M854" s="24">
        <f ca="1">C854*'Balance y flujos'!D$12</f>
        <v>7585.1388367552845</v>
      </c>
      <c r="N854" s="24">
        <f ca="1">D854*'Balance y flujos'!E$12</f>
        <v>7546.1512420929794</v>
      </c>
      <c r="O854" s="24">
        <f ca="1">E854*'Balance y flujos'!F$12</f>
        <v>7465.9015854683221</v>
      </c>
      <c r="P854" s="24">
        <f ca="1">F854*'Balance y flujos'!G$12</f>
        <v>7354.0924744794693</v>
      </c>
      <c r="Q854" s="24">
        <f ca="1">G854*'Balance y flujos'!H$12</f>
        <v>-946160.86605515913</v>
      </c>
      <c r="R854" s="24">
        <f ca="1">H854*'Balance y flujos'!I$12</f>
        <v>23653.417794882593</v>
      </c>
      <c r="S854" s="24">
        <f ca="1">I854*'Balance y flujos'!J$12</f>
        <v>23106.080417133613</v>
      </c>
      <c r="T854" s="24">
        <f ca="1">J854*'Balance y flujos'!K$12</f>
        <v>22534.097298738932</v>
      </c>
      <c r="U854" s="24">
        <f ca="1">K854*'Balance y flujos'!L$12</f>
        <v>21948.035911036135</v>
      </c>
      <c r="V854" s="24">
        <f ca="1">L854*'Balance y flujos'!M$12</f>
        <v>864006.81228959339</v>
      </c>
      <c r="W854" s="18">
        <f t="shared" ca="1" si="74"/>
        <v>39038.86179502157</v>
      </c>
      <c r="X854" s="18">
        <f ca="1">'Metrics and Escenarios'!$N$13-W854</f>
        <v>-36130.815039214795</v>
      </c>
    </row>
    <row r="855" spans="1:24" x14ac:dyDescent="0.3">
      <c r="A855">
        <v>850</v>
      </c>
      <c r="B855" s="18">
        <f t="shared" ca="1" si="73"/>
        <v>143.51251584491447</v>
      </c>
      <c r="C855" s="23">
        <f t="shared" ca="1" si="75"/>
        <v>0.97939314128495092</v>
      </c>
      <c r="D855" s="23">
        <f t="shared" ca="1" si="72"/>
        <v>0.9526095442766549</v>
      </c>
      <c r="E855" s="23">
        <f t="shared" ca="1" si="72"/>
        <v>0.92144110793438416</v>
      </c>
      <c r="F855" s="23">
        <f t="shared" ca="1" si="72"/>
        <v>0.88738137365050085</v>
      </c>
      <c r="G855" s="23">
        <f t="shared" ca="1" si="72"/>
        <v>0.85161912598362832</v>
      </c>
      <c r="H855" s="23">
        <f t="shared" ca="1" si="72"/>
        <v>0.81507555410748722</v>
      </c>
      <c r="I855" s="23">
        <f t="shared" ca="1" si="72"/>
        <v>0.77844179399238911</v>
      </c>
      <c r="J855" s="23">
        <f t="shared" ca="1" si="72"/>
        <v>0.74222559901691076</v>
      </c>
      <c r="K855" s="23">
        <f t="shared" ca="1" si="72"/>
        <v>0.7067850019071682</v>
      </c>
      <c r="L855" s="23">
        <f t="shared" ca="1" si="72"/>
        <v>0.6723674147087757</v>
      </c>
      <c r="M855" s="24">
        <f ca="1">C855*'Balance y flujos'!D$12</f>
        <v>7415.8243352382779</v>
      </c>
      <c r="N855" s="24">
        <f ca="1">D855*'Balance y flujos'!E$12</f>
        <v>7213.0227818000476</v>
      </c>
      <c r="O855" s="24">
        <f ca="1">E855*'Balance y flujos'!F$12</f>
        <v>6977.0198540941374</v>
      </c>
      <c r="P855" s="24">
        <f ca="1">F855*'Balance y flujos'!G$12</f>
        <v>6719.1244332391489</v>
      </c>
      <c r="Q855" s="24">
        <f ca="1">G855*'Balance y flujos'!H$12</f>
        <v>-845170.78815829102</v>
      </c>
      <c r="R855" s="24">
        <f ca="1">H855*'Balance y flujos'!I$12</f>
        <v>20657.097478605734</v>
      </c>
      <c r="S855" s="24">
        <f ca="1">I855*'Balance y flujos'!J$12</f>
        <v>19728.659433946079</v>
      </c>
      <c r="T855" s="24">
        <f ca="1">J855*'Balance y flujos'!K$12</f>
        <v>18810.804069320595</v>
      </c>
      <c r="U855" s="24">
        <f ca="1">K855*'Balance y flujos'!L$12</f>
        <v>17912.605288230174</v>
      </c>
      <c r="V855" s="24">
        <f ca="1">L855*'Balance y flujos'!M$12</f>
        <v>689407.74815649644</v>
      </c>
      <c r="W855" s="18">
        <f t="shared" ca="1" si="74"/>
        <v>-50328.882327320403</v>
      </c>
      <c r="X855" s="18">
        <f ca="1">'Metrics and Escenarios'!$N$13-W855</f>
        <v>53236.929083127179</v>
      </c>
    </row>
    <row r="856" spans="1:24" x14ac:dyDescent="0.3">
      <c r="A856">
        <v>851</v>
      </c>
      <c r="B856" s="18">
        <f t="shared" ca="1" si="73"/>
        <v>20.371854121919913</v>
      </c>
      <c r="C856" s="23">
        <f t="shared" ca="1" si="75"/>
        <v>0.9915280147124732</v>
      </c>
      <c r="D856" s="23">
        <f t="shared" ca="1" si="72"/>
        <v>0.97636182480339062</v>
      </c>
      <c r="E856" s="23">
        <f t="shared" ca="1" si="72"/>
        <v>0.95611774019625551</v>
      </c>
      <c r="F856" s="23">
        <f t="shared" ca="1" si="72"/>
        <v>0.9321848329254655</v>
      </c>
      <c r="G856" s="23">
        <f t="shared" ca="1" si="72"/>
        <v>0.9057014465212434</v>
      </c>
      <c r="H856" s="23">
        <f t="shared" ca="1" si="72"/>
        <v>0.87757744723635245</v>
      </c>
      <c r="I856" s="23">
        <f t="shared" ca="1" si="72"/>
        <v>0.84851917643681241</v>
      </c>
      <c r="J856" s="23">
        <f t="shared" ca="1" si="72"/>
        <v>0.81906690216027478</v>
      </c>
      <c r="K856" s="23">
        <f t="shared" ca="1" si="72"/>
        <v>0.78962102570078285</v>
      </c>
      <c r="L856" s="23">
        <f t="shared" ca="1" si="72"/>
        <v>0.76047679690050574</v>
      </c>
      <c r="M856" s="24">
        <f ca="1">C856*'Balance y flujos'!D$12</f>
        <v>7507.7078556300894</v>
      </c>
      <c r="N856" s="24">
        <f ca="1">D856*'Balance y flujos'!E$12</f>
        <v>7392.8716417956111</v>
      </c>
      <c r="O856" s="24">
        <f ca="1">E856*'Balance y flujos'!F$12</f>
        <v>7239.5863379213661</v>
      </c>
      <c r="P856" s="24">
        <f ca="1">F856*'Balance y flujos'!G$12</f>
        <v>7058.3697981374844</v>
      </c>
      <c r="Q856" s="24">
        <f ca="1">G856*'Balance y flujos'!H$12</f>
        <v>-898843.60512492666</v>
      </c>
      <c r="R856" s="24">
        <f ca="1">H856*'Balance y flujos'!I$12</f>
        <v>22241.131857325556</v>
      </c>
      <c r="S856" s="24">
        <f ca="1">I856*'Balance y flujos'!J$12</f>
        <v>21504.685365413392</v>
      </c>
      <c r="T856" s="24">
        <f ca="1">J856*'Balance y flujos'!K$12</f>
        <v>20758.253335117417</v>
      </c>
      <c r="U856" s="24">
        <f ca="1">K856*'Balance y flujos'!L$12</f>
        <v>20011.983449704447</v>
      </c>
      <c r="V856" s="24">
        <f ca="1">L856*'Balance y flujos'!M$12</f>
        <v>779750.1553574322</v>
      </c>
      <c r="W856" s="18">
        <f t="shared" ca="1" si="74"/>
        <v>-5378.860126449028</v>
      </c>
      <c r="X856" s="18">
        <f ca="1">'Metrics and Escenarios'!$N$13-W856</f>
        <v>8286.9068822558038</v>
      </c>
    </row>
    <row r="857" spans="1:24" x14ac:dyDescent="0.3">
      <c r="A857">
        <v>852</v>
      </c>
      <c r="B857" s="18">
        <f t="shared" ca="1" si="73"/>
        <v>165.36273184478293</v>
      </c>
      <c r="C857" s="23">
        <f t="shared" ca="1" si="75"/>
        <v>0.97725548238229099</v>
      </c>
      <c r="D857" s="23">
        <f t="shared" ca="1" si="72"/>
        <v>0.94845568230421096</v>
      </c>
      <c r="E857" s="23">
        <f t="shared" ca="1" si="72"/>
        <v>0.91542075522090427</v>
      </c>
      <c r="F857" s="23">
        <f t="shared" ca="1" si="72"/>
        <v>0.87965937838429453</v>
      </c>
      <c r="G857" s="23">
        <f t="shared" ca="1" si="72"/>
        <v>0.84236573424815153</v>
      </c>
      <c r="H857" s="23">
        <f t="shared" ca="1" si="72"/>
        <v>0.8044595486154944</v>
      </c>
      <c r="I857" s="23">
        <f t="shared" ca="1" si="72"/>
        <v>0.76662600156838401</v>
      </c>
      <c r="J857" s="23">
        <f t="shared" ca="1" si="72"/>
        <v>0.72936410534651974</v>
      </c>
      <c r="K857" s="23">
        <f t="shared" ca="1" si="72"/>
        <v>0.69302170989426803</v>
      </c>
      <c r="L857" s="23">
        <f t="shared" ca="1" si="72"/>
        <v>0.65783538364169591</v>
      </c>
      <c r="M857" s="24">
        <f ca="1">C857*'Balance y flujos'!D$12</f>
        <v>7399.638288754446</v>
      </c>
      <c r="N857" s="24">
        <f ca="1">D857*'Balance y flujos'!E$12</f>
        <v>7181.5703349715386</v>
      </c>
      <c r="O857" s="24">
        <f ca="1">E857*'Balance y flujos'!F$12</f>
        <v>6931.4346071924001</v>
      </c>
      <c r="P857" s="24">
        <f ca="1">F857*'Balance y flujos'!G$12</f>
        <v>6660.6545930924267</v>
      </c>
      <c r="Q857" s="24">
        <f ca="1">G857*'Balance y flujos'!H$12</f>
        <v>-835987.46177729021</v>
      </c>
      <c r="R857" s="24">
        <f ca="1">H857*'Balance y flujos'!I$12</f>
        <v>20388.047745514868</v>
      </c>
      <c r="S857" s="24">
        <f ca="1">I857*'Balance y flujos'!J$12</f>
        <v>19429.202561930193</v>
      </c>
      <c r="T857" s="24">
        <f ca="1">J857*'Balance y flujos'!K$12</f>
        <v>18484.84517246635</v>
      </c>
      <c r="U857" s="24">
        <f ca="1">K857*'Balance y flujos'!L$12</f>
        <v>17563.791410419402</v>
      </c>
      <c r="V857" s="24">
        <f ca="1">L857*'Balance y flujos'!M$12</f>
        <v>674507.42045629839</v>
      </c>
      <c r="W857" s="18">
        <f t="shared" ca="1" si="74"/>
        <v>-57440.856606650166</v>
      </c>
      <c r="X857" s="18">
        <f ca="1">'Metrics and Escenarios'!$N$13-W857</f>
        <v>60348.903362456942</v>
      </c>
    </row>
    <row r="858" spans="1:24" x14ac:dyDescent="0.3">
      <c r="A858">
        <v>853</v>
      </c>
      <c r="B858" s="18">
        <f t="shared" ca="1" si="73"/>
        <v>-455.1442995918502</v>
      </c>
      <c r="C858" s="23">
        <f t="shared" ca="1" si="75"/>
        <v>1.0398157550248373</v>
      </c>
      <c r="D858" s="23">
        <f t="shared" ca="1" si="72"/>
        <v>1.073775767400954</v>
      </c>
      <c r="E858" s="23">
        <f t="shared" ca="1" si="72"/>
        <v>1.1027208566854763</v>
      </c>
      <c r="F858" s="23">
        <f t="shared" ca="1" si="72"/>
        <v>1.1274768906825818</v>
      </c>
      <c r="G858" s="23">
        <f t="shared" ca="1" si="72"/>
        <v>1.1487937977296556</v>
      </c>
      <c r="H858" s="23">
        <f t="shared" ca="1" si="72"/>
        <v>1.1673306233193927</v>
      </c>
      <c r="I858" s="23">
        <f t="shared" ca="1" si="72"/>
        <v>1.1836450627461368</v>
      </c>
      <c r="J858" s="23">
        <f t="shared" ca="1" si="72"/>
        <v>1.1982035723875728</v>
      </c>
      <c r="K858" s="23">
        <f t="shared" ca="1" si="72"/>
        <v>1.2113826284717992</v>
      </c>
      <c r="L858" s="23">
        <f t="shared" ca="1" si="72"/>
        <v>1.2234888316290857</v>
      </c>
      <c r="M858" s="24">
        <f ca="1">C858*'Balance y flujos'!D$12</f>
        <v>7873.3356965932007</v>
      </c>
      <c r="N858" s="24">
        <f ca="1">D858*'Balance y flujos'!E$12</f>
        <v>8130.4760374714178</v>
      </c>
      <c r="O858" s="24">
        <f ca="1">E858*'Balance y flujos'!F$12</f>
        <v>8349.6441002783358</v>
      </c>
      <c r="P858" s="24">
        <f ca="1">F858*'Balance y flujos'!G$12</f>
        <v>8537.0932375255688</v>
      </c>
      <c r="Q858" s="24">
        <f ca="1">G858*'Balance y flujos'!H$12</f>
        <v>-1140095.2959306771</v>
      </c>
      <c r="R858" s="24">
        <f ca="1">H858*'Balance y flujos'!I$12</f>
        <v>29584.573300170803</v>
      </c>
      <c r="S858" s="24">
        <f ca="1">I858*'Balance y flujos'!J$12</f>
        <v>29998.042902895038</v>
      </c>
      <c r="T858" s="24">
        <f ca="1">J858*'Balance y flujos'!K$12</f>
        <v>30367.010603239916</v>
      </c>
      <c r="U858" s="24">
        <f ca="1">K858*'Balance y flujos'!L$12</f>
        <v>30701.017732807166</v>
      </c>
      <c r="V858" s="24">
        <f ca="1">L858*'Balance y flujos'!M$12</f>
        <v>1254496.6663403381</v>
      </c>
      <c r="W858" s="18">
        <f t="shared" ca="1" si="74"/>
        <v>267942.5640206422</v>
      </c>
      <c r="X858" s="18">
        <f ca="1">'Metrics and Escenarios'!$N$13-W858</f>
        <v>-265034.51726483542</v>
      </c>
    </row>
    <row r="859" spans="1:24" x14ac:dyDescent="0.3">
      <c r="A859">
        <v>854</v>
      </c>
      <c r="B859" s="18">
        <f t="shared" ca="1" si="73"/>
        <v>11.719652111280928</v>
      </c>
      <c r="C859" s="23">
        <f t="shared" ca="1" si="75"/>
        <v>0.99238627601969198</v>
      </c>
      <c r="D859" s="23">
        <f t="shared" ca="1" si="72"/>
        <v>0.9780528234163216</v>
      </c>
      <c r="E859" s="23">
        <f t="shared" ca="1" si="72"/>
        <v>0.9586027210347231</v>
      </c>
      <c r="F859" s="23">
        <f t="shared" ca="1" si="72"/>
        <v>0.93541660267894489</v>
      </c>
      <c r="G859" s="23">
        <f t="shared" ca="1" si="72"/>
        <v>0.90962808986343879</v>
      </c>
      <c r="H859" s="23">
        <f t="shared" ca="1" si="72"/>
        <v>0.88214507941325992</v>
      </c>
      <c r="I859" s="23">
        <f t="shared" ca="1" si="72"/>
        <v>0.85367386199029005</v>
      </c>
      <c r="J859" s="23">
        <f t="shared" ca="1" si="72"/>
        <v>0.82475595441630267</v>
      </c>
      <c r="K859" s="23">
        <f t="shared" ca="1" si="72"/>
        <v>0.79579379268496464</v>
      </c>
      <c r="L859" s="23">
        <f t="shared" ca="1" si="72"/>
        <v>0.76708514291870145</v>
      </c>
      <c r="M859" s="24">
        <f ca="1">C859*'Balance y flujos'!D$12</f>
        <v>7514.2064870986706</v>
      </c>
      <c r="N859" s="24">
        <f ca="1">D859*'Balance y flujos'!E$12</f>
        <v>7405.6756406557379</v>
      </c>
      <c r="O859" s="24">
        <f ca="1">E859*'Balance y flujos'!F$12</f>
        <v>7258.4022562668133</v>
      </c>
      <c r="P859" s="24">
        <f ca="1">F859*'Balance y flujos'!G$12</f>
        <v>7082.840294992604</v>
      </c>
      <c r="Q859" s="24">
        <f ca="1">G859*'Balance y flujos'!H$12</f>
        <v>-902740.51648715872</v>
      </c>
      <c r="R859" s="24">
        <f ca="1">H859*'Balance y flujos'!I$12</f>
        <v>22356.8929332765</v>
      </c>
      <c r="S859" s="24">
        <f ca="1">I859*'Balance y flujos'!J$12</f>
        <v>21635.324594394253</v>
      </c>
      <c r="T859" s="24">
        <f ca="1">J859*'Balance y flujos'!K$12</f>
        <v>20902.435437526725</v>
      </c>
      <c r="U859" s="24">
        <f ca="1">K859*'Balance y flujos'!L$12</f>
        <v>20168.42471292524</v>
      </c>
      <c r="V859" s="24">
        <f ca="1">L859*'Balance y flujos'!M$12</f>
        <v>786525.9818591025</v>
      </c>
      <c r="W859" s="18">
        <f t="shared" ca="1" si="74"/>
        <v>-1890.3322709196946</v>
      </c>
      <c r="X859" s="18">
        <f ca="1">'Metrics and Escenarios'!$N$13-W859</f>
        <v>4798.3790267264703</v>
      </c>
    </row>
    <row r="860" spans="1:24" x14ac:dyDescent="0.3">
      <c r="A860">
        <v>855</v>
      </c>
      <c r="B860" s="18">
        <f t="shared" ca="1" si="73"/>
        <v>-18.935032505407996</v>
      </c>
      <c r="C860" s="23">
        <f t="shared" ca="1" si="75"/>
        <v>0.99543307239380074</v>
      </c>
      <c r="D860" s="23">
        <f t="shared" ca="1" si="72"/>
        <v>0.9840676229220281</v>
      </c>
      <c r="E860" s="23">
        <f t="shared" ca="1" si="72"/>
        <v>0.96745908118163437</v>
      </c>
      <c r="F860" s="23">
        <f t="shared" ca="1" si="72"/>
        <v>0.9469571729667936</v>
      </c>
      <c r="G860" s="23">
        <f t="shared" ca="1" si="72"/>
        <v>0.92367766725957379</v>
      </c>
      <c r="H860" s="23">
        <f t="shared" ca="1" si="72"/>
        <v>0.89852033881727555</v>
      </c>
      <c r="I860" s="23">
        <f t="shared" ca="1" si="72"/>
        <v>0.87219018784558466</v>
      </c>
      <c r="J860" s="23">
        <f t="shared" ca="1" si="72"/>
        <v>0.84523211119157104</v>
      </c>
      <c r="K860" s="23">
        <f t="shared" ca="1" si="72"/>
        <v>0.81805478936468468</v>
      </c>
      <c r="L860" s="23">
        <f t="shared" ca="1" si="72"/>
        <v>0.79096402595777593</v>
      </c>
      <c r="M860" s="24">
        <f ca="1">C860*'Balance y flujos'!D$12</f>
        <v>7537.2763920665448</v>
      </c>
      <c r="N860" s="24">
        <f ca="1">D860*'Balance y flujos'!E$12</f>
        <v>7451.2188394650293</v>
      </c>
      <c r="O860" s="24">
        <f ca="1">E860*'Balance y flujos'!F$12</f>
        <v>7325.4613445231716</v>
      </c>
      <c r="P860" s="24">
        <f ca="1">F860*'Balance y flujos'!G$12</f>
        <v>7170.2238372858174</v>
      </c>
      <c r="Q860" s="24">
        <f ca="1">G860*'Balance y flujos'!H$12</f>
        <v>-916683.71249918744</v>
      </c>
      <c r="R860" s="24">
        <f ca="1">H860*'Balance y flujos'!I$12</f>
        <v>22771.903944269961</v>
      </c>
      <c r="S860" s="24">
        <f ca="1">I860*'Balance y flujos'!J$12</f>
        <v>22104.598327621698</v>
      </c>
      <c r="T860" s="24">
        <f ca="1">J860*'Balance y flujos'!K$12</f>
        <v>21421.378699120549</v>
      </c>
      <c r="U860" s="24">
        <f ca="1">K860*'Balance y flujos'!L$12</f>
        <v>20732.602568667007</v>
      </c>
      <c r="V860" s="24">
        <f ca="1">L860*'Balance y flujos'!M$12</f>
        <v>811010.04611374973</v>
      </c>
      <c r="W860" s="18">
        <f t="shared" ca="1" si="74"/>
        <v>10840.997567582177</v>
      </c>
      <c r="X860" s="18">
        <f ca="1">'Metrics and Escenarios'!$N$13-W860</f>
        <v>-7932.9508117754012</v>
      </c>
    </row>
    <row r="861" spans="1:24" x14ac:dyDescent="0.3">
      <c r="A861">
        <v>856</v>
      </c>
      <c r="B861" s="18">
        <f t="shared" ca="1" si="73"/>
        <v>331.27783355345713</v>
      </c>
      <c r="C861" s="23">
        <f t="shared" ca="1" si="75"/>
        <v>0.96117510585193289</v>
      </c>
      <c r="D861" s="23">
        <f t="shared" ca="1" si="72"/>
        <v>0.91749950824968385</v>
      </c>
      <c r="E861" s="23">
        <f t="shared" ca="1" si="72"/>
        <v>0.8709715135285796</v>
      </c>
      <c r="F861" s="23">
        <f t="shared" ca="1" si="72"/>
        <v>0.82317492350390609</v>
      </c>
      <c r="G861" s="23">
        <f t="shared" ca="1" si="72"/>
        <v>0.77530518023822514</v>
      </c>
      <c r="H861" s="23">
        <f t="shared" ca="1" si="72"/>
        <v>0.7282334156829644</v>
      </c>
      <c r="I861" s="23">
        <f t="shared" ca="1" si="72"/>
        <v>0.68256550413878869</v>
      </c>
      <c r="J861" s="23">
        <f t="shared" ca="1" si="72"/>
        <v>0.6387039114257399</v>
      </c>
      <c r="K861" s="23">
        <f t="shared" ca="1" si="72"/>
        <v>0.596892920447191</v>
      </c>
      <c r="L861" s="23">
        <f t="shared" ca="1" si="72"/>
        <v>0.55726429320830217</v>
      </c>
      <c r="M861" s="24">
        <f ca="1">C861*'Balance y flujos'!D$12</f>
        <v>7277.8799849979277</v>
      </c>
      <c r="N861" s="24">
        <f ca="1">D861*'Balance y flujos'!E$12</f>
        <v>6947.1746268514607</v>
      </c>
      <c r="O861" s="24">
        <f ca="1">E861*'Balance y flujos'!F$12</f>
        <v>6594.8713270040562</v>
      </c>
      <c r="P861" s="24">
        <f ca="1">F861*'Balance y flujos'!G$12</f>
        <v>6232.9624055454624</v>
      </c>
      <c r="Q861" s="24">
        <f ca="1">G861*'Balance y flujos'!H$12</f>
        <v>-769434.68065998273</v>
      </c>
      <c r="R861" s="24">
        <f ca="1">H861*'Balance y flujos'!I$12</f>
        <v>18456.189219677177</v>
      </c>
      <c r="S861" s="24">
        <f ca="1">I861*'Balance y flujos'!J$12</f>
        <v>17298.791607077477</v>
      </c>
      <c r="T861" s="24">
        <f ca="1">J861*'Balance y flujos'!K$12</f>
        <v>16187.172945869455</v>
      </c>
      <c r="U861" s="24">
        <f ca="1">K861*'Balance y flujos'!L$12</f>
        <v>15127.524288798959</v>
      </c>
      <c r="V861" s="24">
        <f ca="1">L861*'Balance y flujos'!M$12</f>
        <v>571387.47819175478</v>
      </c>
      <c r="W861" s="18">
        <f t="shared" ca="1" si="74"/>
        <v>-103924.636062406</v>
      </c>
      <c r="X861" s="18">
        <f ca="1">'Metrics and Escenarios'!$N$13-W861</f>
        <v>106832.68281821278</v>
      </c>
    </row>
    <row r="862" spans="1:24" x14ac:dyDescent="0.3">
      <c r="A862">
        <v>857</v>
      </c>
      <c r="B862" s="18">
        <f t="shared" ca="1" si="73"/>
        <v>376.04024849725755</v>
      </c>
      <c r="C862" s="23">
        <f t="shared" ca="1" si="75"/>
        <v>0.95688226901481088</v>
      </c>
      <c r="D862" s="23">
        <f t="shared" ca="1" si="72"/>
        <v>0.90932226742955546</v>
      </c>
      <c r="E862" s="23">
        <f t="shared" ca="1" si="72"/>
        <v>0.8593536581178568</v>
      </c>
      <c r="F862" s="23">
        <f t="shared" ca="1" si="72"/>
        <v>0.80856717041955417</v>
      </c>
      <c r="G862" s="23">
        <f t="shared" ca="1" si="72"/>
        <v>0.75814565587031912</v>
      </c>
      <c r="H862" s="23">
        <f t="shared" ca="1" si="72"/>
        <v>0.70893523385638291</v>
      </c>
      <c r="I862" s="23">
        <f t="shared" ca="1" si="72"/>
        <v>0.66150980694123762</v>
      </c>
      <c r="J862" s="23">
        <f t="shared" ca="1" si="72"/>
        <v>0.61623664433043002</v>
      </c>
      <c r="K862" s="23">
        <f t="shared" ca="1" si="72"/>
        <v>0.57332432059348115</v>
      </c>
      <c r="L862" s="23">
        <f t="shared" ca="1" si="72"/>
        <v>0.53286984789722858</v>
      </c>
      <c r="M862" s="24">
        <f ca="1">C862*'Balance y flujos'!D$12</f>
        <v>7245.3752404352181</v>
      </c>
      <c r="N862" s="24">
        <f ca="1">D862*'Balance y flujos'!E$12</f>
        <v>6885.2577326924393</v>
      </c>
      <c r="O862" s="24">
        <f ca="1">E862*'Balance y flujos'!F$12</f>
        <v>6506.9025928498822</v>
      </c>
      <c r="P862" s="24">
        <f ca="1">F862*'Balance y flujos'!G$12</f>
        <v>6122.3545952191998</v>
      </c>
      <c r="Q862" s="24">
        <f ca="1">G862*'Balance y flujos'!H$12</f>
        <v>-752405.08574841497</v>
      </c>
      <c r="R862" s="24">
        <f ca="1">H862*'Balance y flujos'!I$12</f>
        <v>17967.100298849375</v>
      </c>
      <c r="S862" s="24">
        <f ca="1">I862*'Balance y flujos'!J$12</f>
        <v>16765.160599132341</v>
      </c>
      <c r="T862" s="24">
        <f ca="1">J862*'Balance y flujos'!K$12</f>
        <v>15617.767417600497</v>
      </c>
      <c r="U862" s="24">
        <f ca="1">K862*'Balance y flujos'!L$12</f>
        <v>14530.206822756869</v>
      </c>
      <c r="V862" s="24">
        <f ca="1">L862*'Balance y flujos'!M$12</f>
        <v>546374.78536707594</v>
      </c>
      <c r="W862" s="18">
        <f t="shared" ca="1" si="74"/>
        <v>-114390.17508180323</v>
      </c>
      <c r="X862" s="18">
        <f ca="1">'Metrics and Escenarios'!$N$13-W862</f>
        <v>117298.22183761001</v>
      </c>
    </row>
    <row r="863" spans="1:24" x14ac:dyDescent="0.3">
      <c r="A863">
        <v>858</v>
      </c>
      <c r="B863" s="18">
        <f t="shared" ca="1" si="73"/>
        <v>-322.8265507974877</v>
      </c>
      <c r="C863" s="23">
        <f t="shared" ca="1" si="75"/>
        <v>1.0261477722887018</v>
      </c>
      <c r="D863" s="23">
        <f t="shared" ca="1" si="72"/>
        <v>1.0457325471102346</v>
      </c>
      <c r="E863" s="23">
        <f t="shared" ca="1" si="72"/>
        <v>1.0598054008459101</v>
      </c>
      <c r="F863" s="23">
        <f t="shared" ca="1" si="72"/>
        <v>1.0693545012764316</v>
      </c>
      <c r="G863" s="23">
        <f t="shared" ca="1" si="72"/>
        <v>1.075250487417549</v>
      </c>
      <c r="H863" s="23">
        <f t="shared" ca="1" si="72"/>
        <v>1.0782388054810734</v>
      </c>
      <c r="I863" s="23">
        <f t="shared" ca="1" si="72"/>
        <v>1.0789369914781717</v>
      </c>
      <c r="J863" s="23">
        <f t="shared" ca="1" si="72"/>
        <v>1.0778509666726679</v>
      </c>
      <c r="K863" s="23">
        <f t="shared" ca="1" si="72"/>
        <v>1.0753824884477372</v>
      </c>
      <c r="L863" s="23">
        <f t="shared" ca="1" si="72"/>
        <v>1.0718527861326423</v>
      </c>
      <c r="M863" s="24">
        <f ca="1">C863*'Balance y flujos'!D$12</f>
        <v>7769.8436924984326</v>
      </c>
      <c r="N863" s="24">
        <f ca="1">D863*'Balance y flujos'!E$12</f>
        <v>7918.1367972787411</v>
      </c>
      <c r="O863" s="24">
        <f ca="1">E863*'Balance y flujos'!F$12</f>
        <v>8024.6944264881413</v>
      </c>
      <c r="P863" s="24">
        <f ca="1">F863*'Balance y flujos'!G$12</f>
        <v>8096.9988447724963</v>
      </c>
      <c r="Q863" s="24">
        <f ca="1">G863*'Balance y flujos'!H$12</f>
        <v>-1067108.8450117158</v>
      </c>
      <c r="R863" s="24">
        <f ca="1">H863*'Balance y flujos'!I$12</f>
        <v>27326.649655720965</v>
      </c>
      <c r="S863" s="24">
        <f ca="1">I863*'Balance y flujos'!J$12</f>
        <v>27344.344329702508</v>
      </c>
      <c r="T863" s="24">
        <f ca="1">J863*'Balance y flujos'!K$12</f>
        <v>27316.820353356485</v>
      </c>
      <c r="U863" s="24">
        <f ca="1">K863*'Balance y flujos'!L$12</f>
        <v>27254.259778377585</v>
      </c>
      <c r="V863" s="24">
        <f ca="1">L863*'Balance y flujos'!M$12</f>
        <v>1099017.5899036278</v>
      </c>
      <c r="W863" s="18">
        <f t="shared" ca="1" si="74"/>
        <v>172960.49277010735</v>
      </c>
      <c r="X863" s="18">
        <f ca="1">'Metrics and Escenarios'!$N$13-W863</f>
        <v>-170052.44601430057</v>
      </c>
    </row>
    <row r="864" spans="1:24" x14ac:dyDescent="0.3">
      <c r="A864">
        <v>859</v>
      </c>
      <c r="B864" s="18">
        <f t="shared" ca="1" si="73"/>
        <v>-36.175451531497664</v>
      </c>
      <c r="C864" s="23">
        <f t="shared" ca="1" si="75"/>
        <v>0.99715072094543877</v>
      </c>
      <c r="D864" s="23">
        <f t="shared" ca="1" si="72"/>
        <v>0.98746662721404865</v>
      </c>
      <c r="E864" s="23">
        <f t="shared" ca="1" si="72"/>
        <v>0.97247586369798711</v>
      </c>
      <c r="F864" s="23">
        <f t="shared" ca="1" si="72"/>
        <v>0.95351011748342707</v>
      </c>
      <c r="G864" s="23">
        <f t="shared" ca="1" si="72"/>
        <v>0.93167437942274889</v>
      </c>
      <c r="H864" s="23">
        <f t="shared" ca="1" si="72"/>
        <v>0.90786309771870366</v>
      </c>
      <c r="I864" s="23">
        <f t="shared" ca="1" si="72"/>
        <v>0.88277980564305225</v>
      </c>
      <c r="J864" s="23">
        <f t="shared" ca="1" si="72"/>
        <v>0.85697060031470451</v>
      </c>
      <c r="K864" s="23">
        <f t="shared" ref="D864:S893" ca="1" si="76">EXP(-(K$4+($B864/10000))*K$3)</f>
        <v>0.83084702390012866</v>
      </c>
      <c r="L864" s="23">
        <f t="shared" ca="1" si="76"/>
        <v>0.80471880558697118</v>
      </c>
      <c r="M864" s="24">
        <f ca="1">C864*'Balance y flujos'!D$12</f>
        <v>7550.2821804386294</v>
      </c>
      <c r="N864" s="24">
        <f ca="1">D864*'Balance y flujos'!E$12</f>
        <v>7476.9556122499343</v>
      </c>
      <c r="O864" s="24">
        <f ca="1">E864*'Balance y flujos'!F$12</f>
        <v>7363.4477018919351</v>
      </c>
      <c r="P864" s="24">
        <f ca="1">F864*'Balance y flujos'!G$12</f>
        <v>7219.8417929008219</v>
      </c>
      <c r="Q864" s="24">
        <f ca="1">G864*'Balance y flujos'!H$12</f>
        <v>-924619.87470529042</v>
      </c>
      <c r="R864" s="24">
        <f ca="1">H864*'Balance y flujos'!I$12</f>
        <v>23008.684792834661</v>
      </c>
      <c r="S864" s="24">
        <f ca="1">I864*'Balance y flujos'!J$12</f>
        <v>22372.979296724614</v>
      </c>
      <c r="T864" s="24">
        <f ca="1">J864*'Balance y flujos'!K$12</f>
        <v>21718.876413100748</v>
      </c>
      <c r="U864" s="24">
        <f ca="1">K864*'Balance y flujos'!L$12</f>
        <v>21056.806177076302</v>
      </c>
      <c r="V864" s="24">
        <f ca="1">L864*'Balance y flujos'!M$12</f>
        <v>825113.42388475547</v>
      </c>
      <c r="W864" s="18">
        <f t="shared" ca="1" si="74"/>
        <v>18261.423146682791</v>
      </c>
      <c r="X864" s="18">
        <f ca="1">'Metrics and Escenarios'!$N$13-W864</f>
        <v>-15353.376390876016</v>
      </c>
    </row>
    <row r="865" spans="1:24" x14ac:dyDescent="0.3">
      <c r="A865">
        <v>860</v>
      </c>
      <c r="B865" s="18">
        <f t="shared" ca="1" si="73"/>
        <v>-120.02187160937517</v>
      </c>
      <c r="C865" s="23">
        <f t="shared" ca="1" si="75"/>
        <v>1.0055466218927787</v>
      </c>
      <c r="D865" s="23">
        <f t="shared" ca="1" si="76"/>
        <v>1.0041653570963156</v>
      </c>
      <c r="E865" s="23">
        <f t="shared" ca="1" si="76"/>
        <v>0.99724769795365509</v>
      </c>
      <c r="F865" s="23">
        <f t="shared" ca="1" si="76"/>
        <v>0.98603179832499632</v>
      </c>
      <c r="G865" s="23">
        <f t="shared" ca="1" si="76"/>
        <v>0.97156345710890701</v>
      </c>
      <c r="H865" s="23">
        <f t="shared" ca="1" si="76"/>
        <v>0.95470409647280474</v>
      </c>
      <c r="I865" s="23">
        <f t="shared" ca="1" si="76"/>
        <v>0.93614304703343487</v>
      </c>
      <c r="J865" s="23">
        <f t="shared" ca="1" si="76"/>
        <v>0.91642547457130497</v>
      </c>
      <c r="K865" s="23">
        <f t="shared" ca="1" si="76"/>
        <v>0.8959704828788384</v>
      </c>
      <c r="L865" s="23">
        <f t="shared" ca="1" si="76"/>
        <v>0.87510101608087698</v>
      </c>
      <c r="M865" s="24">
        <f ca="1">C865*'Balance y flujos'!D$12</f>
        <v>7613.8547377059249</v>
      </c>
      <c r="N865" s="24">
        <f ca="1">D865*'Balance y flujos'!E$12</f>
        <v>7603.395998861195</v>
      </c>
      <c r="O865" s="24">
        <f ca="1">E865*'Balance y flujos'!F$12</f>
        <v>7551.0164764298652</v>
      </c>
      <c r="P865" s="24">
        <f ca="1">F865*'Balance y flujos'!G$12</f>
        <v>7466.0912937818912</v>
      </c>
      <c r="Q865" s="24">
        <f ca="1">G865*'Balance y flujos'!H$12</f>
        <v>-964206.9180187888</v>
      </c>
      <c r="R865" s="24">
        <f ca="1">H865*'Balance y flujos'!I$12</f>
        <v>24195.812872412807</v>
      </c>
      <c r="S865" s="24">
        <f ca="1">I865*'Balance y flujos'!J$12</f>
        <v>23725.405674402646</v>
      </c>
      <c r="T865" s="24">
        <f ca="1">J865*'Balance y flujos'!K$12</f>
        <v>23225.687808569099</v>
      </c>
      <c r="U865" s="24">
        <f ca="1">K865*'Balance y flujos'!L$12</f>
        <v>22707.280950228171</v>
      </c>
      <c r="V865" s="24">
        <f ca="1">L865*'Balance y flujos'!M$12</f>
        <v>897279.38580588251</v>
      </c>
      <c r="W865" s="18">
        <f t="shared" ca="1" si="74"/>
        <v>57161.013599485275</v>
      </c>
      <c r="X865" s="18">
        <f ca="1">'Metrics and Escenarios'!$N$13-W865</f>
        <v>-54252.9668436785</v>
      </c>
    </row>
    <row r="866" spans="1:24" x14ac:dyDescent="0.3">
      <c r="A866">
        <v>861</v>
      </c>
      <c r="B866" s="18">
        <f t="shared" ca="1" si="73"/>
        <v>-104.95910971447732</v>
      </c>
      <c r="C866" s="23">
        <f t="shared" ca="1" si="75"/>
        <v>1.0040331311125217</v>
      </c>
      <c r="D866" s="23">
        <f t="shared" ca="1" si="76"/>
        <v>1.0011448084258561</v>
      </c>
      <c r="E866" s="23">
        <f t="shared" ca="1" si="76"/>
        <v>0.99275147305207245</v>
      </c>
      <c r="F866" s="23">
        <f t="shared" ca="1" si="76"/>
        <v>0.98010871496253182</v>
      </c>
      <c r="G866" s="23">
        <f t="shared" ca="1" si="76"/>
        <v>0.9642737279196828</v>
      </c>
      <c r="H866" s="23">
        <f t="shared" ca="1" si="76"/>
        <v>0.94611468074350757</v>
      </c>
      <c r="I866" s="23">
        <f t="shared" ca="1" si="76"/>
        <v>0.92632427238046167</v>
      </c>
      <c r="J866" s="23">
        <f t="shared" ca="1" si="76"/>
        <v>0.90544862509148705</v>
      </c>
      <c r="K866" s="23">
        <f t="shared" ca="1" si="76"/>
        <v>0.8839062310258663</v>
      </c>
      <c r="L866" s="23">
        <f t="shared" ca="1" si="76"/>
        <v>0.86201835569679874</v>
      </c>
      <c r="M866" s="24">
        <f ca="1">C866*'Balance y flujos'!D$12</f>
        <v>7602.3948026846692</v>
      </c>
      <c r="N866" s="24">
        <f ca="1">D866*'Balance y flujos'!E$12</f>
        <v>7580.5248377391381</v>
      </c>
      <c r="O866" s="24">
        <f ca="1">E866*'Balance y flujos'!F$12</f>
        <v>7516.971706626684</v>
      </c>
      <c r="P866" s="24">
        <f ca="1">F866*'Balance y flujos'!G$12</f>
        <v>7421.2425564491168</v>
      </c>
      <c r="Q866" s="24">
        <f ca="1">G866*'Balance y flujos'!H$12</f>
        <v>-956972.38561300118</v>
      </c>
      <c r="R866" s="24">
        <f ca="1">H866*'Balance y flujos'!I$12</f>
        <v>23978.124589271192</v>
      </c>
      <c r="S866" s="24">
        <f ca="1">I866*'Balance y flujos'!J$12</f>
        <v>23476.560786214301</v>
      </c>
      <c r="T866" s="24">
        <f ca="1">J866*'Balance y flujos'!K$12</f>
        <v>22947.492923972328</v>
      </c>
      <c r="U866" s="24">
        <f ca="1">K866*'Balance y flujos'!L$12</f>
        <v>22401.527176510612</v>
      </c>
      <c r="V866" s="24">
        <f ca="1">L866*'Balance y flujos'!M$12</f>
        <v>883865.16132388532</v>
      </c>
      <c r="W866" s="18">
        <f t="shared" ca="1" si="74"/>
        <v>49817.615090352134</v>
      </c>
      <c r="X866" s="18">
        <f ca="1">'Metrics and Escenarios'!$N$13-W866</f>
        <v>-46909.568334545358</v>
      </c>
    </row>
    <row r="867" spans="1:24" x14ac:dyDescent="0.3">
      <c r="A867">
        <v>862</v>
      </c>
      <c r="B867" s="18">
        <f t="shared" ca="1" si="73"/>
        <v>369.5724456836416</v>
      </c>
      <c r="C867" s="23">
        <f t="shared" ca="1" si="75"/>
        <v>0.95750136178491041</v>
      </c>
      <c r="D867" s="23">
        <f t="shared" ca="1" si="76"/>
        <v>0.91049929196564283</v>
      </c>
      <c r="E867" s="23">
        <f t="shared" ca="1" si="76"/>
        <v>0.86102271586702139</v>
      </c>
      <c r="F867" s="23">
        <f t="shared" ca="1" si="76"/>
        <v>0.81066173991169976</v>
      </c>
      <c r="G867" s="23">
        <f t="shared" ca="1" si="76"/>
        <v>0.76060139283882355</v>
      </c>
      <c r="H867" s="23">
        <f t="shared" ca="1" si="76"/>
        <v>0.7116917309210169</v>
      </c>
      <c r="I867" s="23">
        <f t="shared" ca="1" si="76"/>
        <v>0.66451155746283386</v>
      </c>
      <c r="J867" s="23">
        <f t="shared" ca="1" si="76"/>
        <v>0.61943346544319466</v>
      </c>
      <c r="K867" s="23">
        <f t="shared" ca="1" si="76"/>
        <v>0.57667138660419992</v>
      </c>
      <c r="L867" s="23">
        <f t="shared" ca="1" si="76"/>
        <v>0.53632751469872852</v>
      </c>
      <c r="M867" s="24">
        <f ca="1">C867*'Balance y flujos'!D$12</f>
        <v>7250.0629220584024</v>
      </c>
      <c r="N867" s="24">
        <f ca="1">D867*'Balance y flujos'!E$12</f>
        <v>6894.1699935915076</v>
      </c>
      <c r="O867" s="24">
        <f ca="1">E867*'Balance y flujos'!F$12</f>
        <v>6519.5404586378063</v>
      </c>
      <c r="P867" s="24">
        <f ca="1">F867*'Balance y flujos'!G$12</f>
        <v>6138.2143748694043</v>
      </c>
      <c r="Q867" s="24">
        <f ca="1">G867*'Balance y flujos'!H$12</f>
        <v>-754842.22822896123</v>
      </c>
      <c r="R867" s="24">
        <f ca="1">H867*'Balance y flujos'!I$12</f>
        <v>18036.960360627312</v>
      </c>
      <c r="S867" s="24">
        <f ca="1">I867*'Balance y flujos'!J$12</f>
        <v>16841.236311155099</v>
      </c>
      <c r="T867" s="24">
        <f ca="1">J867*'Balance y flujos'!K$12</f>
        <v>15698.786956237445</v>
      </c>
      <c r="U867" s="24">
        <f ca="1">K867*'Balance y flujos'!L$12</f>
        <v>14615.034135393493</v>
      </c>
      <c r="V867" s="24">
        <f ca="1">L867*'Balance y flujos'!M$12</f>
        <v>549920.08252358681</v>
      </c>
      <c r="W867" s="18">
        <f t="shared" ca="1" si="74"/>
        <v>-112928.14019280404</v>
      </c>
      <c r="X867" s="18">
        <f ca="1">'Metrics and Escenarios'!$N$13-W867</f>
        <v>115836.18694861082</v>
      </c>
    </row>
    <row r="868" spans="1:24" x14ac:dyDescent="0.3">
      <c r="A868">
        <v>863</v>
      </c>
      <c r="B868" s="18">
        <f t="shared" ca="1" si="73"/>
        <v>48.977306705583025</v>
      </c>
      <c r="C868" s="23">
        <f t="shared" ca="1" si="75"/>
        <v>0.98869575678374166</v>
      </c>
      <c r="D868" s="23">
        <f t="shared" ca="1" si="76"/>
        <v>0.97079191858774072</v>
      </c>
      <c r="E868" s="23">
        <f t="shared" ca="1" si="76"/>
        <v>0.9479477918913406</v>
      </c>
      <c r="F868" s="23">
        <f t="shared" ca="1" si="76"/>
        <v>0.92157939568507063</v>
      </c>
      <c r="G868" s="23">
        <f t="shared" ca="1" si="76"/>
        <v>0.89283964529942506</v>
      </c>
      <c r="H868" s="23">
        <f t="shared" ca="1" si="76"/>
        <v>0.86264386832816198</v>
      </c>
      <c r="I868" s="23">
        <f t="shared" ca="1" si="76"/>
        <v>0.83169756240118908</v>
      </c>
      <c r="J868" s="23">
        <f t="shared" ca="1" si="76"/>
        <v>0.80053592214878944</v>
      </c>
      <c r="K868" s="23">
        <f t="shared" ca="1" si="76"/>
        <v>0.76955175481247051</v>
      </c>
      <c r="L868" s="23">
        <f t="shared" ca="1" si="76"/>
        <v>0.73903120669310429</v>
      </c>
      <c r="M868" s="24">
        <f ca="1">C868*'Balance y flujos'!D$12</f>
        <v>7486.2624049870492</v>
      </c>
      <c r="N868" s="24">
        <f ca="1">D868*'Balance y flujos'!E$12</f>
        <v>7350.6971111420489</v>
      </c>
      <c r="O868" s="24">
        <f ca="1">E868*'Balance y flujos'!F$12</f>
        <v>7177.7246616411576</v>
      </c>
      <c r="P868" s="24">
        <f ca="1">F868*'Balance y flujos'!G$12</f>
        <v>6978.0669490997861</v>
      </c>
      <c r="Q868" s="24">
        <f ca="1">G868*'Balance y flujos'!H$12</f>
        <v>-886079.19161645346</v>
      </c>
      <c r="R868" s="24">
        <f ca="1">H868*'Balance y flujos'!I$12</f>
        <v>21862.658483101084</v>
      </c>
      <c r="S868" s="24">
        <f ca="1">I868*'Balance y flujos'!J$12</f>
        <v>21078.362039765561</v>
      </c>
      <c r="T868" s="24">
        <f ca="1">J868*'Balance y flujos'!K$12</f>
        <v>20288.608210144295</v>
      </c>
      <c r="U868" s="24">
        <f ca="1">K868*'Balance y flujos'!L$12</f>
        <v>19503.352215489143</v>
      </c>
      <c r="V868" s="24">
        <f ca="1">L868*'Balance y flujos'!M$12</f>
        <v>757761.05277848674</v>
      </c>
      <c r="W868" s="18">
        <f t="shared" ca="1" si="74"/>
        <v>-16592.406762596569</v>
      </c>
      <c r="X868" s="18">
        <f ca="1">'Metrics and Escenarios'!$N$13-W868</f>
        <v>19500.453518403345</v>
      </c>
    </row>
    <row r="869" spans="1:24" x14ac:dyDescent="0.3">
      <c r="A869">
        <v>864</v>
      </c>
      <c r="B869" s="18">
        <f t="shared" ca="1" si="73"/>
        <v>352.00254521475023</v>
      </c>
      <c r="C869" s="23">
        <f t="shared" ca="1" si="75"/>
        <v>0.95918516092345374</v>
      </c>
      <c r="D869" s="23">
        <f t="shared" ca="1" si="76"/>
        <v>0.91370439639151813</v>
      </c>
      <c r="E869" s="23">
        <f t="shared" ca="1" si="76"/>
        <v>0.86557312288718558</v>
      </c>
      <c r="F869" s="23">
        <f t="shared" ca="1" si="76"/>
        <v>0.81637910552155202</v>
      </c>
      <c r="G869" s="23">
        <f t="shared" ca="1" si="76"/>
        <v>0.7673126741974664</v>
      </c>
      <c r="H869" s="23">
        <f t="shared" ca="1" si="76"/>
        <v>0.71923402802050818</v>
      </c>
      <c r="I869" s="23">
        <f t="shared" ca="1" si="76"/>
        <v>0.67273480372048167</v>
      </c>
      <c r="J869" s="23">
        <f t="shared" ca="1" si="76"/>
        <v>0.62820165101064207</v>
      </c>
      <c r="K869" s="23">
        <f t="shared" ca="1" si="76"/>
        <v>0.58586271891861608</v>
      </c>
      <c r="L869" s="23">
        <f t="shared" ca="1" si="76"/>
        <v>0.54583400524272419</v>
      </c>
      <c r="M869" s="24">
        <f ca="1">C869*'Balance y flujos'!D$12</f>
        <v>7262.812407531499</v>
      </c>
      <c r="N869" s="24">
        <f ca="1">D869*'Balance y flujos'!E$12</f>
        <v>6918.4385844121471</v>
      </c>
      <c r="O869" s="24">
        <f ca="1">E869*'Balance y flujos'!F$12</f>
        <v>6553.995487668436</v>
      </c>
      <c r="P869" s="24">
        <f ca="1">F869*'Balance y flujos'!G$12</f>
        <v>6181.505446897303</v>
      </c>
      <c r="Q869" s="24">
        <f ca="1">G869*'Balance y flujos'!H$12</f>
        <v>-761502.69272814074</v>
      </c>
      <c r="R869" s="24">
        <f ca="1">H869*'Balance y flujos'!I$12</f>
        <v>18228.110697073607</v>
      </c>
      <c r="S869" s="24">
        <f ca="1">I869*'Balance y flujos'!J$12</f>
        <v>17049.64447488762</v>
      </c>
      <c r="T869" s="24">
        <f ca="1">J869*'Balance y flujos'!K$12</f>
        <v>15921.005943255894</v>
      </c>
      <c r="U869" s="24">
        <f ca="1">K869*'Balance y flujos'!L$12</f>
        <v>14847.977261488175</v>
      </c>
      <c r="V869" s="24">
        <f ca="1">L869*'Balance y flujos'!M$12</f>
        <v>559667.50349526759</v>
      </c>
      <c r="W869" s="18">
        <f t="shared" ca="1" si="74"/>
        <v>-108871.69892965839</v>
      </c>
      <c r="X869" s="18">
        <f ca="1">'Metrics and Escenarios'!$N$13-W869</f>
        <v>111779.74568546517</v>
      </c>
    </row>
    <row r="870" spans="1:24" x14ac:dyDescent="0.3">
      <c r="A870">
        <v>865</v>
      </c>
      <c r="B870" s="18">
        <f t="shared" ca="1" si="73"/>
        <v>-173.98128854184881</v>
      </c>
      <c r="C870" s="23">
        <f t="shared" ca="1" si="75"/>
        <v>1.0109871580416412</v>
      </c>
      <c r="D870" s="23">
        <f t="shared" ca="1" si="76"/>
        <v>1.0150608783832999</v>
      </c>
      <c r="E870" s="23">
        <f t="shared" ca="1" si="76"/>
        <v>1.0135223393835837</v>
      </c>
      <c r="F870" s="23">
        <f t="shared" ca="1" si="76"/>
        <v>1.0075454159573103</v>
      </c>
      <c r="G870" s="23">
        <f t="shared" ca="1" si="76"/>
        <v>0.99813276032518106</v>
      </c>
      <c r="H870" s="23">
        <f t="shared" ca="1" si="76"/>
        <v>0.98611905820774481</v>
      </c>
      <c r="I870" s="23">
        <f t="shared" ca="1" si="76"/>
        <v>0.97217894244326097</v>
      </c>
      <c r="J870" s="23">
        <f t="shared" ca="1" si="76"/>
        <v>0.95685157202081716</v>
      </c>
      <c r="K870" s="23">
        <f t="shared" ca="1" si="76"/>
        <v>0.94055576927323936</v>
      </c>
      <c r="L870" s="23">
        <f t="shared" ca="1" si="76"/>
        <v>0.92361816378471817</v>
      </c>
      <c r="M870" s="24">
        <f ca="1">C870*'Balance y flujos'!D$12</f>
        <v>7655.0496967767476</v>
      </c>
      <c r="N870" s="24">
        <f ca="1">D870*'Balance y flujos'!E$12</f>
        <v>7685.8953226762642</v>
      </c>
      <c r="O870" s="24">
        <f ca="1">E870*'Balance y flujos'!F$12</f>
        <v>7674.2457261313675</v>
      </c>
      <c r="P870" s="24">
        <f ca="1">F870*'Balance y flujos'!G$12</f>
        <v>7628.9893195608029</v>
      </c>
      <c r="Q870" s="24">
        <f ca="1">G870*'Balance y flujos'!H$12</f>
        <v>-990575.04228346935</v>
      </c>
      <c r="R870" s="24">
        <f ca="1">H870*'Balance y flujos'!I$12</f>
        <v>24991.986826563501</v>
      </c>
      <c r="S870" s="24">
        <f ca="1">I870*'Balance y flujos'!J$12</f>
        <v>24638.691566070367</v>
      </c>
      <c r="T870" s="24">
        <f ca="1">J870*'Balance y flujos'!K$12</f>
        <v>24250.238025399747</v>
      </c>
      <c r="U870" s="24">
        <f ca="1">K870*'Balance y flujos'!L$12</f>
        <v>23837.240746616862</v>
      </c>
      <c r="V870" s="24">
        <f ca="1">L870*'Balance y flujos'!M$12</f>
        <v>947026.14154354529</v>
      </c>
      <c r="W870" s="18">
        <f t="shared" ca="1" si="74"/>
        <v>84813.436489871587</v>
      </c>
      <c r="X870" s="18">
        <f ca="1">'Metrics and Escenarios'!$N$13-W870</f>
        <v>-81905.389734064811</v>
      </c>
    </row>
    <row r="871" spans="1:24" x14ac:dyDescent="0.3">
      <c r="A871">
        <v>866</v>
      </c>
      <c r="B871" s="18">
        <f t="shared" ca="1" si="73"/>
        <v>55.814937487962425</v>
      </c>
      <c r="C871" s="23">
        <f t="shared" ca="1" si="75"/>
        <v>0.98801995420039967</v>
      </c>
      <c r="D871" s="23">
        <f t="shared" ca="1" si="76"/>
        <v>0.96946524258539823</v>
      </c>
      <c r="E871" s="23">
        <f t="shared" ca="1" si="76"/>
        <v>0.94600526980922406</v>
      </c>
      <c r="F871" s="23">
        <f t="shared" ca="1" si="76"/>
        <v>0.91906227162943299</v>
      </c>
      <c r="G871" s="23">
        <f t="shared" ca="1" si="76"/>
        <v>0.88979240332518106</v>
      </c>
      <c r="H871" s="23">
        <f t="shared" ca="1" si="76"/>
        <v>0.85911205389381007</v>
      </c>
      <c r="I871" s="23">
        <f t="shared" ca="1" si="76"/>
        <v>0.82772628532891779</v>
      </c>
      <c r="J871" s="23">
        <f t="shared" ca="1" si="76"/>
        <v>0.79616886192528202</v>
      </c>
      <c r="K871" s="23">
        <f t="shared" ca="1" si="76"/>
        <v>0.76483057677367006</v>
      </c>
      <c r="L871" s="23">
        <f t="shared" ca="1" si="76"/>
        <v>0.73399522089153546</v>
      </c>
      <c r="M871" s="24">
        <f ca="1">C871*'Balance y flujos'!D$12</f>
        <v>7481.1453247951358</v>
      </c>
      <c r="N871" s="24">
        <f ca="1">D871*'Balance y flujos'!E$12</f>
        <v>7340.6517108135959</v>
      </c>
      <c r="O871" s="24">
        <f ca="1">E871*'Balance y flujos'!F$12</f>
        <v>7163.0161631628062</v>
      </c>
      <c r="P871" s="24">
        <f ca="1">F871*'Balance y flujos'!G$12</f>
        <v>6959.0076469260739</v>
      </c>
      <c r="Q871" s="24">
        <f ca="1">G871*'Balance y flujos'!H$12</f>
        <v>-883055.0229211977</v>
      </c>
      <c r="R871" s="24">
        <f ca="1">H871*'Balance y flujos'!I$12</f>
        <v>21773.148946618123</v>
      </c>
      <c r="S871" s="24">
        <f ca="1">I871*'Balance y flujos'!J$12</f>
        <v>20977.714857816532</v>
      </c>
      <c r="T871" s="24">
        <f ca="1">J871*'Balance y flujos'!K$12</f>
        <v>20177.93038613482</v>
      </c>
      <c r="U871" s="24">
        <f ca="1">K871*'Balance y flujos'!L$12</f>
        <v>19383.699706626769</v>
      </c>
      <c r="V871" s="24">
        <f ca="1">L871*'Balance y flujos'!M$12</f>
        <v>752597.4360486198</v>
      </c>
      <c r="W871" s="18">
        <f t="shared" ca="1" si="74"/>
        <v>-19201.272129683988</v>
      </c>
      <c r="X871" s="18">
        <f ca="1">'Metrics and Escenarios'!$N$13-W871</f>
        <v>22109.318885490764</v>
      </c>
    </row>
    <row r="872" spans="1:24" x14ac:dyDescent="0.3">
      <c r="A872">
        <v>867</v>
      </c>
      <c r="B872" s="18">
        <f t="shared" ca="1" si="73"/>
        <v>-195.32869107198357</v>
      </c>
      <c r="C872" s="23">
        <f t="shared" ca="1" si="75"/>
        <v>1.0131476582561088</v>
      </c>
      <c r="D872" s="23">
        <f t="shared" ca="1" si="76"/>
        <v>1.0194039256966538</v>
      </c>
      <c r="E872" s="23">
        <f t="shared" ca="1" si="76"/>
        <v>1.0200339889541514</v>
      </c>
      <c r="F872" s="23">
        <f t="shared" ca="1" si="76"/>
        <v>1.0161856437669481</v>
      </c>
      <c r="G872" s="23">
        <f t="shared" ca="1" si="76"/>
        <v>1.0088435916503529</v>
      </c>
      <c r="H872" s="23">
        <f t="shared" ca="1" si="76"/>
        <v>0.99883094241930226</v>
      </c>
      <c r="I872" s="23">
        <f t="shared" ca="1" si="76"/>
        <v>0.98681547491800181</v>
      </c>
      <c r="J872" s="23">
        <f t="shared" ca="1" si="76"/>
        <v>0.97333294175859497</v>
      </c>
      <c r="K872" s="23">
        <f t="shared" ca="1" si="76"/>
        <v>0.9588010586814909</v>
      </c>
      <c r="L872" s="23">
        <f t="shared" ca="1" si="76"/>
        <v>0.94354696982348463</v>
      </c>
      <c r="M872" s="24">
        <f ca="1">C872*'Balance y flujos'!D$12</f>
        <v>7671.4086943961465</v>
      </c>
      <c r="N872" s="24">
        <f ca="1">D872*'Balance y flujos'!E$12</f>
        <v>7718.7802537604312</v>
      </c>
      <c r="O872" s="24">
        <f ca="1">E872*'Balance y flujos'!F$12</f>
        <v>7723.5510023400666</v>
      </c>
      <c r="P872" s="24">
        <f ca="1">F872*'Balance y flujos'!G$12</f>
        <v>7694.4118847715918</v>
      </c>
      <c r="Q872" s="24">
        <f ca="1">G872*'Balance y flujos'!H$12</f>
        <v>-1001204.7727307163</v>
      </c>
      <c r="R872" s="24">
        <f ca="1">H872*'Balance y flujos'!I$12</f>
        <v>25314.154053848866</v>
      </c>
      <c r="S872" s="24">
        <f ca="1">I872*'Balance y flujos'!J$12</f>
        <v>25009.636660124346</v>
      </c>
      <c r="T872" s="24">
        <f ca="1">J872*'Balance y flujos'!K$12</f>
        <v>24667.938273601918</v>
      </c>
      <c r="U872" s="24">
        <f ca="1">K872*'Balance y flujos'!L$12</f>
        <v>24299.645391109392</v>
      </c>
      <c r="V872" s="24">
        <f ca="1">L872*'Balance y flujos'!M$12</f>
        <v>967460.01890594605</v>
      </c>
      <c r="W872" s="18">
        <f t="shared" ca="1" si="74"/>
        <v>96354.772389182472</v>
      </c>
      <c r="X872" s="18">
        <f ca="1">'Metrics and Escenarios'!$N$13-W872</f>
        <v>-93446.725633375696</v>
      </c>
    </row>
    <row r="873" spans="1:24" x14ac:dyDescent="0.3">
      <c r="A873">
        <v>868</v>
      </c>
      <c r="B873" s="18">
        <f t="shared" ca="1" si="73"/>
        <v>63.460192936202176</v>
      </c>
      <c r="C873" s="23">
        <f t="shared" ca="1" si="75"/>
        <v>0.9872648763815367</v>
      </c>
      <c r="D873" s="23">
        <f t="shared" ca="1" si="76"/>
        <v>0.96798401342596974</v>
      </c>
      <c r="E873" s="23">
        <f t="shared" ca="1" si="76"/>
        <v>0.9438380205524971</v>
      </c>
      <c r="F873" s="23">
        <f t="shared" ca="1" si="76"/>
        <v>0.91625597844633877</v>
      </c>
      <c r="G873" s="23">
        <f t="shared" ca="1" si="76"/>
        <v>0.88639755097780426</v>
      </c>
      <c r="H873" s="23">
        <f t="shared" ca="1" si="76"/>
        <v>0.85518020012982032</v>
      </c>
      <c r="I873" s="23">
        <f t="shared" ca="1" si="76"/>
        <v>0.82330839222080321</v>
      </c>
      <c r="J873" s="23">
        <f t="shared" ca="1" si="76"/>
        <v>0.7913141916730756</v>
      </c>
      <c r="K873" s="23">
        <f t="shared" ca="1" si="76"/>
        <v>0.75958604793780404</v>
      </c>
      <c r="L873" s="23">
        <f t="shared" ca="1" si="76"/>
        <v>0.72840503635323006</v>
      </c>
      <c r="M873" s="24">
        <f ca="1">C873*'Balance y flujos'!D$12</f>
        <v>7475.427983894856</v>
      </c>
      <c r="N873" s="24">
        <f ca="1">D873*'Balance y flujos'!E$12</f>
        <v>7329.436056156118</v>
      </c>
      <c r="O873" s="24">
        <f ca="1">E873*'Balance y flujos'!F$12</f>
        <v>7146.6060627638217</v>
      </c>
      <c r="P873" s="24">
        <f ca="1">F873*'Balance y flujos'!G$12</f>
        <v>6937.7587976113846</v>
      </c>
      <c r="Q873" s="24">
        <f ca="1">G873*'Balance y flujos'!H$12</f>
        <v>-879685.87590867665</v>
      </c>
      <c r="R873" s="24">
        <f ca="1">H873*'Balance y flujos'!I$12</f>
        <v>21673.500900415467</v>
      </c>
      <c r="S873" s="24">
        <f ca="1">I873*'Balance y flujos'!J$12</f>
        <v>20865.748736241076</v>
      </c>
      <c r="T873" s="24">
        <f ca="1">J873*'Balance y flujos'!K$12</f>
        <v>20054.894679664481</v>
      </c>
      <c r="U873" s="24">
        <f ca="1">K873*'Balance y flujos'!L$12</f>
        <v>19250.783509047425</v>
      </c>
      <c r="V873" s="24">
        <f ca="1">L873*'Balance y flujos'!M$12</f>
        <v>746865.57508982893</v>
      </c>
      <c r="W873" s="18">
        <f t="shared" ca="1" si="74"/>
        <v>-22086.14409305295</v>
      </c>
      <c r="X873" s="18">
        <f ca="1">'Metrics and Escenarios'!$N$13-W873</f>
        <v>24994.190848859726</v>
      </c>
    </row>
    <row r="874" spans="1:24" x14ac:dyDescent="0.3">
      <c r="A874">
        <v>869</v>
      </c>
      <c r="B874" s="18">
        <f t="shared" ca="1" si="73"/>
        <v>97.371378301356643</v>
      </c>
      <c r="C874" s="23">
        <f t="shared" ca="1" si="75"/>
        <v>0.98392261436504036</v>
      </c>
      <c r="D874" s="23">
        <f t="shared" ca="1" si="76"/>
        <v>0.96144112914054358</v>
      </c>
      <c r="E874" s="23">
        <f t="shared" ca="1" si="76"/>
        <v>0.9342846978014151</v>
      </c>
      <c r="F874" s="23">
        <f t="shared" ca="1" si="76"/>
        <v>0.90391136131386018</v>
      </c>
      <c r="G874" s="23">
        <f t="shared" ca="1" si="76"/>
        <v>0.87149485420901629</v>
      </c>
      <c r="H874" s="23">
        <f t="shared" ca="1" si="76"/>
        <v>0.83795591851679618</v>
      </c>
      <c r="I874" s="23">
        <f t="shared" ca="1" si="76"/>
        <v>0.80399497397957398</v>
      </c>
      <c r="J874" s="23">
        <f t="shared" ca="1" si="76"/>
        <v>0.77013525001448879</v>
      </c>
      <c r="K874" s="23">
        <f t="shared" ca="1" si="76"/>
        <v>0.73675362679286116</v>
      </c>
      <c r="L874" s="23">
        <f t="shared" ca="1" si="76"/>
        <v>0.70411808518712993</v>
      </c>
      <c r="M874" s="24">
        <f ca="1">C874*'Balance y flujos'!D$12</f>
        <v>7450.1208554784189</v>
      </c>
      <c r="N874" s="24">
        <f ca="1">D874*'Balance y flujos'!E$12</f>
        <v>7279.8942751682989</v>
      </c>
      <c r="O874" s="24">
        <f ca="1">E874*'Balance y flujos'!F$12</f>
        <v>7074.2696736740318</v>
      </c>
      <c r="P874" s="24">
        <f ca="1">F874*'Balance y flujos'!G$12</f>
        <v>6844.2871279812225</v>
      </c>
      <c r="Q874" s="24">
        <f ca="1">G874*'Balance y flujos'!H$12</f>
        <v>-864896.02022147283</v>
      </c>
      <c r="R874" s="24">
        <f ca="1">H874*'Balance y flujos'!I$12</f>
        <v>21236.972455308554</v>
      </c>
      <c r="S874" s="24">
        <f ca="1">I874*'Balance y flujos'!J$12</f>
        <v>20376.273667035966</v>
      </c>
      <c r="T874" s="24">
        <f ca="1">J874*'Balance y flujos'!K$12</f>
        <v>19518.140190917497</v>
      </c>
      <c r="U874" s="24">
        <f ca="1">K874*'Balance y flujos'!L$12</f>
        <v>18672.123596003996</v>
      </c>
      <c r="V874" s="24">
        <f ca="1">L874*'Balance y flujos'!M$12</f>
        <v>721963.10071834247</v>
      </c>
      <c r="W874" s="18">
        <f t="shared" ca="1" si="74"/>
        <v>-34480.837661562371</v>
      </c>
      <c r="X874" s="18">
        <f ca="1">'Metrics and Escenarios'!$N$13-W874</f>
        <v>37388.884417369147</v>
      </c>
    </row>
    <row r="875" spans="1:24" x14ac:dyDescent="0.3">
      <c r="A875">
        <v>870</v>
      </c>
      <c r="B875" s="18">
        <f t="shared" ca="1" si="73"/>
        <v>231.26041424547711</v>
      </c>
      <c r="C875" s="23">
        <f t="shared" ca="1" si="75"/>
        <v>0.97083676739187974</v>
      </c>
      <c r="D875" s="23">
        <f t="shared" ca="1" si="76"/>
        <v>0.93603748880959614</v>
      </c>
      <c r="E875" s="23">
        <f t="shared" ca="1" si="76"/>
        <v>0.89750123520275538</v>
      </c>
      <c r="F875" s="23">
        <f t="shared" ca="1" si="76"/>
        <v>0.85677529918018513</v>
      </c>
      <c r="G875" s="23">
        <f t="shared" ca="1" si="76"/>
        <v>0.8150630257410697</v>
      </c>
      <c r="H875" s="23">
        <f t="shared" ca="1" si="76"/>
        <v>0.77327293707316203</v>
      </c>
      <c r="I875" s="23">
        <f t="shared" ca="1" si="76"/>
        <v>0.73206601383468706</v>
      </c>
      <c r="J875" s="23">
        <f t="shared" ca="1" si="76"/>
        <v>0.69190932931909466</v>
      </c>
      <c r="K875" s="23">
        <f t="shared" ca="1" si="76"/>
        <v>0.65311512273087768</v>
      </c>
      <c r="L875" s="23">
        <f t="shared" ca="1" si="76"/>
        <v>0.61588301869833972</v>
      </c>
      <c r="M875" s="24">
        <f ca="1">C875*'Balance y flujos'!D$12</f>
        <v>7351.0366998517511</v>
      </c>
      <c r="N875" s="24">
        <f ca="1">D875*'Balance y flujos'!E$12</f>
        <v>7087.541555684561</v>
      </c>
      <c r="O875" s="24">
        <f ca="1">E875*'Balance y flujos'!F$12</f>
        <v>6795.7505728402393</v>
      </c>
      <c r="P875" s="24">
        <f ca="1">F875*'Balance y flujos'!G$12</f>
        <v>6487.3796289358415</v>
      </c>
      <c r="Q875" s="24">
        <f ca="1">G875*'Balance y flujos'!H$12</f>
        <v>-808891.48546142946</v>
      </c>
      <c r="R875" s="24">
        <f ca="1">H875*'Balance y flujos'!I$12</f>
        <v>19597.66104895543</v>
      </c>
      <c r="S875" s="24">
        <f ca="1">I875*'Balance y flujos'!J$12</f>
        <v>18553.321753241074</v>
      </c>
      <c r="T875" s="24">
        <f ca="1">J875*'Balance y flujos'!K$12</f>
        <v>17535.599479182027</v>
      </c>
      <c r="U875" s="24">
        <f ca="1">K875*'Balance y flujos'!L$12</f>
        <v>16552.407549232077</v>
      </c>
      <c r="V875" s="24">
        <f ca="1">L875*'Balance y flujos'!M$12</f>
        <v>631491.82390487124</v>
      </c>
      <c r="W875" s="18">
        <f t="shared" ca="1" si="74"/>
        <v>-77438.963268635096</v>
      </c>
      <c r="X875" s="18">
        <f ca="1">'Metrics and Escenarios'!$N$13-W875</f>
        <v>80347.010024441872</v>
      </c>
    </row>
    <row r="876" spans="1:24" x14ac:dyDescent="0.3">
      <c r="A876">
        <v>871</v>
      </c>
      <c r="B876" s="18">
        <f t="shared" ca="1" si="73"/>
        <v>-20.8495830907097</v>
      </c>
      <c r="C876" s="23">
        <f t="shared" ca="1" si="75"/>
        <v>0.99562367133592233</v>
      </c>
      <c r="D876" s="23">
        <f t="shared" ca="1" si="76"/>
        <v>0.98444450452200027</v>
      </c>
      <c r="E876" s="23">
        <f t="shared" ca="1" si="76"/>
        <v>0.96801491559735919</v>
      </c>
      <c r="F876" s="23">
        <f t="shared" ca="1" si="76"/>
        <v>0.94768264968761684</v>
      </c>
      <c r="G876" s="23">
        <f t="shared" ca="1" si="76"/>
        <v>0.92456230442190901</v>
      </c>
      <c r="H876" s="23">
        <f t="shared" ca="1" si="76"/>
        <v>0.89955308946406842</v>
      </c>
      <c r="I876" s="23">
        <f t="shared" ca="1" si="76"/>
        <v>0.87335986802891485</v>
      </c>
      <c r="J876" s="23">
        <f t="shared" ca="1" si="76"/>
        <v>0.84652769482901535</v>
      </c>
      <c r="K876" s="23">
        <f t="shared" ca="1" si="76"/>
        <v>0.81946559103685546</v>
      </c>
      <c r="L876" s="23">
        <f t="shared" ca="1" si="76"/>
        <v>0.79247981716308413</v>
      </c>
      <c r="M876" s="24">
        <f ca="1">C876*'Balance y flujos'!D$12</f>
        <v>7538.7195799077435</v>
      </c>
      <c r="N876" s="24">
        <f ca="1">D876*'Balance y flujos'!E$12</f>
        <v>7454.0725328622593</v>
      </c>
      <c r="O876" s="24">
        <f ca="1">E876*'Balance y flujos'!F$12</f>
        <v>7329.6700429638067</v>
      </c>
      <c r="P876" s="24">
        <f ca="1">F876*'Balance y flujos'!G$12</f>
        <v>7175.7170429191256</v>
      </c>
      <c r="Q876" s="24">
        <f ca="1">G876*'Balance y flujos'!H$12</f>
        <v>-917561.65131586383</v>
      </c>
      <c r="R876" s="24">
        <f ca="1">H876*'Balance y flujos'!I$12</f>
        <v>22798.077751930352</v>
      </c>
      <c r="S876" s="24">
        <f ca="1">I876*'Balance y flujos'!J$12</f>
        <v>22134.242447659504</v>
      </c>
      <c r="T876" s="24">
        <f ca="1">J876*'Balance y flujos'!K$12</f>
        <v>21454.213688902175</v>
      </c>
      <c r="U876" s="24">
        <f ca="1">K876*'Balance y flujos'!L$12</f>
        <v>20768.357619248698</v>
      </c>
      <c r="V876" s="24">
        <f ca="1">L876*'Balance y flujos'!M$12</f>
        <v>812564.25320152123</v>
      </c>
      <c r="W876" s="18">
        <f t="shared" ca="1" si="74"/>
        <v>11655.672592051094</v>
      </c>
      <c r="X876" s="18">
        <f ca="1">'Metrics and Escenarios'!$N$13-W876</f>
        <v>-8747.6258362443186</v>
      </c>
    </row>
    <row r="877" spans="1:24" x14ac:dyDescent="0.3">
      <c r="A877">
        <v>872</v>
      </c>
      <c r="B877" s="18">
        <f t="shared" ca="1" si="73"/>
        <v>122.48750866564033</v>
      </c>
      <c r="C877" s="23">
        <f t="shared" ca="1" si="75"/>
        <v>0.98145448229376309</v>
      </c>
      <c r="D877" s="23">
        <f t="shared" ca="1" si="76"/>
        <v>0.95662370263410268</v>
      </c>
      <c r="E877" s="23">
        <f t="shared" ca="1" si="76"/>
        <v>0.92727146788136794</v>
      </c>
      <c r="F877" s="23">
        <f t="shared" ca="1" si="76"/>
        <v>0.89487572312978803</v>
      </c>
      <c r="G877" s="23">
        <f t="shared" ca="1" si="76"/>
        <v>0.86061899781176887</v>
      </c>
      <c r="H877" s="23">
        <f t="shared" ca="1" si="76"/>
        <v>0.82542286419342004</v>
      </c>
      <c r="I877" s="23">
        <f t="shared" ca="1" si="76"/>
        <v>0.78998323730544107</v>
      </c>
      <c r="J877" s="23">
        <f t="shared" ca="1" si="76"/>
        <v>0.75481542148149228</v>
      </c>
      <c r="K877" s="23">
        <f t="shared" ca="1" si="76"/>
        <v>0.72028648375053006</v>
      </c>
      <c r="L877" s="23">
        <f t="shared" ca="1" si="76"/>
        <v>0.68665360175813461</v>
      </c>
      <c r="M877" s="24">
        <f ca="1">C877*'Balance y flujos'!D$12</f>
        <v>7431.4325135805502</v>
      </c>
      <c r="N877" s="24">
        <f ca="1">D877*'Balance y flujos'!E$12</f>
        <v>7243.4174129015128</v>
      </c>
      <c r="O877" s="24">
        <f ca="1">E877*'Balance y flujos'!F$12</f>
        <v>7021.1665030295326</v>
      </c>
      <c r="P877" s="24">
        <f ca="1">F877*'Balance y flujos'!G$12</f>
        <v>6775.8705721516208</v>
      </c>
      <c r="Q877" s="24">
        <f ca="1">G877*'Balance y flujos'!H$12</f>
        <v>-854102.51424831711</v>
      </c>
      <c r="R877" s="24">
        <f ca="1">H877*'Balance y flujos'!I$12</f>
        <v>20919.337453794938</v>
      </c>
      <c r="S877" s="24">
        <f ca="1">I877*'Balance y flujos'!J$12</f>
        <v>20021.163261793768</v>
      </c>
      <c r="T877" s="24">
        <f ca="1">J877*'Balance y flujos'!K$12</f>
        <v>19129.877790251874</v>
      </c>
      <c r="U877" s="24">
        <f ca="1">K877*'Balance y flujos'!L$12</f>
        <v>18254.783906075423</v>
      </c>
      <c r="V877" s="24">
        <f ca="1">L877*'Balance y flujos'!M$12</f>
        <v>704056.00122168544</v>
      </c>
      <c r="W877" s="18">
        <f t="shared" ca="1" si="74"/>
        <v>-43249.463613052503</v>
      </c>
      <c r="X877" s="18">
        <f ca="1">'Metrics and Escenarios'!$N$13-W877</f>
        <v>46157.510368859279</v>
      </c>
    </row>
    <row r="878" spans="1:24" x14ac:dyDescent="0.3">
      <c r="A878">
        <v>873</v>
      </c>
      <c r="B878" s="18">
        <f t="shared" ca="1" si="73"/>
        <v>32.168118015177996</v>
      </c>
      <c r="C878" s="23">
        <f t="shared" ca="1" si="75"/>
        <v>0.99035907169412907</v>
      </c>
      <c r="D878" s="23">
        <f t="shared" ca="1" si="76"/>
        <v>0.97406105557054412</v>
      </c>
      <c r="E878" s="23">
        <f t="shared" ca="1" si="76"/>
        <v>0.95274013503660893</v>
      </c>
      <c r="F878" s="23">
        <f t="shared" ca="1" si="76"/>
        <v>0.92779667452736803</v>
      </c>
      <c r="G878" s="23">
        <f t="shared" ca="1" si="76"/>
        <v>0.90037522271150827</v>
      </c>
      <c r="H878" s="23">
        <f t="shared" ca="1" si="76"/>
        <v>0.87138809534995332</v>
      </c>
      <c r="I878" s="23">
        <f t="shared" ca="1" si="76"/>
        <v>0.84154147557792547</v>
      </c>
      <c r="J878" s="23">
        <f t="shared" ca="1" si="76"/>
        <v>0.811373716136358</v>
      </c>
      <c r="K878" s="23">
        <f t="shared" ca="1" si="76"/>
        <v>0.78128224871556828</v>
      </c>
      <c r="L878" s="23">
        <f t="shared" ca="1" si="76"/>
        <v>0.75155871535495045</v>
      </c>
      <c r="M878" s="24">
        <f ca="1">C878*'Balance y flujos'!D$12</f>
        <v>7498.8567868237778</v>
      </c>
      <c r="N878" s="24">
        <f ca="1">D878*'Balance y flujos'!E$12</f>
        <v>7375.4505472958836</v>
      </c>
      <c r="O878" s="24">
        <f ca="1">E878*'Balance y flujos'!F$12</f>
        <v>7214.0115962962909</v>
      </c>
      <c r="P878" s="24">
        <f ca="1">F878*'Balance y flujos'!G$12</f>
        <v>7025.1432923925113</v>
      </c>
      <c r="Q878" s="24">
        <f ca="1">G878*'Balance y flujos'!H$12</f>
        <v>-893557.71071763278</v>
      </c>
      <c r="R878" s="24">
        <f ca="1">H878*'Balance y flujos'!I$12</f>
        <v>22084.270269951929</v>
      </c>
      <c r="S878" s="24">
        <f ca="1">I878*'Balance y flujos'!J$12</f>
        <v>21327.844033229885</v>
      </c>
      <c r="T878" s="24">
        <f ca="1">J878*'Balance y flujos'!K$12</f>
        <v>20563.278902604699</v>
      </c>
      <c r="U878" s="24">
        <f ca="1">K878*'Balance y flujos'!L$12</f>
        <v>19800.647300352561</v>
      </c>
      <c r="V878" s="24">
        <f ca="1">L878*'Balance y flujos'!M$12</f>
        <v>770606.05589380744</v>
      </c>
      <c r="W878" s="18">
        <f t="shared" ca="1" si="74"/>
        <v>-10062.152094877791</v>
      </c>
      <c r="X878" s="18">
        <f ca="1">'Metrics and Escenarios'!$N$13-W878</f>
        <v>12970.198850684566</v>
      </c>
    </row>
    <row r="879" spans="1:24" x14ac:dyDescent="0.3">
      <c r="A879">
        <v>874</v>
      </c>
      <c r="B879" s="18">
        <f t="shared" ca="1" si="73"/>
        <v>-102.77727557914989</v>
      </c>
      <c r="C879" s="23">
        <f t="shared" ca="1" si="75"/>
        <v>1.0038140916329352</v>
      </c>
      <c r="D879" s="23">
        <f t="shared" ca="1" si="76"/>
        <v>1.0007080373455062</v>
      </c>
      <c r="E879" s="23">
        <f t="shared" ca="1" si="76"/>
        <v>0.99210187995538324</v>
      </c>
      <c r="F879" s="23">
        <f t="shared" ca="1" si="76"/>
        <v>0.97925371425049335</v>
      </c>
      <c r="G879" s="23">
        <f t="shared" ca="1" si="76"/>
        <v>0.9632223588345048</v>
      </c>
      <c r="H879" s="23">
        <f t="shared" ca="1" si="76"/>
        <v>0.94487693190524447</v>
      </c>
      <c r="I879" s="23">
        <f t="shared" ca="1" si="76"/>
        <v>0.9249105920583478</v>
      </c>
      <c r="J879" s="23">
        <f t="shared" ca="1" si="76"/>
        <v>0.9038695726102236</v>
      </c>
      <c r="K879" s="23">
        <f t="shared" ca="1" si="76"/>
        <v>0.88217225094011165</v>
      </c>
      <c r="L879" s="23">
        <f t="shared" ca="1" si="76"/>
        <v>0.86013962490783635</v>
      </c>
      <c r="M879" s="24">
        <f ca="1">C879*'Balance y flujos'!D$12</f>
        <v>7600.736267174645</v>
      </c>
      <c r="N879" s="24">
        <f ca="1">D879*'Balance y flujos'!E$12</f>
        <v>7577.217669789874</v>
      </c>
      <c r="O879" s="24">
        <f ca="1">E879*'Balance y flujos'!F$12</f>
        <v>7512.0530809069751</v>
      </c>
      <c r="P879" s="24">
        <f ca="1">F879*'Balance y flujos'!G$12</f>
        <v>7414.7686137393875</v>
      </c>
      <c r="Q879" s="24">
        <f ca="1">G879*'Balance y flujos'!H$12</f>
        <v>-955928.97734367789</v>
      </c>
      <c r="R879" s="24">
        <f ca="1">H879*'Balance y flujos'!I$12</f>
        <v>23946.755352054857</v>
      </c>
      <c r="S879" s="24">
        <f ca="1">I879*'Balance y flujos'!J$12</f>
        <v>23440.732779754864</v>
      </c>
      <c r="T879" s="24">
        <f ca="1">J879*'Balance y flujos'!K$12</f>
        <v>22907.473761497247</v>
      </c>
      <c r="U879" s="24">
        <f ca="1">K879*'Balance y flujos'!L$12</f>
        <v>22357.581562540363</v>
      </c>
      <c r="V879" s="24">
        <f ca="1">L879*'Balance y flujos'!M$12</f>
        <v>881938.81639062916</v>
      </c>
      <c r="W879" s="18">
        <f t="shared" ca="1" si="74"/>
        <v>48767.158134409576</v>
      </c>
      <c r="X879" s="18">
        <f ca="1">'Metrics and Escenarios'!$N$13-W879</f>
        <v>-45859.1113786028</v>
      </c>
    </row>
    <row r="880" spans="1:24" x14ac:dyDescent="0.3">
      <c r="A880">
        <v>875</v>
      </c>
      <c r="B880" s="18">
        <f t="shared" ca="1" si="73"/>
        <v>113.48071422718431</v>
      </c>
      <c r="C880" s="23">
        <f t="shared" ca="1" si="75"/>
        <v>0.98233885638002993</v>
      </c>
      <c r="D880" s="23">
        <f t="shared" ca="1" si="76"/>
        <v>0.95834847824656533</v>
      </c>
      <c r="E880" s="23">
        <f t="shared" ca="1" si="76"/>
        <v>0.92978037899185384</v>
      </c>
      <c r="F880" s="23">
        <f t="shared" ca="1" si="76"/>
        <v>0.89810552233832452</v>
      </c>
      <c r="G880" s="23">
        <f t="shared" ca="1" si="76"/>
        <v>0.8645034470573878</v>
      </c>
      <c r="H880" s="23">
        <f t="shared" ca="1" si="76"/>
        <v>0.8298955872148972</v>
      </c>
      <c r="I880" s="23">
        <f t="shared" ca="1" si="76"/>
        <v>0.79497962289097757</v>
      </c>
      <c r="J880" s="23">
        <f t="shared" ca="1" si="76"/>
        <v>0.76027383686788763</v>
      </c>
      <c r="K880" s="23">
        <f t="shared" ca="1" si="76"/>
        <v>0.72614893757796795</v>
      </c>
      <c r="L880" s="23">
        <f t="shared" ca="1" si="76"/>
        <v>0.69286608488127321</v>
      </c>
      <c r="M880" s="24">
        <f ca="1">C880*'Balance y flujos'!D$12</f>
        <v>7438.1288672652281</v>
      </c>
      <c r="N880" s="24">
        <f ca="1">D880*'Balance y flujos'!E$12</f>
        <v>7256.4771663555184</v>
      </c>
      <c r="O880" s="24">
        <f ca="1">E880*'Balance y flujos'!F$12</f>
        <v>7040.1636179610105</v>
      </c>
      <c r="P880" s="24">
        <f ca="1">F880*'Balance y flujos'!G$12</f>
        <v>6800.3261483231818</v>
      </c>
      <c r="Q880" s="24">
        <f ca="1">G880*'Balance y flujos'!H$12</f>
        <v>-857957.55100161768</v>
      </c>
      <c r="R880" s="24">
        <f ca="1">H880*'Balance y flujos'!I$12</f>
        <v>21032.693172763386</v>
      </c>
      <c r="S880" s="24">
        <f ca="1">I880*'Balance y flujos'!J$12</f>
        <v>20147.790570834026</v>
      </c>
      <c r="T880" s="24">
        <f ca="1">J880*'Balance y flujos'!K$12</f>
        <v>19268.214682025002</v>
      </c>
      <c r="U880" s="24">
        <f ca="1">K880*'Balance y flujos'!L$12</f>
        <v>18403.360660177459</v>
      </c>
      <c r="V880" s="24">
        <f ca="1">L880*'Balance y flujos'!M$12</f>
        <v>710425.93216522806</v>
      </c>
      <c r="W880" s="18">
        <f t="shared" ca="1" si="74"/>
        <v>-40144.463950684876</v>
      </c>
      <c r="X880" s="18">
        <f ca="1">'Metrics and Escenarios'!$N$13-W880</f>
        <v>43052.510706491652</v>
      </c>
    </row>
    <row r="881" spans="1:24" x14ac:dyDescent="0.3">
      <c r="A881">
        <v>876</v>
      </c>
      <c r="B881" s="18">
        <f t="shared" ca="1" si="73"/>
        <v>-356.69828676819606</v>
      </c>
      <c r="C881" s="23">
        <f t="shared" ca="1" si="75"/>
        <v>1.0296294060499511</v>
      </c>
      <c r="D881" s="23">
        <f t="shared" ca="1" si="76"/>
        <v>1.0528407519964929</v>
      </c>
      <c r="E881" s="23">
        <f t="shared" ca="1" si="76"/>
        <v>1.0706295371659968</v>
      </c>
      <c r="F881" s="23">
        <f t="shared" ca="1" si="76"/>
        <v>1.0839414525396192</v>
      </c>
      <c r="G881" s="23">
        <f t="shared" ca="1" si="76"/>
        <v>1.0936158655669648</v>
      </c>
      <c r="H881" s="23">
        <f t="shared" ca="1" si="76"/>
        <v>1.1003760840429251</v>
      </c>
      <c r="I881" s="23">
        <f t="shared" ca="1" si="76"/>
        <v>1.1048245062204696</v>
      </c>
      <c r="J881" s="23">
        <f t="shared" ca="1" si="76"/>
        <v>1.1074572279898263</v>
      </c>
      <c r="K881" s="23">
        <f t="shared" ca="1" si="76"/>
        <v>1.1086698505123265</v>
      </c>
      <c r="L881" s="23">
        <f t="shared" ca="1" si="76"/>
        <v>1.10878016747857</v>
      </c>
      <c r="M881" s="24">
        <f ca="1">C881*'Balance y flujos'!D$12</f>
        <v>7796.2061237680509</v>
      </c>
      <c r="N881" s="24">
        <f ca="1">D881*'Balance y flujos'!E$12</f>
        <v>7971.9591047396798</v>
      </c>
      <c r="O881" s="24">
        <f ca="1">E881*'Balance y flujos'!F$12</f>
        <v>8106.6532335767051</v>
      </c>
      <c r="P881" s="24">
        <f ca="1">F881*'Balance y flujos'!G$12</f>
        <v>8207.4491466937016</v>
      </c>
      <c r="Q881" s="24">
        <f ca="1">G881*'Balance y flujos'!H$12</f>
        <v>-1085335.1631529843</v>
      </c>
      <c r="R881" s="24">
        <f ca="1">H881*'Balance y flujos'!I$12</f>
        <v>27887.692026405188</v>
      </c>
      <c r="S881" s="24">
        <f ca="1">I881*'Balance y flujos'!J$12</f>
        <v>28000.431870072993</v>
      </c>
      <c r="T881" s="24">
        <f ca="1">J881*'Balance y flujos'!K$12</f>
        <v>28067.154997701571</v>
      </c>
      <c r="U881" s="24">
        <f ca="1">K881*'Balance y flujos'!L$12</f>
        <v>28097.887439038826</v>
      </c>
      <c r="V881" s="24">
        <f ca="1">L881*'Balance y flujos'!M$12</f>
        <v>1136880.8507667957</v>
      </c>
      <c r="W881" s="18">
        <f t="shared" ca="1" si="74"/>
        <v>195681.12155580788</v>
      </c>
      <c r="X881" s="18">
        <f ca="1">'Metrics and Escenarios'!$N$13-W881</f>
        <v>-192773.07480000111</v>
      </c>
    </row>
    <row r="882" spans="1:24" x14ac:dyDescent="0.3">
      <c r="A882">
        <v>877</v>
      </c>
      <c r="B882" s="18">
        <f t="shared" ca="1" si="73"/>
        <v>97.036345948556615</v>
      </c>
      <c r="C882" s="23">
        <f t="shared" ca="1" si="75"/>
        <v>0.98395557950810308</v>
      </c>
      <c r="D882" s="23">
        <f t="shared" ca="1" si="76"/>
        <v>0.96150555407567817</v>
      </c>
      <c r="E882" s="23">
        <f t="shared" ca="1" si="76"/>
        <v>0.93437860720088595</v>
      </c>
      <c r="F882" s="23">
        <f t="shared" ca="1" si="76"/>
        <v>0.90403250525114798</v>
      </c>
      <c r="G882" s="23">
        <f t="shared" ca="1" si="76"/>
        <v>0.87164085592322871</v>
      </c>
      <c r="H882" s="23">
        <f t="shared" ca="1" si="76"/>
        <v>0.83812438085408292</v>
      </c>
      <c r="I882" s="23">
        <f t="shared" ca="1" si="76"/>
        <v>0.80418355112095508</v>
      </c>
      <c r="J882" s="23">
        <f t="shared" ca="1" si="76"/>
        <v>0.77034169385922902</v>
      </c>
      <c r="K882" s="23">
        <f t="shared" ca="1" si="76"/>
        <v>0.73697581295989378</v>
      </c>
      <c r="L882" s="23">
        <f t="shared" ca="1" si="76"/>
        <v>0.70435402704773065</v>
      </c>
      <c r="M882" s="24">
        <f ca="1">C882*'Balance y flujos'!D$12</f>
        <v>7450.3704628116066</v>
      </c>
      <c r="N882" s="24">
        <f ca="1">D882*'Balance y flujos'!E$12</f>
        <v>7280.3820915329716</v>
      </c>
      <c r="O882" s="24">
        <f ca="1">E882*'Balance y flujos'!F$12</f>
        <v>7074.9807421720097</v>
      </c>
      <c r="P882" s="24">
        <f ca="1">F882*'Balance y flujos'!G$12</f>
        <v>6845.2044124917375</v>
      </c>
      <c r="Q882" s="24">
        <f ca="1">G882*'Balance y flujos'!H$12</f>
        <v>-865040.91643165459</v>
      </c>
      <c r="R882" s="24">
        <f ca="1">H882*'Balance y flujos'!I$12</f>
        <v>21241.241928126467</v>
      </c>
      <c r="S882" s="24">
        <f ca="1">I882*'Balance y flujos'!J$12</f>
        <v>20381.052925071759</v>
      </c>
      <c r="T882" s="24">
        <f ca="1">J882*'Balance y flujos'!K$12</f>
        <v>19523.372258795334</v>
      </c>
      <c r="U882" s="24">
        <f ca="1">K882*'Balance y flujos'!L$12</f>
        <v>18677.754633872399</v>
      </c>
      <c r="V882" s="24">
        <f ca="1">L882*'Balance y flujos'!M$12</f>
        <v>722205.02223811601</v>
      </c>
      <c r="W882" s="18">
        <f t="shared" ca="1" si="74"/>
        <v>-34361.534738664282</v>
      </c>
      <c r="X882" s="18">
        <f ca="1">'Metrics and Escenarios'!$N$13-W882</f>
        <v>37269.581494471058</v>
      </c>
    </row>
    <row r="883" spans="1:24" x14ac:dyDescent="0.3">
      <c r="A883">
        <v>878</v>
      </c>
      <c r="B883" s="18">
        <f t="shared" ca="1" si="73"/>
        <v>43.380426623141553</v>
      </c>
      <c r="C883" s="23">
        <f t="shared" ca="1" si="75"/>
        <v>0.98924927282631203</v>
      </c>
      <c r="D883" s="23">
        <f t="shared" ca="1" si="76"/>
        <v>0.97187920820783891</v>
      </c>
      <c r="E883" s="23">
        <f t="shared" ca="1" si="76"/>
        <v>0.94954079392797863</v>
      </c>
      <c r="F883" s="23">
        <f t="shared" ca="1" si="76"/>
        <v>0.92364489463800814</v>
      </c>
      <c r="G883" s="23">
        <f t="shared" ca="1" si="76"/>
        <v>0.89534170280932446</v>
      </c>
      <c r="H883" s="23">
        <f t="shared" ca="1" si="76"/>
        <v>0.86554560637614553</v>
      </c>
      <c r="I883" s="23">
        <f t="shared" ca="1" si="76"/>
        <v>0.83496239179076126</v>
      </c>
      <c r="J883" s="23">
        <f t="shared" ca="1" si="76"/>
        <v>0.80412836157444023</v>
      </c>
      <c r="K883" s="23">
        <f t="shared" ca="1" si="76"/>
        <v>0.77343791426122843</v>
      </c>
      <c r="L883" s="23">
        <f t="shared" ca="1" si="76"/>
        <v>0.74317907246012027</v>
      </c>
      <c r="M883" s="24">
        <f ca="1">C883*'Balance y flujos'!D$12</f>
        <v>7490.4535490388162</v>
      </c>
      <c r="N883" s="24">
        <f ca="1">D883*'Balance y flujos'!E$12</f>
        <v>7358.929912133076</v>
      </c>
      <c r="O883" s="24">
        <f ca="1">E883*'Balance y flujos'!F$12</f>
        <v>7189.7866444868669</v>
      </c>
      <c r="P883" s="24">
        <f ca="1">F883*'Balance y flujos'!G$12</f>
        <v>6993.7066107983628</v>
      </c>
      <c r="Q883" s="24">
        <f ca="1">G883*'Balance y flujos'!H$12</f>
        <v>-888562.30390590173</v>
      </c>
      <c r="R883" s="24">
        <f ca="1">H883*'Balance y flujos'!I$12</f>
        <v>21936.199500755836</v>
      </c>
      <c r="S883" s="24">
        <f ca="1">I883*'Balance y flujos'!J$12</f>
        <v>21161.105165370966</v>
      </c>
      <c r="T883" s="24">
        <f ca="1">J883*'Balance y flujos'!K$12</f>
        <v>20379.65421321442</v>
      </c>
      <c r="U883" s="24">
        <f ca="1">K883*'Balance y flujos'!L$12</f>
        <v>19601.842194909888</v>
      </c>
      <c r="V883" s="24">
        <f ca="1">L883*'Balance y flujos'!M$12</f>
        <v>762014.04115290474</v>
      </c>
      <c r="W883" s="18">
        <f t="shared" ca="1" si="74"/>
        <v>-14436.584962288733</v>
      </c>
      <c r="X883" s="18">
        <f ca="1">'Metrics and Escenarios'!$N$13-W883</f>
        <v>17344.631718095508</v>
      </c>
    </row>
    <row r="884" spans="1:24" x14ac:dyDescent="0.3">
      <c r="A884">
        <v>879</v>
      </c>
      <c r="B884" s="18">
        <f t="shared" ca="1" si="73"/>
        <v>-7.6168304510330005</v>
      </c>
      <c r="C884" s="23">
        <f t="shared" ca="1" si="75"/>
        <v>0.99430705847216228</v>
      </c>
      <c r="D884" s="23">
        <f t="shared" ca="1" si="76"/>
        <v>0.98184256699711348</v>
      </c>
      <c r="E884" s="23">
        <f t="shared" ca="1" si="76"/>
        <v>0.96417968265857668</v>
      </c>
      <c r="F884" s="23">
        <f t="shared" ca="1" si="76"/>
        <v>0.94267972183581894</v>
      </c>
      <c r="G884" s="23">
        <f t="shared" ca="1" si="76"/>
        <v>0.91846524474762026</v>
      </c>
      <c r="H884" s="23">
        <f t="shared" ca="1" si="76"/>
        <v>0.89243922950761523</v>
      </c>
      <c r="I884" s="23">
        <f t="shared" ca="1" si="76"/>
        <v>0.86530735196980435</v>
      </c>
      <c r="J884" s="23">
        <f t="shared" ca="1" si="76"/>
        <v>0.83761344881311472</v>
      </c>
      <c r="K884" s="23">
        <f t="shared" ca="1" si="76"/>
        <v>0.80976406881812291</v>
      </c>
      <c r="L884" s="23">
        <f t="shared" ca="1" si="76"/>
        <v>0.78206220661719594</v>
      </c>
      <c r="M884" s="24">
        <f ca="1">C884*'Balance y flujos'!D$12</f>
        <v>7528.7503762207034</v>
      </c>
      <c r="N884" s="24">
        <f ca="1">D884*'Balance y flujos'!E$12</f>
        <v>7434.3710352690559</v>
      </c>
      <c r="O884" s="24">
        <f ca="1">E884*'Balance y flujos'!F$12</f>
        <v>7300.6302094589328</v>
      </c>
      <c r="P884" s="24">
        <f ca="1">F884*'Balance y flujos'!G$12</f>
        <v>7137.8355910824012</v>
      </c>
      <c r="Q884" s="24">
        <f ca="1">G884*'Balance y flujos'!H$12</f>
        <v>-911510.75770257751</v>
      </c>
      <c r="R884" s="24">
        <f ca="1">H884*'Balance y flujos'!I$12</f>
        <v>22617.785633207055</v>
      </c>
      <c r="S884" s="24">
        <f ca="1">I884*'Balance y flujos'!J$12</f>
        <v>21930.161232926926</v>
      </c>
      <c r="T884" s="24">
        <f ca="1">J884*'Balance y flujos'!K$12</f>
        <v>21228.292977661647</v>
      </c>
      <c r="U884" s="24">
        <f ca="1">K884*'Balance y flujos'!L$12</f>
        <v>20522.484351239007</v>
      </c>
      <c r="V884" s="24">
        <f ca="1">L884*'Balance y flujos'!M$12</f>
        <v>801882.62100088445</v>
      </c>
      <c r="W884" s="18">
        <f t="shared" ca="1" si="74"/>
        <v>6072.1747053726576</v>
      </c>
      <c r="X884" s="18">
        <f ca="1">'Metrics and Escenarios'!$N$13-W884</f>
        <v>-3164.1279495658819</v>
      </c>
    </row>
    <row r="885" spans="1:24" x14ac:dyDescent="0.3">
      <c r="A885">
        <v>880</v>
      </c>
      <c r="B885" s="18">
        <f t="shared" ca="1" si="73"/>
        <v>-8.1000186695066958</v>
      </c>
      <c r="C885" s="23">
        <f t="shared" ca="1" si="75"/>
        <v>0.99435510337850952</v>
      </c>
      <c r="D885" s="23">
        <f t="shared" ca="1" si="76"/>
        <v>0.98193745453404746</v>
      </c>
      <c r="E885" s="23">
        <f t="shared" ca="1" si="76"/>
        <v>0.96431945686786524</v>
      </c>
      <c r="F885" s="23">
        <f t="shared" ca="1" si="76"/>
        <v>0.9428619361381666</v>
      </c>
      <c r="G885" s="23">
        <f t="shared" ca="1" si="76"/>
        <v>0.918687167346807</v>
      </c>
      <c r="H885" s="23">
        <f t="shared" ca="1" si="76"/>
        <v>0.89269799668861982</v>
      </c>
      <c r="I885" s="23">
        <f t="shared" ca="1" si="76"/>
        <v>0.86560007589375798</v>
      </c>
      <c r="J885" s="23">
        <f t="shared" ca="1" si="76"/>
        <v>0.8379372913599249</v>
      </c>
      <c r="K885" s="23">
        <f t="shared" ca="1" si="76"/>
        <v>0.81011628700904492</v>
      </c>
      <c r="L885" s="23">
        <f t="shared" ca="1" si="76"/>
        <v>0.78244018117061864</v>
      </c>
      <c r="M885" s="24">
        <f ca="1">C885*'Balance y flujos'!D$12</f>
        <v>7529.1141653577261</v>
      </c>
      <c r="N885" s="24">
        <f ca="1">D885*'Balance y flujos'!E$12</f>
        <v>7435.0895100835551</v>
      </c>
      <c r="O885" s="24">
        <f ca="1">E885*'Balance y flujos'!F$12</f>
        <v>7301.6885597158289</v>
      </c>
      <c r="P885" s="24">
        <f ca="1">F885*'Balance y flujos'!G$12</f>
        <v>7139.2152916343211</v>
      </c>
      <c r="Q885" s="24">
        <f ca="1">G885*'Balance y flujos'!H$12</f>
        <v>-911730.99993568636</v>
      </c>
      <c r="R885" s="24">
        <f ca="1">H885*'Balance y flujos'!I$12</f>
        <v>22624.343772333345</v>
      </c>
      <c r="S885" s="24">
        <f ca="1">I885*'Balance y flujos'!J$12</f>
        <v>21937.579964357355</v>
      </c>
      <c r="T885" s="24">
        <f ca="1">J885*'Balance y flujos'!K$12</f>
        <v>21236.500372698174</v>
      </c>
      <c r="U885" s="24">
        <f ca="1">K885*'Balance y flujos'!L$12</f>
        <v>20531.410892425218</v>
      </c>
      <c r="V885" s="24">
        <f ca="1">L885*'Balance y flujos'!M$12</f>
        <v>802270.17485913984</v>
      </c>
      <c r="W885" s="18">
        <f t="shared" ca="1" si="74"/>
        <v>6274.1174520589411</v>
      </c>
      <c r="X885" s="18">
        <f ca="1">'Metrics and Escenarios'!$N$13-W885</f>
        <v>-3366.0706962521654</v>
      </c>
    </row>
    <row r="886" spans="1:24" x14ac:dyDescent="0.3">
      <c r="A886">
        <v>881</v>
      </c>
      <c r="B886" s="18">
        <f t="shared" ca="1" si="73"/>
        <v>-264.70590143603465</v>
      </c>
      <c r="C886" s="23">
        <f t="shared" ca="1" si="75"/>
        <v>1.0202010329597588</v>
      </c>
      <c r="D886" s="23">
        <f t="shared" ca="1" si="76"/>
        <v>1.0336471931143221</v>
      </c>
      <c r="E886" s="23">
        <f t="shared" ca="1" si="76"/>
        <v>1.0414865966430085</v>
      </c>
      <c r="F886" s="23">
        <f t="shared" ca="1" si="76"/>
        <v>1.0447806267808966</v>
      </c>
      <c r="G886" s="23">
        <f t="shared" ca="1" si="76"/>
        <v>1.044453018707806</v>
      </c>
      <c r="H886" s="23">
        <f t="shared" ca="1" si="76"/>
        <v>1.0412861010319077</v>
      </c>
      <c r="I886" s="23">
        <f t="shared" ca="1" si="76"/>
        <v>1.0359219826966615</v>
      </c>
      <c r="J886" s="23">
        <f t="shared" ca="1" si="76"/>
        <v>1.028881915390238</v>
      </c>
      <c r="K886" s="23">
        <f t="shared" ca="1" si="76"/>
        <v>1.02057665652287</v>
      </c>
      <c r="L886" s="23">
        <f t="shared" ca="1" si="76"/>
        <v>1.0113318013970936</v>
      </c>
      <c r="M886" s="24">
        <f ca="1">C886*'Balance y flujos'!D$12</f>
        <v>7724.8158355818168</v>
      </c>
      <c r="N886" s="24">
        <f ca="1">D886*'Balance y flujos'!E$12</f>
        <v>7826.628230917664</v>
      </c>
      <c r="O886" s="24">
        <f ca="1">E886*'Balance y flujos'!F$12</f>
        <v>7885.9870695812806</v>
      </c>
      <c r="P886" s="24">
        <f ca="1">F886*'Balance y flujos'!G$12</f>
        <v>7910.9289931335625</v>
      </c>
      <c r="Q886" s="24">
        <f ca="1">G886*'Balance y flujos'!H$12</f>
        <v>-1036544.5703159944</v>
      </c>
      <c r="R886" s="24">
        <f ca="1">H886*'Balance y flujos'!I$12</f>
        <v>26390.128355262652</v>
      </c>
      <c r="S886" s="24">
        <f ca="1">I886*'Balance y flujos'!J$12</f>
        <v>26254.181307434319</v>
      </c>
      <c r="T886" s="24">
        <f ca="1">J886*'Balance y flujos'!K$12</f>
        <v>26075.759373575707</v>
      </c>
      <c r="U886" s="24">
        <f ca="1">K886*'Balance y flujos'!L$12</f>
        <v>25865.27270010881</v>
      </c>
      <c r="V886" s="24">
        <f ca="1">L886*'Balance y flujos'!M$12</f>
        <v>1036962.7745006233</v>
      </c>
      <c r="W886" s="18">
        <f t="shared" ca="1" si="74"/>
        <v>136351.90605022479</v>
      </c>
      <c r="X886" s="18">
        <f ca="1">'Metrics and Escenarios'!$N$13-W886</f>
        <v>-133443.85929441801</v>
      </c>
    </row>
    <row r="887" spans="1:24" x14ac:dyDescent="0.3">
      <c r="A887">
        <v>882</v>
      </c>
      <c r="B887" s="18">
        <f t="shared" ca="1" si="73"/>
        <v>161.20421847150718</v>
      </c>
      <c r="C887" s="23">
        <f t="shared" ca="1" si="75"/>
        <v>0.9776619598928008</v>
      </c>
      <c r="D887" s="23">
        <f t="shared" ca="1" si="76"/>
        <v>0.94924484356024852</v>
      </c>
      <c r="E887" s="23">
        <f t="shared" ca="1" si="76"/>
        <v>0.91656350472938553</v>
      </c>
      <c r="F887" s="23">
        <f t="shared" ca="1" si="76"/>
        <v>0.88112382614732421</v>
      </c>
      <c r="G887" s="23">
        <f t="shared" ca="1" si="76"/>
        <v>0.84411905099979412</v>
      </c>
      <c r="H887" s="23">
        <f t="shared" ca="1" si="76"/>
        <v>0.80646926828139631</v>
      </c>
      <c r="I887" s="23">
        <f t="shared" ca="1" si="76"/>
        <v>0.76886086993162117</v>
      </c>
      <c r="J887" s="23">
        <f t="shared" ca="1" si="76"/>
        <v>0.73179460231537485</v>
      </c>
      <c r="K887" s="23">
        <f t="shared" ca="1" si="76"/>
        <v>0.69562031575639605</v>
      </c>
      <c r="L887" s="23">
        <f t="shared" ca="1" si="76"/>
        <v>0.66057669682523801</v>
      </c>
      <c r="M887" s="24">
        <f ca="1">C887*'Balance y flujos'!D$12</f>
        <v>7402.7160781396269</v>
      </c>
      <c r="N887" s="24">
        <f ca="1">D887*'Balance y flujos'!E$12</f>
        <v>7187.5457507675619</v>
      </c>
      <c r="O887" s="24">
        <f ca="1">E887*'Balance y flujos'!F$12</f>
        <v>6940.0873425004693</v>
      </c>
      <c r="P887" s="24">
        <f ca="1">F887*'Balance y flujos'!G$12</f>
        <v>6671.7431814242909</v>
      </c>
      <c r="Q887" s="24">
        <f ca="1">G887*'Balance y flujos'!H$12</f>
        <v>-837727.50266606815</v>
      </c>
      <c r="R887" s="24">
        <f ca="1">H887*'Balance y flujos'!I$12</f>
        <v>20438.981643401999</v>
      </c>
      <c r="S887" s="24">
        <f ca="1">I887*'Balance y flujos'!J$12</f>
        <v>19485.842579409054</v>
      </c>
      <c r="T887" s="24">
        <f ca="1">J887*'Balance y flujos'!K$12</f>
        <v>18546.443158756188</v>
      </c>
      <c r="U887" s="24">
        <f ca="1">K887*'Balance y flujos'!L$12</f>
        <v>17629.649911918979</v>
      </c>
      <c r="V887" s="24">
        <f ca="1">L887*'Balance y flujos'!M$12</f>
        <v>677318.20888464001</v>
      </c>
      <c r="W887" s="18">
        <f t="shared" ca="1" si="74"/>
        <v>-56106.284135109861</v>
      </c>
      <c r="X887" s="18">
        <f ca="1">'Metrics and Escenarios'!$N$13-W887</f>
        <v>59014.330890916637</v>
      </c>
    </row>
    <row r="888" spans="1:24" x14ac:dyDescent="0.3">
      <c r="A888">
        <v>883</v>
      </c>
      <c r="B888" s="18">
        <f t="shared" ca="1" si="73"/>
        <v>266.47480699340412</v>
      </c>
      <c r="C888" s="23">
        <f t="shared" ca="1" si="75"/>
        <v>0.96742403705772895</v>
      </c>
      <c r="D888" s="23">
        <f t="shared" ca="1" si="76"/>
        <v>0.92946825078483575</v>
      </c>
      <c r="E888" s="23">
        <f t="shared" ca="1" si="76"/>
        <v>0.88806965373572944</v>
      </c>
      <c r="F888" s="23">
        <f t="shared" ca="1" si="76"/>
        <v>0.84479156852583293</v>
      </c>
      <c r="G888" s="23">
        <f t="shared" ca="1" si="76"/>
        <v>0.80083765295846843</v>
      </c>
      <c r="H888" s="23">
        <f t="shared" ca="1" si="76"/>
        <v>0.75710612766822127</v>
      </c>
      <c r="I888" s="23">
        <f t="shared" ca="1" si="76"/>
        <v>0.71424112670946804</v>
      </c>
      <c r="J888" s="23">
        <f t="shared" ca="1" si="76"/>
        <v>0.67268919706791708</v>
      </c>
      <c r="K888" s="23">
        <f t="shared" ca="1" si="76"/>
        <v>0.63274054618386288</v>
      </c>
      <c r="L888" s="23">
        <f t="shared" ca="1" si="76"/>
        <v>0.59457249294005765</v>
      </c>
      <c r="M888" s="24">
        <f ca="1">C888*'Balance y flujos'!D$12</f>
        <v>7325.1959954453496</v>
      </c>
      <c r="N888" s="24">
        <f ca="1">D888*'Balance y flujos'!E$12</f>
        <v>7037.8002279639331</v>
      </c>
      <c r="O888" s="24">
        <f ca="1">E888*'Balance y flujos'!F$12</f>
        <v>6724.3359912849828</v>
      </c>
      <c r="P888" s="24">
        <f ca="1">F888*'Balance y flujos'!G$12</f>
        <v>6396.6405399353907</v>
      </c>
      <c r="Q888" s="24">
        <f ca="1">G888*'Balance y flujos'!H$12</f>
        <v>-794773.82516037626</v>
      </c>
      <c r="R888" s="24">
        <f ca="1">H888*'Balance y flujos'!I$12</f>
        <v>19187.932949378712</v>
      </c>
      <c r="S888" s="24">
        <f ca="1">I888*'Balance y flujos'!J$12</f>
        <v>18101.57169272799</v>
      </c>
      <c r="T888" s="24">
        <f ca="1">J888*'Balance y flujos'!K$12</f>
        <v>17048.488629809272</v>
      </c>
      <c r="U888" s="24">
        <f ca="1">K888*'Balance y flujos'!L$12</f>
        <v>16036.038714838724</v>
      </c>
      <c r="V888" s="24">
        <f ca="1">L888*'Balance y flujos'!M$12</f>
        <v>609641.2088190529</v>
      </c>
      <c r="W888" s="18">
        <f t="shared" ca="1" si="74"/>
        <v>-87274.61159993906</v>
      </c>
      <c r="X888" s="18">
        <f ca="1">'Metrics and Escenarios'!$N$13-W888</f>
        <v>90182.658355745836</v>
      </c>
    </row>
    <row r="889" spans="1:24" x14ac:dyDescent="0.3">
      <c r="A889">
        <v>884</v>
      </c>
      <c r="B889" s="18">
        <f t="shared" ca="1" si="73"/>
        <v>34.241861231656436</v>
      </c>
      <c r="C889" s="23">
        <f t="shared" ca="1" si="75"/>
        <v>0.99015371794673168</v>
      </c>
      <c r="D889" s="23">
        <f t="shared" ca="1" si="76"/>
        <v>0.97365714883493426</v>
      </c>
      <c r="E889" s="23">
        <f t="shared" ca="1" si="76"/>
        <v>0.95214759785358494</v>
      </c>
      <c r="F889" s="23">
        <f t="shared" ca="1" si="76"/>
        <v>0.92702738880765756</v>
      </c>
      <c r="G889" s="23">
        <f t="shared" ca="1" si="76"/>
        <v>0.89944213303700959</v>
      </c>
      <c r="H889" s="23">
        <f t="shared" ca="1" si="76"/>
        <v>0.8703045484981331</v>
      </c>
      <c r="I889" s="23">
        <f t="shared" ca="1" si="76"/>
        <v>0.84032076314926862</v>
      </c>
      <c r="J889" s="23">
        <f t="shared" ca="1" si="76"/>
        <v>0.81002876748419328</v>
      </c>
      <c r="K889" s="23">
        <f t="shared" ca="1" si="76"/>
        <v>0.77982544771539553</v>
      </c>
      <c r="L889" s="23">
        <f t="shared" ca="1" si="76"/>
        <v>0.75000179045637272</v>
      </c>
      <c r="M889" s="24">
        <f ca="1">C889*'Balance y flujos'!D$12</f>
        <v>7497.3018777141588</v>
      </c>
      <c r="N889" s="24">
        <f ca="1">D889*'Balance y flujos'!E$12</f>
        <v>7372.3922234493712</v>
      </c>
      <c r="O889" s="24">
        <f ca="1">E889*'Balance y flujos'!F$12</f>
        <v>7209.5249897680505</v>
      </c>
      <c r="P889" s="24">
        <f ca="1">F889*'Balance y flujos'!G$12</f>
        <v>7019.3183713056678</v>
      </c>
      <c r="Q889" s="24">
        <f ca="1">G889*'Balance y flujos'!H$12</f>
        <v>-892631.68626426288</v>
      </c>
      <c r="R889" s="24">
        <f ca="1">H889*'Balance y flujos'!I$12</f>
        <v>22056.809094324846</v>
      </c>
      <c r="S889" s="24">
        <f ca="1">I889*'Balance y flujos'!J$12</f>
        <v>21296.906563071403</v>
      </c>
      <c r="T889" s="24">
        <f ca="1">J889*'Balance y flujos'!K$12</f>
        <v>20529.192816632083</v>
      </c>
      <c r="U889" s="24">
        <f ca="1">K889*'Balance y flujos'!L$12</f>
        <v>19763.726452811683</v>
      </c>
      <c r="V889" s="24">
        <f ca="1">L889*'Balance y flujos'!M$12</f>
        <v>769009.67262939515</v>
      </c>
      <c r="W889" s="18">
        <f t="shared" ca="1" si="74"/>
        <v>-10876.841245790361</v>
      </c>
      <c r="X889" s="18">
        <f ca="1">'Metrics and Escenarios'!$N$13-W889</f>
        <v>13784.888001597137</v>
      </c>
    </row>
    <row r="890" spans="1:24" x14ac:dyDescent="0.3">
      <c r="A890">
        <v>885</v>
      </c>
      <c r="B890" s="18">
        <f t="shared" ca="1" si="73"/>
        <v>-40.3989484011801</v>
      </c>
      <c r="C890" s="23">
        <f t="shared" ca="1" si="75"/>
        <v>0.99757195618831507</v>
      </c>
      <c r="D890" s="23">
        <f t="shared" ca="1" si="76"/>
        <v>0.98830109204218142</v>
      </c>
      <c r="E890" s="23">
        <f t="shared" ca="1" si="76"/>
        <v>0.97370881927048802</v>
      </c>
      <c r="F890" s="23">
        <f t="shared" ca="1" si="76"/>
        <v>0.95512233773998023</v>
      </c>
      <c r="G890" s="23">
        <f t="shared" ca="1" si="76"/>
        <v>0.933643920190666</v>
      </c>
      <c r="H890" s="23">
        <f t="shared" ca="1" si="76"/>
        <v>0.91016662934436909</v>
      </c>
      <c r="I890" s="23">
        <f t="shared" ca="1" si="76"/>
        <v>0.88539355987525392</v>
      </c>
      <c r="J890" s="23">
        <f t="shared" ca="1" si="76"/>
        <v>0.859871027651949</v>
      </c>
      <c r="K890" s="23">
        <f t="shared" ca="1" si="76"/>
        <v>0.8340112056747484</v>
      </c>
      <c r="L890" s="23">
        <f t="shared" ca="1" si="76"/>
        <v>0.80812472031557003</v>
      </c>
      <c r="M890" s="24">
        <f ca="1">C890*'Balance y flujos'!D$12</f>
        <v>7553.4717132557407</v>
      </c>
      <c r="N890" s="24">
        <f ca="1">D890*'Balance y flujos'!E$12</f>
        <v>7483.274060193371</v>
      </c>
      <c r="O890" s="24">
        <f ca="1">E890*'Balance y flujos'!F$12</f>
        <v>7372.7834645733283</v>
      </c>
      <c r="P890" s="24">
        <f ca="1">F890*'Balance y flujos'!G$12</f>
        <v>7232.0492933501564</v>
      </c>
      <c r="Q890" s="24">
        <f ca="1">G890*'Balance y flujos'!H$12</f>
        <v>-926574.50239311717</v>
      </c>
      <c r="R890" s="24">
        <f ca="1">H890*'Balance y flujos'!I$12</f>
        <v>23067.064997095022</v>
      </c>
      <c r="S890" s="24">
        <f ca="1">I890*'Balance y flujos'!J$12</f>
        <v>22439.221715218973</v>
      </c>
      <c r="T890" s="24">
        <f ca="1">J890*'Balance y flujos'!K$12</f>
        <v>21792.384212387744</v>
      </c>
      <c r="U890" s="24">
        <f ca="1">K890*'Balance y flujos'!L$12</f>
        <v>21136.998511429796</v>
      </c>
      <c r="V890" s="24">
        <f ca="1">L890*'Balance y flujos'!M$12</f>
        <v>828605.6573750911</v>
      </c>
      <c r="W890" s="18">
        <f t="shared" ca="1" si="74"/>
        <v>20108.402949478012</v>
      </c>
      <c r="X890" s="18">
        <f ca="1">'Metrics and Escenarios'!$N$13-W890</f>
        <v>-17200.356193671236</v>
      </c>
    </row>
    <row r="891" spans="1:24" x14ac:dyDescent="0.3">
      <c r="A891">
        <v>886</v>
      </c>
      <c r="B891" s="18">
        <f t="shared" ca="1" si="73"/>
        <v>6.4860794475397805</v>
      </c>
      <c r="C891" s="23">
        <f t="shared" ca="1" si="75"/>
        <v>0.99290578452071343</v>
      </c>
      <c r="D891" s="23">
        <f t="shared" ca="1" si="76"/>
        <v>0.97907710149024207</v>
      </c>
      <c r="E891" s="23">
        <f t="shared" ca="1" si="76"/>
        <v>0.96010897829017505</v>
      </c>
      <c r="F891" s="23">
        <f t="shared" ca="1" si="76"/>
        <v>0.93737688212041925</v>
      </c>
      <c r="G891" s="23">
        <f t="shared" ca="1" si="76"/>
        <v>0.91201150930573616</v>
      </c>
      <c r="H891" s="23">
        <f t="shared" ca="1" si="76"/>
        <v>0.88491949538962522</v>
      </c>
      <c r="I891" s="23">
        <f t="shared" ca="1" si="76"/>
        <v>0.85680703260416868</v>
      </c>
      <c r="J891" s="23">
        <f t="shared" ca="1" si="76"/>
        <v>0.82821632958512448</v>
      </c>
      <c r="K891" s="23">
        <f t="shared" ca="1" si="76"/>
        <v>0.79955099452890876</v>
      </c>
      <c r="L891" s="23">
        <f t="shared" ca="1" si="76"/>
        <v>0.77111026244377401</v>
      </c>
      <c r="M891" s="24">
        <f ca="1">C891*'Balance y flujos'!D$12</f>
        <v>7518.1401309254825</v>
      </c>
      <c r="N891" s="24">
        <f ca="1">D891*'Balance y flujos'!E$12</f>
        <v>7413.4313272604695</v>
      </c>
      <c r="O891" s="24">
        <f ca="1">E891*'Balance y flujos'!F$12</f>
        <v>7269.8074200761648</v>
      </c>
      <c r="P891" s="24">
        <f ca="1">F891*'Balance y flujos'!G$12</f>
        <v>7097.6832496480556</v>
      </c>
      <c r="Q891" s="24">
        <f ca="1">G891*'Balance y flujos'!H$12</f>
        <v>-905105.88901942968</v>
      </c>
      <c r="R891" s="24">
        <f ca="1">H891*'Balance y flujos'!I$12</f>
        <v>22427.207128054106</v>
      </c>
      <c r="S891" s="24">
        <f ca="1">I891*'Balance y flujos'!J$12</f>
        <v>21714.730988638115</v>
      </c>
      <c r="T891" s="24">
        <f ca="1">J891*'Balance y flujos'!K$12</f>
        <v>20990.134432809649</v>
      </c>
      <c r="U891" s="24">
        <f ca="1">K891*'Balance y flujos'!L$12</f>
        <v>20263.646418871431</v>
      </c>
      <c r="V891" s="24">
        <f ca="1">L891*'Balance y flujos'!M$12</f>
        <v>790653.11313753144</v>
      </c>
      <c r="W891" s="18">
        <f t="shared" ca="1" si="74"/>
        <v>242.00521438533906</v>
      </c>
      <c r="X891" s="18">
        <f ca="1">'Metrics and Escenarios'!$N$13-W891</f>
        <v>2666.0415414214367</v>
      </c>
    </row>
    <row r="892" spans="1:24" x14ac:dyDescent="0.3">
      <c r="A892">
        <v>887</v>
      </c>
      <c r="B892" s="18">
        <f t="shared" ca="1" si="73"/>
        <v>120.42609544344387</v>
      </c>
      <c r="C892" s="23">
        <f t="shared" ca="1" si="75"/>
        <v>0.98165682147295796</v>
      </c>
      <c r="D892" s="23">
        <f t="shared" ca="1" si="76"/>
        <v>0.95701818329713573</v>
      </c>
      <c r="E892" s="23">
        <f t="shared" ca="1" si="76"/>
        <v>0.92784509213391586</v>
      </c>
      <c r="F892" s="23">
        <f t="shared" ca="1" si="76"/>
        <v>0.89561391088911746</v>
      </c>
      <c r="G892" s="23">
        <f t="shared" ca="1" si="76"/>
        <v>0.86150650080147917</v>
      </c>
      <c r="H892" s="23">
        <f t="shared" ca="1" si="76"/>
        <v>0.826444418380473</v>
      </c>
      <c r="I892" s="23">
        <f t="shared" ca="1" si="76"/>
        <v>0.79112399748332485</v>
      </c>
      <c r="J892" s="23">
        <f t="shared" ca="1" si="76"/>
        <v>0.75606123764804056</v>
      </c>
      <c r="K892" s="23">
        <f t="shared" ca="1" si="76"/>
        <v>0.72162405141595476</v>
      </c>
      <c r="L892" s="23">
        <f t="shared" ca="1" si="76"/>
        <v>0.68807053851618794</v>
      </c>
      <c r="M892" s="24">
        <f ca="1">C892*'Balance y flujos'!D$12</f>
        <v>7432.9645968122923</v>
      </c>
      <c r="N892" s="24">
        <f ca="1">D892*'Balance y flujos'!E$12</f>
        <v>7246.4043638789954</v>
      </c>
      <c r="O892" s="24">
        <f ca="1">E892*'Balance y flujos'!F$12</f>
        <v>7025.5099035619751</v>
      </c>
      <c r="P892" s="24">
        <f ca="1">F892*'Balance y flujos'!G$12</f>
        <v>6781.4600239446245</v>
      </c>
      <c r="Q892" s="24">
        <f ca="1">G892*'Balance y flujos'!H$12</f>
        <v>-854983.29719273478</v>
      </c>
      <c r="R892" s="24">
        <f ca="1">H892*'Balance y flujos'!I$12</f>
        <v>20945.227500816087</v>
      </c>
      <c r="S892" s="24">
        <f ca="1">I892*'Balance y flujos'!J$12</f>
        <v>20050.074439506687</v>
      </c>
      <c r="T892" s="24">
        <f ca="1">J892*'Balance y flujos'!K$12</f>
        <v>19161.451484080775</v>
      </c>
      <c r="U892" s="24">
        <f ca="1">K892*'Balance y flujos'!L$12</f>
        <v>18288.682929926243</v>
      </c>
      <c r="V892" s="24">
        <f ca="1">L892*'Balance y flujos'!M$12</f>
        <v>705508.84851660195</v>
      </c>
      <c r="W892" s="18">
        <f t="shared" ca="1" si="74"/>
        <v>-42542.673433605232</v>
      </c>
      <c r="X892" s="18">
        <f ca="1">'Metrics and Escenarios'!$N$13-W892</f>
        <v>45450.720189412008</v>
      </c>
    </row>
    <row r="893" spans="1:24" x14ac:dyDescent="0.3">
      <c r="A893">
        <v>888</v>
      </c>
      <c r="B893" s="18">
        <f t="shared" ca="1" si="73"/>
        <v>-161.78301105958568</v>
      </c>
      <c r="C893" s="23">
        <f t="shared" ca="1" si="75"/>
        <v>1.0097546797116197</v>
      </c>
      <c r="D893" s="23">
        <f t="shared" ca="1" si="76"/>
        <v>1.0125874978570959</v>
      </c>
      <c r="E893" s="23">
        <f t="shared" ref="D893:M921" ca="1" si="77">EXP(-(E$4+($B893/10000))*E$3)</f>
        <v>1.0098201495469261</v>
      </c>
      <c r="F893" s="23">
        <f t="shared" ca="1" si="77"/>
        <v>1.0026412627075134</v>
      </c>
      <c r="G893" s="23">
        <f t="shared" ca="1" si="77"/>
        <v>0.99206353746833953</v>
      </c>
      <c r="H893" s="23">
        <f t="shared" ca="1" si="77"/>
        <v>0.97892803340126544</v>
      </c>
      <c r="I893" s="23">
        <f t="shared" ca="1" si="77"/>
        <v>0.96391304710420556</v>
      </c>
      <c r="J893" s="23">
        <f t="shared" ca="1" si="77"/>
        <v>0.94755943221414396</v>
      </c>
      <c r="K893" s="23">
        <f t="shared" ca="1" si="77"/>
        <v>0.93028639906447586</v>
      </c>
      <c r="L893" s="23">
        <f t="shared" ca="1" si="77"/>
        <v>0.9124200508341036</v>
      </c>
      <c r="M893" s="24">
        <f ca="1">C893*'Balance y flujos'!D$12</f>
        <v>7645.7175477069304</v>
      </c>
      <c r="N893" s="24">
        <f ca="1">D893*'Balance y flujos'!E$12</f>
        <v>7667.1672402307777</v>
      </c>
      <c r="O893" s="24">
        <f ca="1">E893*'Balance y flujos'!F$12</f>
        <v>7646.2132759057749</v>
      </c>
      <c r="P893" s="24">
        <f ca="1">F893*'Balance y flujos'!G$12</f>
        <v>7591.8557748375197</v>
      </c>
      <c r="Q893" s="24">
        <f ca="1">G893*'Balance y flujos'!H$12</f>
        <v>-984551.77471124288</v>
      </c>
      <c r="R893" s="24">
        <f ca="1">H893*'Balance y flujos'!I$12</f>
        <v>24809.739058672618</v>
      </c>
      <c r="S893" s="24">
        <f ca="1">I893*'Balance y flujos'!J$12</f>
        <v>24429.202513299311</v>
      </c>
      <c r="T893" s="24">
        <f ca="1">J893*'Balance y flujos'!K$12</f>
        <v>24014.740056157538</v>
      </c>
      <c r="U893" s="24">
        <f ca="1">K893*'Balance y flujos'!L$12</f>
        <v>23576.976062714511</v>
      </c>
      <c r="V893" s="24">
        <f ca="1">L893*'Balance y flujos'!M$12</f>
        <v>935544.22605507821</v>
      </c>
      <c r="W893" s="18">
        <f t="shared" ca="1" si="74"/>
        <v>78374.062873360235</v>
      </c>
      <c r="X893" s="18">
        <f ca="1">'Metrics and Escenarios'!$N$13-W893</f>
        <v>-75466.016117553459</v>
      </c>
    </row>
    <row r="894" spans="1:24" x14ac:dyDescent="0.3">
      <c r="A894">
        <v>889</v>
      </c>
      <c r="B894" s="18">
        <f t="shared" ca="1" si="73"/>
        <v>-15.598914176606439</v>
      </c>
      <c r="C894" s="23">
        <f t="shared" ca="1" si="75"/>
        <v>0.99510103953013551</v>
      </c>
      <c r="D894" s="23">
        <f t="shared" ca="1" si="77"/>
        <v>0.98341124871385943</v>
      </c>
      <c r="E894" s="23">
        <f t="shared" ca="1" si="77"/>
        <v>0.96649129816628743</v>
      </c>
      <c r="F894" s="23">
        <f t="shared" ca="1" si="77"/>
        <v>0.94569435126618551</v>
      </c>
      <c r="G894" s="23">
        <f t="shared" ca="1" si="77"/>
        <v>0.92213820257778778</v>
      </c>
      <c r="H894" s="23">
        <f t="shared" ca="1" si="77"/>
        <v>0.89672359555894843</v>
      </c>
      <c r="I894" s="23">
        <f t="shared" ca="1" si="77"/>
        <v>0.87015575348965746</v>
      </c>
      <c r="J894" s="23">
        <f t="shared" ca="1" si="77"/>
        <v>0.84297928333833849</v>
      </c>
      <c r="K894" s="23">
        <f t="shared" ca="1" si="77"/>
        <v>0.81560225825835964</v>
      </c>
      <c r="L894" s="23">
        <f t="shared" ca="1" si="77"/>
        <v>0.78832967307311985</v>
      </c>
      <c r="M894" s="24">
        <f ca="1">C894*'Balance y flujos'!D$12</f>
        <v>7534.7622868654025</v>
      </c>
      <c r="N894" s="24">
        <f ca="1">D894*'Balance y flujos'!E$12</f>
        <v>7446.2488681422019</v>
      </c>
      <c r="O894" s="24">
        <f ca="1">E894*'Balance y flujos'!F$12</f>
        <v>7318.1334303956291</v>
      </c>
      <c r="P894" s="24">
        <f ca="1">F894*'Balance y flujos'!G$12</f>
        <v>7160.6619325678103</v>
      </c>
      <c r="Q894" s="24">
        <f ca="1">G894*'Balance y flujos'!H$12</f>
        <v>-915155.90442307817</v>
      </c>
      <c r="R894" s="24">
        <f ca="1">H894*'Balance y flujos'!I$12</f>
        <v>22726.367674111629</v>
      </c>
      <c r="S894" s="24">
        <f ca="1">I894*'Balance y flujos'!J$12</f>
        <v>22053.038066008612</v>
      </c>
      <c r="T894" s="24">
        <f ca="1">J894*'Balance y flujos'!K$12</f>
        <v>21364.28352023532</v>
      </c>
      <c r="U894" s="24">
        <f ca="1">K894*'Balance y flujos'!L$12</f>
        <v>20670.446153991874</v>
      </c>
      <c r="V894" s="24">
        <f ca="1">L894*'Balance y flujos'!M$12</f>
        <v>808308.92876283382</v>
      </c>
      <c r="W894" s="18">
        <f t="shared" ca="1" si="74"/>
        <v>9426.9662720741471</v>
      </c>
      <c r="X894" s="18">
        <f ca="1">'Metrics and Escenarios'!$N$13-W894</f>
        <v>-6518.9195162673714</v>
      </c>
    </row>
    <row r="895" spans="1:24" x14ac:dyDescent="0.3">
      <c r="A895">
        <v>890</v>
      </c>
      <c r="B895" s="18">
        <f t="shared" ca="1" si="73"/>
        <v>0.27516867231637249</v>
      </c>
      <c r="C895" s="23">
        <f t="shared" ca="1" si="75"/>
        <v>0.9935226609927057</v>
      </c>
      <c r="D895" s="23">
        <f t="shared" ca="1" si="77"/>
        <v>0.98029404927305497</v>
      </c>
      <c r="E895" s="23">
        <f t="shared" ca="1" si="77"/>
        <v>0.96189959133239389</v>
      </c>
      <c r="F895" s="23">
        <f t="shared" ca="1" si="77"/>
        <v>0.93970856296452399</v>
      </c>
      <c r="G895" s="23">
        <f t="shared" ca="1" si="77"/>
        <v>0.9148481225691879</v>
      </c>
      <c r="H895" s="23">
        <f t="shared" ca="1" si="77"/>
        <v>0.88822334115105395</v>
      </c>
      <c r="I895" s="23">
        <f t="shared" ca="1" si="77"/>
        <v>0.86054022843671951</v>
      </c>
      <c r="J895" s="23">
        <f t="shared" ca="1" si="77"/>
        <v>0.83234175233121088</v>
      </c>
      <c r="K895" s="23">
        <f t="shared" ca="1" si="77"/>
        <v>0.80403285515380118</v>
      </c>
      <c r="L895" s="23">
        <f t="shared" ca="1" si="77"/>
        <v>0.7759144632693491</v>
      </c>
      <c r="M895" s="24">
        <f ca="1">C895*'Balance y flujos'!D$12</f>
        <v>7522.8110310574093</v>
      </c>
      <c r="N895" s="24">
        <f ca="1">D895*'Balance y flujos'!E$12</f>
        <v>7422.645881255261</v>
      </c>
      <c r="O895" s="24">
        <f ca="1">E895*'Balance y flujos'!F$12</f>
        <v>7283.365685101443</v>
      </c>
      <c r="P895" s="24">
        <f ca="1">F895*'Balance y flujos'!G$12</f>
        <v>7115.3384024328043</v>
      </c>
      <c r="Q895" s="24">
        <f ca="1">G895*'Balance y flujos'!H$12</f>
        <v>-907921.02385426883</v>
      </c>
      <c r="R895" s="24">
        <f ca="1">H895*'Balance y flujos'!I$12</f>
        <v>22510.939076097675</v>
      </c>
      <c r="S895" s="24">
        <f ca="1">I895*'Balance y flujos'!J$12</f>
        <v>21809.344291455385</v>
      </c>
      <c r="T895" s="24">
        <f ca="1">J895*'Balance y flujos'!K$12</f>
        <v>21094.688249172941</v>
      </c>
      <c r="U895" s="24">
        <f ca="1">K895*'Balance y flujos'!L$12</f>
        <v>20377.233719272441</v>
      </c>
      <c r="V895" s="24">
        <f ca="1">L895*'Balance y flujos'!M$12</f>
        <v>795579.07058341079</v>
      </c>
      <c r="W895" s="18">
        <f t="shared" ca="1" si="74"/>
        <v>2794.4130649872823</v>
      </c>
      <c r="X895" s="18">
        <f ca="1">'Metrics and Escenarios'!$N$13-W895</f>
        <v>113.63369081949349</v>
      </c>
    </row>
    <row r="896" spans="1:24" x14ac:dyDescent="0.3">
      <c r="A896">
        <v>891</v>
      </c>
      <c r="B896" s="18">
        <f t="shared" ca="1" si="73"/>
        <v>-182.01136390392395</v>
      </c>
      <c r="C896" s="23">
        <f t="shared" ca="1" si="75"/>
        <v>1.01179931438875</v>
      </c>
      <c r="D896" s="23">
        <f t="shared" ca="1" si="77"/>
        <v>1.0166923912198276</v>
      </c>
      <c r="E896" s="23">
        <f t="shared" ca="1" si="77"/>
        <v>1.0159668809091853</v>
      </c>
      <c r="F896" s="23">
        <f t="shared" ca="1" si="77"/>
        <v>1.0107868852673292</v>
      </c>
      <c r="G896" s="23">
        <f t="shared" ca="1" si="77"/>
        <v>1.0021483569600051</v>
      </c>
      <c r="H896" s="23">
        <f t="shared" ca="1" si="77"/>
        <v>0.99088168849067504</v>
      </c>
      <c r="I896" s="23">
        <f t="shared" ca="1" si="77"/>
        <v>0.97765899897888142</v>
      </c>
      <c r="J896" s="23">
        <f t="shared" ca="1" si="77"/>
        <v>0.96301823049323443</v>
      </c>
      <c r="K896" s="23">
        <f t="shared" ca="1" si="77"/>
        <v>0.94737785174477829</v>
      </c>
      <c r="L896" s="23">
        <f t="shared" ca="1" si="77"/>
        <v>0.93106474553779195</v>
      </c>
      <c r="M896" s="24">
        <f ca="1">C896*'Balance y flujos'!D$12</f>
        <v>7661.1992281028561</v>
      </c>
      <c r="N896" s="24">
        <f ca="1">D896*'Balance y flujos'!E$12</f>
        <v>7698.2489037729229</v>
      </c>
      <c r="O896" s="24">
        <f ca="1">E896*'Balance y flujos'!F$12</f>
        <v>7692.7554438023253</v>
      </c>
      <c r="P896" s="24">
        <f ca="1">F896*'Balance y flujos'!G$12</f>
        <v>7653.5332600662759</v>
      </c>
      <c r="Q896" s="24">
        <f ca="1">G896*'Balance y flujos'!H$12</f>
        <v>-994560.23339676205</v>
      </c>
      <c r="R896" s="24">
        <f ca="1">H896*'Balance y flujos'!I$12</f>
        <v>25112.689892080882</v>
      </c>
      <c r="S896" s="24">
        <f ca="1">I896*'Balance y flujos'!J$12</f>
        <v>24777.576926420228</v>
      </c>
      <c r="T896" s="24">
        <f ca="1">J896*'Balance y flujos'!K$12</f>
        <v>24406.524475827624</v>
      </c>
      <c r="U896" s="24">
        <f ca="1">K896*'Balance y flujos'!L$12</f>
        <v>24010.138120254793</v>
      </c>
      <c r="V896" s="24">
        <f ca="1">L896*'Balance y flujos'!M$12</f>
        <v>954661.44784415385</v>
      </c>
      <c r="W896" s="18">
        <f t="shared" ca="1" si="74"/>
        <v>89113.880697719636</v>
      </c>
      <c r="X896" s="18">
        <f ca="1">'Metrics and Escenarios'!$N$13-W896</f>
        <v>-86205.833941912861</v>
      </c>
    </row>
    <row r="897" spans="1:24" x14ac:dyDescent="0.3">
      <c r="A897">
        <v>892</v>
      </c>
      <c r="B897" s="18">
        <f t="shared" ca="1" si="73"/>
        <v>-53.614385150030742</v>
      </c>
      <c r="C897" s="23">
        <f t="shared" ca="1" si="75"/>
        <v>0.99889116259970578</v>
      </c>
      <c r="D897" s="23">
        <f t="shared" ca="1" si="77"/>
        <v>0.99091671329133202</v>
      </c>
      <c r="E897" s="23">
        <f t="shared" ca="1" si="77"/>
        <v>0.97757687811078242</v>
      </c>
      <c r="F897" s="23">
        <f t="shared" ca="1" si="77"/>
        <v>0.96018464962091943</v>
      </c>
      <c r="G897" s="23">
        <f t="shared" ca="1" si="77"/>
        <v>0.93983360359855672</v>
      </c>
      <c r="H897" s="23">
        <f t="shared" ca="1" si="77"/>
        <v>0.91741226737531345</v>
      </c>
      <c r="I897" s="23">
        <f t="shared" ca="1" si="77"/>
        <v>0.89362216562187391</v>
      </c>
      <c r="J897" s="23">
        <f t="shared" ca="1" si="77"/>
        <v>0.86901011025540542</v>
      </c>
      <c r="K897" s="23">
        <f t="shared" ca="1" si="77"/>
        <v>0.84399007192378939</v>
      </c>
      <c r="L897" s="23">
        <f t="shared" ca="1" si="77"/>
        <v>0.81887532192628931</v>
      </c>
      <c r="M897" s="24">
        <f ca="1">C897*'Balance y flujos'!D$12</f>
        <v>7563.4605549132993</v>
      </c>
      <c r="N897" s="24">
        <f ca="1">D897*'Balance y flujos'!E$12</f>
        <v>7503.0791689832577</v>
      </c>
      <c r="O897" s="24">
        <f ca="1">E897*'Balance y flujos'!F$12</f>
        <v>7402.071851094347</v>
      </c>
      <c r="P897" s="24">
        <f ca="1">F897*'Balance y flujos'!G$12</f>
        <v>7270.3803925346792</v>
      </c>
      <c r="Q897" s="24">
        <f ca="1">G897*'Balance y flujos'!H$12</f>
        <v>-932717.3184063849</v>
      </c>
      <c r="R897" s="24">
        <f ca="1">H897*'Balance y flujos'!I$12</f>
        <v>23250.696870662625</v>
      </c>
      <c r="S897" s="24">
        <f ca="1">I897*'Balance y flujos'!J$12</f>
        <v>22647.765708673753</v>
      </c>
      <c r="T897" s="24">
        <f ca="1">J897*'Balance y flujos'!K$12</f>
        <v>22024.003133177674</v>
      </c>
      <c r="U897" s="24">
        <f ca="1">K897*'Balance y flujos'!L$12</f>
        <v>21389.900726192118</v>
      </c>
      <c r="V897" s="24">
        <f ca="1">L897*'Balance y flujos'!M$12</f>
        <v>839628.71989364538</v>
      </c>
      <c r="W897" s="18">
        <f t="shared" ca="1" si="74"/>
        <v>25962.759893492213</v>
      </c>
      <c r="X897" s="18">
        <f ca="1">'Metrics and Escenarios'!$N$13-W897</f>
        <v>-23054.713137685438</v>
      </c>
    </row>
    <row r="898" spans="1:24" x14ac:dyDescent="0.3">
      <c r="A898">
        <v>893</v>
      </c>
      <c r="B898" s="18">
        <f t="shared" ca="1" si="73"/>
        <v>-130.59260982349599</v>
      </c>
      <c r="C898" s="23">
        <f t="shared" ca="1" si="75"/>
        <v>1.0066101209024421</v>
      </c>
      <c r="D898" s="23">
        <f t="shared" ca="1" si="77"/>
        <v>1.0062905566202389</v>
      </c>
      <c r="E898" s="23">
        <f t="shared" ca="1" si="77"/>
        <v>1.0004152110467746</v>
      </c>
      <c r="F898" s="23">
        <f t="shared" ca="1" si="77"/>
        <v>0.9902098587411543</v>
      </c>
      <c r="G898" s="23">
        <f t="shared" ca="1" si="77"/>
        <v>0.97671212290451492</v>
      </c>
      <c r="H898" s="23">
        <f t="shared" ca="1" si="77"/>
        <v>0.96077849562054263</v>
      </c>
      <c r="I898" s="23">
        <f t="shared" ca="1" si="77"/>
        <v>0.94309574476861635</v>
      </c>
      <c r="J898" s="23">
        <f t="shared" ca="1" si="77"/>
        <v>0.92420817075557282</v>
      </c>
      <c r="K898" s="23">
        <f t="shared" ca="1" si="77"/>
        <v>0.9045351213079984</v>
      </c>
      <c r="L898" s="23">
        <f t="shared" ca="1" si="77"/>
        <v>0.88440054467960327</v>
      </c>
      <c r="M898" s="24">
        <f ca="1">C898*'Balance y flujos'!D$12</f>
        <v>7621.9073996083926</v>
      </c>
      <c r="N898" s="24">
        <f ca="1">D898*'Balance y flujos'!E$12</f>
        <v>7619.4877047169966</v>
      </c>
      <c r="O898" s="24">
        <f ca="1">E898*'Balance y flujos'!F$12</f>
        <v>7575.0004310727609</v>
      </c>
      <c r="P898" s="24">
        <f ca="1">F898*'Balance y flujos'!G$12</f>
        <v>7497.7269677540307</v>
      </c>
      <c r="Q898" s="24">
        <f ca="1">G898*'Balance y flujos'!H$12</f>
        <v>-969316.598855761</v>
      </c>
      <c r="R898" s="24">
        <f ca="1">H898*'Balance y flujos'!I$12</f>
        <v>24349.761122592121</v>
      </c>
      <c r="S898" s="24">
        <f ca="1">I898*'Balance y flujos'!J$12</f>
        <v>23901.613332859772</v>
      </c>
      <c r="T898" s="24">
        <f ca="1">J898*'Balance y flujos'!K$12</f>
        <v>23422.930767107875</v>
      </c>
      <c r="U898" s="24">
        <f ca="1">K898*'Balance y flujos'!L$12</f>
        <v>22924.341282866782</v>
      </c>
      <c r="V898" s="24">
        <f ca="1">L898*'Balance y flujos'!M$12</f>
        <v>906814.59963378892</v>
      </c>
      <c r="W898" s="18">
        <f t="shared" ca="1" si="74"/>
        <v>62410.769786606776</v>
      </c>
      <c r="X898" s="18">
        <f ca="1">'Metrics and Escenarios'!$N$13-W898</f>
        <v>-59502.7230308</v>
      </c>
    </row>
    <row r="899" spans="1:24" x14ac:dyDescent="0.3">
      <c r="A899">
        <v>894</v>
      </c>
      <c r="B899" s="18">
        <f t="shared" ca="1" si="73"/>
        <v>-300.4789007689771</v>
      </c>
      <c r="C899" s="23">
        <f t="shared" ca="1" si="75"/>
        <v>1.0238571336323099</v>
      </c>
      <c r="D899" s="23">
        <f t="shared" ca="1" si="77"/>
        <v>1.0410690437106216</v>
      </c>
      <c r="E899" s="23">
        <f t="shared" ca="1" si="77"/>
        <v>1.0527239174883483</v>
      </c>
      <c r="F899" s="23">
        <f t="shared" ca="1" si="77"/>
        <v>1.0598380745397478</v>
      </c>
      <c r="G899" s="23">
        <f t="shared" ca="1" si="77"/>
        <v>1.0633027021663419</v>
      </c>
      <c r="H899" s="23">
        <f t="shared" ca="1" si="77"/>
        <v>1.0638776400533958</v>
      </c>
      <c r="I899" s="23">
        <f t="shared" ca="1" si="77"/>
        <v>1.0621901271636813</v>
      </c>
      <c r="J899" s="23">
        <f t="shared" ca="1" si="77"/>
        <v>1.058752250992403</v>
      </c>
      <c r="K899" s="23">
        <f t="shared" ca="1" si="77"/>
        <v>1.0539695043836077</v>
      </c>
      <c r="L899" s="23">
        <f t="shared" ca="1" si="77"/>
        <v>1.0481650634842465</v>
      </c>
      <c r="M899" s="24">
        <f ca="1">C899*'Balance y flujos'!D$12</f>
        <v>7752.4993052700083</v>
      </c>
      <c r="N899" s="24">
        <f ca="1">D899*'Balance y flujos'!E$12</f>
        <v>7882.8254186908298</v>
      </c>
      <c r="O899" s="24">
        <f ca="1">E899*'Balance y flujos'!F$12</f>
        <v>7971.0744506082883</v>
      </c>
      <c r="P899" s="24">
        <f ca="1">F899*'Balance y flujos'!G$12</f>
        <v>8024.9418270096166</v>
      </c>
      <c r="Q899" s="24">
        <f ca="1">G899*'Balance y flujos'!H$12</f>
        <v>-1055251.5266760741</v>
      </c>
      <c r="R899" s="24">
        <f ca="1">H899*'Balance y flujos'!I$12</f>
        <v>26962.683404186453</v>
      </c>
      <c r="S899" s="24">
        <f ca="1">I899*'Balance y flujos'!J$12</f>
        <v>26919.91544472114</v>
      </c>
      <c r="T899" s="24">
        <f ca="1">J899*'Balance y flujos'!K$12</f>
        <v>26832.786659136058</v>
      </c>
      <c r="U899" s="24">
        <f ca="1">K899*'Balance y flujos'!L$12</f>
        <v>26711.573769833376</v>
      </c>
      <c r="V899" s="24">
        <f ca="1">L899*'Balance y flujos'!M$12</f>
        <v>1074729.5307670031</v>
      </c>
      <c r="W899" s="18">
        <f t="shared" ca="1" si="74"/>
        <v>158536.30437038478</v>
      </c>
      <c r="X899" s="18">
        <f ca="1">'Metrics and Escenarios'!$N$13-W899</f>
        <v>-155628.257614578</v>
      </c>
    </row>
    <row r="900" spans="1:24" x14ac:dyDescent="0.3">
      <c r="A900">
        <v>895</v>
      </c>
      <c r="B900" s="18">
        <f t="shared" ca="1" si="73"/>
        <v>114.1841108821659</v>
      </c>
      <c r="C900" s="23">
        <f t="shared" ca="1" si="75"/>
        <v>0.98226976142355282</v>
      </c>
      <c r="D900" s="23">
        <f t="shared" ca="1" si="77"/>
        <v>0.95821366790652074</v>
      </c>
      <c r="E900" s="23">
        <f t="shared" ca="1" si="77"/>
        <v>0.92958419836896578</v>
      </c>
      <c r="F900" s="23">
        <f t="shared" ca="1" si="77"/>
        <v>0.89785286811512499</v>
      </c>
      <c r="G900" s="23">
        <f t="shared" ca="1" si="77"/>
        <v>0.86419945610063664</v>
      </c>
      <c r="H900" s="23">
        <f t="shared" ca="1" si="77"/>
        <v>0.8295454136453515</v>
      </c>
      <c r="I900" s="23">
        <f t="shared" ca="1" si="77"/>
        <v>0.79458828903564338</v>
      </c>
      <c r="J900" s="23">
        <f t="shared" ca="1" si="77"/>
        <v>0.75984613795698863</v>
      </c>
      <c r="K900" s="23">
        <f t="shared" ca="1" si="77"/>
        <v>0.72568938939307093</v>
      </c>
      <c r="L900" s="23">
        <f t="shared" ca="1" si="77"/>
        <v>0.69237889655822293</v>
      </c>
      <c r="M900" s="24">
        <f ca="1">C900*'Balance y flujos'!D$12</f>
        <v>7437.605690169039</v>
      </c>
      <c r="N900" s="24">
        <f ca="1">D900*'Balance y flujos'!E$12</f>
        <v>7255.4564018042856</v>
      </c>
      <c r="O900" s="24">
        <f ca="1">E900*'Balance y flujos'!F$12</f>
        <v>7038.6781664339487</v>
      </c>
      <c r="P900" s="24">
        <f ca="1">F900*'Balance y flujos'!G$12</f>
        <v>6798.413086797811</v>
      </c>
      <c r="Q900" s="24">
        <f ca="1">G900*'Balance y flujos'!H$12</f>
        <v>-857655.86182077217</v>
      </c>
      <c r="R900" s="24">
        <f ca="1">H900*'Balance y flujos'!I$12</f>
        <v>21023.818450016413</v>
      </c>
      <c r="S900" s="24">
        <f ca="1">I900*'Balance y flujos'!J$12</f>
        <v>20137.872690760727</v>
      </c>
      <c r="T900" s="24">
        <f ca="1">J900*'Balance y flujos'!K$12</f>
        <v>19257.375173896693</v>
      </c>
      <c r="U900" s="24">
        <f ca="1">K900*'Balance y flujos'!L$12</f>
        <v>18391.713970979512</v>
      </c>
      <c r="V900" s="24">
        <f ca="1">L900*'Balance y flujos'!M$12</f>
        <v>709926.39664733317</v>
      </c>
      <c r="W900" s="18">
        <f t="shared" ca="1" si="74"/>
        <v>-40388.531542580458</v>
      </c>
      <c r="X900" s="18">
        <f ca="1">'Metrics and Escenarios'!$N$13-W900</f>
        <v>43296.578298387234</v>
      </c>
    </row>
    <row r="901" spans="1:24" x14ac:dyDescent="0.3">
      <c r="A901">
        <v>896</v>
      </c>
      <c r="B901" s="18">
        <f t="shared" ca="1" si="73"/>
        <v>232.42592231988488</v>
      </c>
      <c r="C901" s="23">
        <f t="shared" ca="1" si="75"/>
        <v>0.97072362217645825</v>
      </c>
      <c r="D901" s="23">
        <f t="shared" ca="1" si="77"/>
        <v>0.93581932238782539</v>
      </c>
      <c r="E901" s="23">
        <f t="shared" ca="1" si="77"/>
        <v>0.89718747657825759</v>
      </c>
      <c r="F901" s="23">
        <f t="shared" ca="1" si="77"/>
        <v>0.85637596086216572</v>
      </c>
      <c r="G901" s="23">
        <f t="shared" ca="1" si="77"/>
        <v>0.81458818284398926</v>
      </c>
      <c r="H901" s="23">
        <f t="shared" ca="1" si="77"/>
        <v>0.77273237259374306</v>
      </c>
      <c r="I901" s="23">
        <f t="shared" ca="1" si="77"/>
        <v>0.73146899721240877</v>
      </c>
      <c r="J901" s="23">
        <f t="shared" ca="1" si="77"/>
        <v>0.69126448926426498</v>
      </c>
      <c r="K901" s="23">
        <f t="shared" ca="1" si="77"/>
        <v>0.6524303920661112</v>
      </c>
      <c r="L901" s="23">
        <f t="shared" ca="1" si="77"/>
        <v>0.61516562021522858</v>
      </c>
      <c r="M901" s="24">
        <f ca="1">C901*'Balance y flujos'!D$12</f>
        <v>7350.1799805154915</v>
      </c>
      <c r="N901" s="24">
        <f ca="1">D901*'Balance y flujos'!E$12</f>
        <v>7085.8896308430449</v>
      </c>
      <c r="O901" s="24">
        <f ca="1">E901*'Balance y flujos'!F$12</f>
        <v>6793.3748375559499</v>
      </c>
      <c r="P901" s="24">
        <f ca="1">F901*'Balance y flujos'!G$12</f>
        <v>6484.3558964918138</v>
      </c>
      <c r="Q901" s="24">
        <f ca="1">G901*'Balance y flujos'!H$12</f>
        <v>-808420.23800663173</v>
      </c>
      <c r="R901" s="24">
        <f ca="1">H901*'Balance y flujos'!I$12</f>
        <v>19583.961100418688</v>
      </c>
      <c r="S901" s="24">
        <f ca="1">I901*'Balance y flujos'!J$12</f>
        <v>18538.191093879985</v>
      </c>
      <c r="T901" s="24">
        <f ca="1">J901*'Balance y flujos'!K$12</f>
        <v>17519.256793152985</v>
      </c>
      <c r="U901" s="24">
        <f ca="1">K901*'Balance y flujos'!L$12</f>
        <v>16535.053884265199</v>
      </c>
      <c r="V901" s="24">
        <f ca="1">L901*'Balance y flujos'!M$12</f>
        <v>630756.24383071379</v>
      </c>
      <c r="W901" s="18">
        <f t="shared" ca="1" si="74"/>
        <v>-77773.730958794709</v>
      </c>
      <c r="X901" s="18">
        <f ca="1">'Metrics and Escenarios'!$N$13-W901</f>
        <v>80681.777714601485</v>
      </c>
    </row>
    <row r="902" spans="1:24" x14ac:dyDescent="0.3">
      <c r="A902">
        <v>897</v>
      </c>
      <c r="B902" s="18">
        <f t="shared" ca="1" si="73"/>
        <v>89.457644942968997</v>
      </c>
      <c r="C902" s="23">
        <f t="shared" ca="1" si="75"/>
        <v>0.98470157266934022</v>
      </c>
      <c r="D902" s="23">
        <f t="shared" ca="1" si="77"/>
        <v>0.9629640517701451</v>
      </c>
      <c r="E902" s="23">
        <f t="shared" ca="1" si="77"/>
        <v>0.93650543690265808</v>
      </c>
      <c r="F902" s="23">
        <f t="shared" ca="1" si="77"/>
        <v>0.90677722024669472</v>
      </c>
      <c r="G902" s="23">
        <f t="shared" ca="1" si="77"/>
        <v>0.87495007457375185</v>
      </c>
      <c r="H902" s="23">
        <f t="shared" ca="1" si="77"/>
        <v>0.84194419549486732</v>
      </c>
      <c r="I902" s="23">
        <f t="shared" ca="1" si="77"/>
        <v>0.80846115430629595</v>
      </c>
      <c r="J902" s="23">
        <f t="shared" ca="1" si="77"/>
        <v>0.77502643269841709</v>
      </c>
      <c r="K902" s="23">
        <f t="shared" ca="1" si="77"/>
        <v>0.74201978283866155</v>
      </c>
      <c r="L902" s="23">
        <f t="shared" ca="1" si="77"/>
        <v>0.70971239470676417</v>
      </c>
      <c r="M902" s="24">
        <f ca="1">C902*'Balance y flujos'!D$12</f>
        <v>7456.0190159878784</v>
      </c>
      <c r="N902" s="24">
        <f ca="1">D902*'Balance y flujos'!E$12</f>
        <v>7291.4256267994397</v>
      </c>
      <c r="O902" s="24">
        <f ca="1">E902*'Balance y flujos'!F$12</f>
        <v>7091.0847915005734</v>
      </c>
      <c r="P902" s="24">
        <f ca="1">F902*'Balance y flujos'!G$12</f>
        <v>6865.98700060601</v>
      </c>
      <c r="Q902" s="24">
        <f ca="1">G902*'Balance y flujos'!H$12</f>
        <v>-868325.07815338718</v>
      </c>
      <c r="R902" s="24">
        <f ca="1">H902*'Balance y flujos'!I$12</f>
        <v>21338.050479170903</v>
      </c>
      <c r="S902" s="24">
        <f ca="1">I902*'Balance y flujos'!J$12</f>
        <v>20489.463569372259</v>
      </c>
      <c r="T902" s="24">
        <f ca="1">J902*'Balance y flujos'!K$12</f>
        <v>19642.101260512096</v>
      </c>
      <c r="U902" s="24">
        <f ca="1">K902*'Balance y flujos'!L$12</f>
        <v>18805.587908885722</v>
      </c>
      <c r="V902" s="24">
        <f ca="1">L902*'Balance y flujos'!M$12</f>
        <v>727699.19120109128</v>
      </c>
      <c r="W902" s="18">
        <f t="shared" ca="1" si="74"/>
        <v>-31646.167299460969</v>
      </c>
      <c r="X902" s="18">
        <f ca="1">'Metrics and Escenarios'!$N$13-W902</f>
        <v>34554.214055267745</v>
      </c>
    </row>
    <row r="903" spans="1:24" x14ac:dyDescent="0.3">
      <c r="A903">
        <v>898</v>
      </c>
      <c r="B903" s="18">
        <f t="shared" ref="B903:B966" ca="1" si="78">_xlfn.NORM.INV(RAND(),0,1.6)*100</f>
        <v>106.9461809484874</v>
      </c>
      <c r="C903" s="23">
        <f t="shared" ca="1" si="75"/>
        <v>0.98298097875047818</v>
      </c>
      <c r="D903" s="23">
        <f t="shared" ca="1" si="77"/>
        <v>0.95960176903995764</v>
      </c>
      <c r="E903" s="23">
        <f t="shared" ca="1" si="77"/>
        <v>0.93160487098662759</v>
      </c>
      <c r="F903" s="23">
        <f t="shared" ca="1" si="77"/>
        <v>0.90045607311993547</v>
      </c>
      <c r="G903" s="23">
        <f t="shared" ca="1" si="77"/>
        <v>0.86733262965972613</v>
      </c>
      <c r="H903" s="23">
        <f t="shared" ca="1" si="77"/>
        <v>0.83315576235498556</v>
      </c>
      <c r="I903" s="23">
        <f t="shared" ca="1" si="77"/>
        <v>0.79862432685104423</v>
      </c>
      <c r="J903" s="23">
        <f t="shared" ca="1" si="77"/>
        <v>0.76425867115632506</v>
      </c>
      <c r="K903" s="23">
        <f t="shared" ca="1" si="77"/>
        <v>0.73043205988337256</v>
      </c>
      <c r="L903" s="23">
        <f t="shared" ca="1" si="77"/>
        <v>0.69740846637879694</v>
      </c>
      <c r="M903" s="24">
        <f ca="1">C903*'Balance y flujos'!D$12</f>
        <v>7442.990925717796</v>
      </c>
      <c r="N903" s="24">
        <f ca="1">D903*'Balance y flujos'!E$12</f>
        <v>7265.9669044116526</v>
      </c>
      <c r="O903" s="24">
        <f ca="1">E903*'Balance y flujos'!F$12</f>
        <v>7053.9784095538316</v>
      </c>
      <c r="P903" s="24">
        <f ca="1">F903*'Balance y flujos'!G$12</f>
        <v>6818.1241815671292</v>
      </c>
      <c r="Q903" s="24">
        <f ca="1">G903*'Balance y flujos'!H$12</f>
        <v>-860765.31143924315</v>
      </c>
      <c r="R903" s="24">
        <f ca="1">H903*'Balance y flujos'!I$12</f>
        <v>21115.318342082657</v>
      </c>
      <c r="S903" s="24">
        <f ca="1">I903*'Balance y flujos'!J$12</f>
        <v>20240.161154891353</v>
      </c>
      <c r="T903" s="24">
        <f ca="1">J903*'Balance y flujos'!K$12</f>
        <v>19369.205455110423</v>
      </c>
      <c r="U903" s="24">
        <f ca="1">K903*'Balance y flujos'!L$12</f>
        <v>18511.911179855866</v>
      </c>
      <c r="V903" s="24">
        <f ca="1">L903*'Balance y flujos'!M$12</f>
        <v>715083.43479097914</v>
      </c>
      <c r="W903" s="18">
        <f t="shared" ref="W903:W966" ca="1" si="79">SUM(M903:V903)</f>
        <v>-37864.220095073339</v>
      </c>
      <c r="X903" s="18">
        <f ca="1">'Metrics and Escenarios'!$N$13-W903</f>
        <v>40772.266850880114</v>
      </c>
    </row>
    <row r="904" spans="1:24" x14ac:dyDescent="0.3">
      <c r="A904">
        <v>899</v>
      </c>
      <c r="B904" s="18">
        <f t="shared" ca="1" si="78"/>
        <v>-178.69328272862643</v>
      </c>
      <c r="C904" s="23">
        <f t="shared" ref="C904:C967" ca="1" si="80">EXP(-(C$4+($B904/10000))*C$3)</f>
        <v>1.0114636468546108</v>
      </c>
      <c r="D904" s="23">
        <f t="shared" ca="1" si="77"/>
        <v>1.0160179214622456</v>
      </c>
      <c r="E904" s="23">
        <f t="shared" ca="1" si="77"/>
        <v>1.0149560659129013</v>
      </c>
      <c r="F904" s="23">
        <f t="shared" ca="1" si="77"/>
        <v>1.009446225972908</v>
      </c>
      <c r="G904" s="23">
        <f t="shared" ca="1" si="77"/>
        <v>1.0004871305630041</v>
      </c>
      <c r="H904" s="23">
        <f t="shared" ca="1" si="77"/>
        <v>0.98891095533085116</v>
      </c>
      <c r="I904" s="23">
        <f t="shared" ca="1" si="77"/>
        <v>0.97539086769958006</v>
      </c>
      <c r="J904" s="23">
        <f t="shared" ca="1" si="77"/>
        <v>0.96046532216542757</v>
      </c>
      <c r="K904" s="23">
        <f t="shared" ca="1" si="77"/>
        <v>0.94455294286456382</v>
      </c>
      <c r="L904" s="23">
        <f t="shared" ca="1" si="77"/>
        <v>0.92798051682295191</v>
      </c>
      <c r="M904" s="24">
        <f ca="1">C904*'Balance y flujos'!D$12</f>
        <v>7658.6576016984145</v>
      </c>
      <c r="N904" s="24">
        <f ca="1">D904*'Balance y flujos'!E$12</f>
        <v>7693.1419155464218</v>
      </c>
      <c r="O904" s="24">
        <f ca="1">E904*'Balance y flujos'!F$12</f>
        <v>7685.1016976896744</v>
      </c>
      <c r="P904" s="24">
        <f ca="1">F904*'Balance y flujos'!G$12</f>
        <v>7643.3819802566295</v>
      </c>
      <c r="Q904" s="24">
        <f ca="1">G904*'Balance y flujos'!H$12</f>
        <v>-992911.58556767402</v>
      </c>
      <c r="R904" s="24">
        <f ca="1">H904*'Balance y flujos'!I$12</f>
        <v>25062.744059720124</v>
      </c>
      <c r="S904" s="24">
        <f ca="1">I904*'Balance y flujos'!J$12</f>
        <v>24720.093900834818</v>
      </c>
      <c r="T904" s="24">
        <f ca="1">J904*'Balance y flujos'!K$12</f>
        <v>24341.824122693863</v>
      </c>
      <c r="U904" s="24">
        <f ca="1">K904*'Balance y flujos'!L$12</f>
        <v>23938.544244309553</v>
      </c>
      <c r="V904" s="24">
        <f ca="1">L904*'Balance y flujos'!M$12</f>
        <v>951499.05310790916</v>
      </c>
      <c r="W904" s="18">
        <f t="shared" ca="1" si="79"/>
        <v>87330.957062984584</v>
      </c>
      <c r="X904" s="18">
        <f ca="1">'Metrics and Escenarios'!$N$13-W904</f>
        <v>-84422.910307177808</v>
      </c>
    </row>
    <row r="905" spans="1:24" x14ac:dyDescent="0.3">
      <c r="A905">
        <v>900</v>
      </c>
      <c r="B905" s="18">
        <f t="shared" ca="1" si="78"/>
        <v>-135.79611850261696</v>
      </c>
      <c r="C905" s="23">
        <f t="shared" ca="1" si="80"/>
        <v>1.0071340476535509</v>
      </c>
      <c r="D905" s="23">
        <f t="shared" ca="1" si="77"/>
        <v>1.007338350074922</v>
      </c>
      <c r="E905" s="23">
        <f t="shared" ca="1" si="77"/>
        <v>1.0019781313998517</v>
      </c>
      <c r="F905" s="23">
        <f t="shared" ca="1" si="77"/>
        <v>0.99227303138129996</v>
      </c>
      <c r="G905" s="23">
        <f t="shared" ca="1" si="77"/>
        <v>0.97925659652109842</v>
      </c>
      <c r="H905" s="23">
        <f t="shared" ca="1" si="77"/>
        <v>0.96378283465581127</v>
      </c>
      <c r="I905" s="23">
        <f t="shared" ca="1" si="77"/>
        <v>0.94653719345170317</v>
      </c>
      <c r="J905" s="23">
        <f t="shared" ca="1" si="77"/>
        <v>0.92806348985301135</v>
      </c>
      <c r="K905" s="23">
        <f t="shared" ca="1" si="77"/>
        <v>0.90878113664652804</v>
      </c>
      <c r="L905" s="23">
        <f t="shared" ca="1" si="77"/>
        <v>0.88901452462113317</v>
      </c>
      <c r="M905" s="24">
        <f ca="1">C905*'Balance y flujos'!D$12</f>
        <v>7625.8744977909028</v>
      </c>
      <c r="N905" s="24">
        <f ca="1">D905*'Balance y flujos'!E$12</f>
        <v>7627.4214464107026</v>
      </c>
      <c r="O905" s="24">
        <f ca="1">E905*'Balance y flujos'!F$12</f>
        <v>7586.8346397268897</v>
      </c>
      <c r="P905" s="24">
        <f ca="1">F905*'Balance y flujos'!G$12</f>
        <v>7513.349014945944</v>
      </c>
      <c r="Q905" s="24">
        <f ca="1">G905*'Balance y flujos'!H$12</f>
        <v>-971841.80608321971</v>
      </c>
      <c r="R905" s="24">
        <f ca="1">H905*'Balance y flujos'!I$12</f>
        <v>24425.902437342116</v>
      </c>
      <c r="S905" s="24">
        <f ca="1">I905*'Balance y flujos'!J$12</f>
        <v>23988.832659406729</v>
      </c>
      <c r="T905" s="24">
        <f ca="1">J905*'Balance y flujos'!K$12</f>
        <v>23520.639135375801</v>
      </c>
      <c r="U905" s="24">
        <f ca="1">K905*'Balance y flujos'!L$12</f>
        <v>23031.951371651379</v>
      </c>
      <c r="V905" s="24">
        <f ca="1">L905*'Balance y flujos'!M$12</f>
        <v>911545.51527893089</v>
      </c>
      <c r="W905" s="18">
        <f t="shared" ca="1" si="79"/>
        <v>65024.514398361673</v>
      </c>
      <c r="X905" s="18">
        <f ca="1">'Metrics and Escenarios'!$N$13-W905</f>
        <v>-62116.467642554897</v>
      </c>
    </row>
    <row r="906" spans="1:24" x14ac:dyDescent="0.3">
      <c r="A906">
        <v>901</v>
      </c>
      <c r="B906" s="18">
        <f t="shared" ca="1" si="78"/>
        <v>-165.86737028111668</v>
      </c>
      <c r="C906" s="23">
        <f t="shared" ca="1" si="80"/>
        <v>1.0101671840304327</v>
      </c>
      <c r="D906" s="23">
        <f t="shared" ca="1" si="77"/>
        <v>1.0134149900054965</v>
      </c>
      <c r="E906" s="23">
        <f t="shared" ca="1" si="77"/>
        <v>1.0110582483900525</v>
      </c>
      <c r="F906" s="23">
        <f t="shared" ca="1" si="77"/>
        <v>1.004280660355539</v>
      </c>
      <c r="G906" s="23">
        <f t="shared" ca="1" si="77"/>
        <v>0.99409157950536153</v>
      </c>
      <c r="H906" s="23">
        <f t="shared" ca="1" si="77"/>
        <v>0.98132995153240543</v>
      </c>
      <c r="I906" s="23">
        <f t="shared" ca="1" si="77"/>
        <v>0.96667286745835335</v>
      </c>
      <c r="J906" s="23">
        <f t="shared" ca="1" si="77"/>
        <v>0.9506606345085914</v>
      </c>
      <c r="K906" s="23">
        <f t="shared" ca="1" si="77"/>
        <v>0.93371235342888526</v>
      </c>
      <c r="L906" s="23">
        <f t="shared" ca="1" si="77"/>
        <v>0.91615432294574894</v>
      </c>
      <c r="M906" s="24">
        <f ca="1">C906*'Balance y flujos'!D$12</f>
        <v>7648.8409712198127</v>
      </c>
      <c r="N906" s="24">
        <f ca="1">D906*'Balance y flujos'!E$12</f>
        <v>7673.4328920437738</v>
      </c>
      <c r="O906" s="24">
        <f ca="1">E906*'Balance y flujos'!F$12</f>
        <v>7655.5879826943492</v>
      </c>
      <c r="P906" s="24">
        <f ca="1">F906*'Balance y flujos'!G$12</f>
        <v>7604.2690585954697</v>
      </c>
      <c r="Q906" s="24">
        <f ca="1">G906*'Balance y flujos'!H$12</f>
        <v>-986564.460704959</v>
      </c>
      <c r="R906" s="24">
        <f ca="1">H906*'Balance y flujos'!I$12</f>
        <v>24870.612749118307</v>
      </c>
      <c r="S906" s="24">
        <f ca="1">I906*'Balance y flujos'!J$12</f>
        <v>24499.146799803522</v>
      </c>
      <c r="T906" s="24">
        <f ca="1">J906*'Balance y flujos'!K$12</f>
        <v>24093.336252270212</v>
      </c>
      <c r="U906" s="24">
        <f ca="1">K906*'Balance y flujos'!L$12</f>
        <v>23663.802704620553</v>
      </c>
      <c r="V906" s="24">
        <f ca="1">L906*'Balance y flujos'!M$12</f>
        <v>939373.13874652388</v>
      </c>
      <c r="W906" s="18">
        <f t="shared" ca="1" si="79"/>
        <v>80517.707451930968</v>
      </c>
      <c r="X906" s="18">
        <f ca="1">'Metrics and Escenarios'!$N$13-W906</f>
        <v>-77609.660696124192</v>
      </c>
    </row>
    <row r="907" spans="1:24" x14ac:dyDescent="0.3">
      <c r="A907">
        <v>902</v>
      </c>
      <c r="B907" s="18">
        <f t="shared" ca="1" si="78"/>
        <v>54.216000808153098</v>
      </c>
      <c r="C907" s="23">
        <f t="shared" ca="1" si="80"/>
        <v>0.98817794496544009</v>
      </c>
      <c r="D907" s="23">
        <f t="shared" ca="1" si="77"/>
        <v>0.96977531486858448</v>
      </c>
      <c r="E907" s="23">
        <f t="shared" ca="1" si="77"/>
        <v>0.94645915941919012</v>
      </c>
      <c r="F907" s="23">
        <f t="shared" ca="1" si="77"/>
        <v>0.91965026859422716</v>
      </c>
      <c r="G907" s="23">
        <f t="shared" ca="1" si="77"/>
        <v>0.89050404861176125</v>
      </c>
      <c r="H907" s="23">
        <f t="shared" ca="1" si="77"/>
        <v>0.85993664883811838</v>
      </c>
      <c r="I907" s="23">
        <f t="shared" ca="1" si="77"/>
        <v>0.82865324132544738</v>
      </c>
      <c r="J907" s="23">
        <f t="shared" ca="1" si="77"/>
        <v>0.79718793243534047</v>
      </c>
      <c r="K907" s="23">
        <f t="shared" ca="1" si="77"/>
        <v>0.76593199317312344</v>
      </c>
      <c r="L907" s="23">
        <f t="shared" ca="1" si="77"/>
        <v>0.735169771538842</v>
      </c>
      <c r="M907" s="24">
        <f ca="1">C907*'Balance y flujos'!D$12</f>
        <v>7482.3416081983387</v>
      </c>
      <c r="N907" s="24">
        <f ca="1">D907*'Balance y flujos'!E$12</f>
        <v>7342.999533650418</v>
      </c>
      <c r="O907" s="24">
        <f ca="1">E907*'Balance y flujos'!F$12</f>
        <v>7166.4529501620309</v>
      </c>
      <c r="P907" s="24">
        <f ca="1">F907*'Balance y flujos'!G$12</f>
        <v>6963.4598755733414</v>
      </c>
      <c r="Q907" s="24">
        <f ca="1">G907*'Balance y flujos'!H$12</f>
        <v>-883761.27973178006</v>
      </c>
      <c r="R907" s="24">
        <f ca="1">H907*'Balance y flujos'!I$12</f>
        <v>21794.047301450508</v>
      </c>
      <c r="S907" s="24">
        <f ca="1">I907*'Balance y flujos'!J$12</f>
        <v>21001.207428882117</v>
      </c>
      <c r="T907" s="24">
        <f ca="1">J907*'Balance y flujos'!K$12</f>
        <v>20203.75748738668</v>
      </c>
      <c r="U907" s="24">
        <f ca="1">K907*'Balance y flujos'!L$12</f>
        <v>19411.613764180558</v>
      </c>
      <c r="V907" s="24">
        <f ca="1">L907*'Balance y flujos'!M$12</f>
        <v>753801.75425194332</v>
      </c>
      <c r="W907" s="18">
        <f t="shared" ca="1" si="79"/>
        <v>-18593.645530352718</v>
      </c>
      <c r="X907" s="18">
        <f ca="1">'Metrics and Escenarios'!$N$13-W907</f>
        <v>21501.692286159494</v>
      </c>
    </row>
    <row r="908" spans="1:24" x14ac:dyDescent="0.3">
      <c r="A908">
        <v>903</v>
      </c>
      <c r="B908" s="18">
        <f t="shared" ca="1" si="78"/>
        <v>57.920012747808393</v>
      </c>
      <c r="C908" s="23">
        <f t="shared" ca="1" si="80"/>
        <v>0.9878119904539524</v>
      </c>
      <c r="D908" s="23">
        <f t="shared" ca="1" si="77"/>
        <v>0.96905716903449013</v>
      </c>
      <c r="E908" s="23">
        <f t="shared" ca="1" si="77"/>
        <v>0.94540803472604507</v>
      </c>
      <c r="F908" s="23">
        <f t="shared" ca="1" si="77"/>
        <v>0.91828871925222633</v>
      </c>
      <c r="G908" s="23">
        <f t="shared" ca="1" si="77"/>
        <v>0.88885635603677449</v>
      </c>
      <c r="H908" s="23">
        <f t="shared" ca="1" si="77"/>
        <v>0.85802764155079814</v>
      </c>
      <c r="I908" s="23">
        <f t="shared" ca="1" si="77"/>
        <v>0.82650748524490258</v>
      </c>
      <c r="J908" s="23">
        <f t="shared" ca="1" si="77"/>
        <v>0.79482919398351415</v>
      </c>
      <c r="K908" s="23">
        <f t="shared" ca="1" si="77"/>
        <v>0.76338292521102946</v>
      </c>
      <c r="L908" s="23">
        <f t="shared" ca="1" si="77"/>
        <v>0.73245173086250615</v>
      </c>
      <c r="M908" s="24">
        <f ca="1">C908*'Balance y flujos'!D$12</f>
        <v>7479.5706531472142</v>
      </c>
      <c r="N908" s="24">
        <f ca="1">D908*'Balance y flujos'!E$12</f>
        <v>7337.5618364395314</v>
      </c>
      <c r="O908" s="24">
        <f ca="1">E908*'Balance y flujos'!F$12</f>
        <v>7158.4939848086815</v>
      </c>
      <c r="P908" s="24">
        <f ca="1">F908*'Balance y flujos'!G$12</f>
        <v>6953.1504193208812</v>
      </c>
      <c r="Q908" s="24">
        <f ca="1">G908*'Balance y flujos'!H$12</f>
        <v>-882126.06324854796</v>
      </c>
      <c r="R908" s="24">
        <f ca="1">H908*'Balance y flujos'!I$12</f>
        <v>21745.665836170614</v>
      </c>
      <c r="S908" s="24">
        <f ca="1">I908*'Balance y flujos'!J$12</f>
        <v>20946.825853704511</v>
      </c>
      <c r="T908" s="24">
        <f ca="1">J908*'Balance y flujos'!K$12</f>
        <v>20143.97813333739</v>
      </c>
      <c r="U908" s="24">
        <f ca="1">K908*'Balance y flujos'!L$12</f>
        <v>19347.010740439739</v>
      </c>
      <c r="V908" s="24">
        <f ca="1">L908*'Balance y flujos'!M$12</f>
        <v>751014.82814416615</v>
      </c>
      <c r="W908" s="18">
        <f t="shared" ca="1" si="79"/>
        <v>-19998.977647013264</v>
      </c>
      <c r="X908" s="18">
        <f ca="1">'Metrics and Escenarios'!$N$13-W908</f>
        <v>22907.02440282004</v>
      </c>
    </row>
    <row r="909" spans="1:24" x14ac:dyDescent="0.3">
      <c r="A909">
        <v>904</v>
      </c>
      <c r="B909" s="18">
        <f t="shared" ca="1" si="78"/>
        <v>-354.81044036835516</v>
      </c>
      <c r="C909" s="23">
        <f t="shared" ca="1" si="80"/>
        <v>1.0294350461798694</v>
      </c>
      <c r="D909" s="23">
        <f t="shared" ca="1" si="77"/>
        <v>1.0524433067081278</v>
      </c>
      <c r="E909" s="23">
        <f t="shared" ca="1" si="77"/>
        <v>1.0700233536042276</v>
      </c>
      <c r="F909" s="23">
        <f t="shared" ca="1" si="77"/>
        <v>1.0831232355245834</v>
      </c>
      <c r="G909" s="23">
        <f t="shared" ca="1" si="77"/>
        <v>1.0925840632273487</v>
      </c>
      <c r="H909" s="23">
        <f t="shared" ca="1" si="77"/>
        <v>1.099130385065374</v>
      </c>
      <c r="I909" s="23">
        <f t="shared" ca="1" si="77"/>
        <v>1.1033654532200203</v>
      </c>
      <c r="J909" s="23">
        <f t="shared" ca="1" si="77"/>
        <v>1.1057859230616307</v>
      </c>
      <c r="K909" s="23">
        <f t="shared" ca="1" si="77"/>
        <v>1.1067877513191706</v>
      </c>
      <c r="L909" s="23">
        <f t="shared" ca="1" si="77"/>
        <v>1.1066889354147316</v>
      </c>
      <c r="M909" s="24">
        <f ca="1">C909*'Balance y flujos'!D$12</f>
        <v>7794.7344587199832</v>
      </c>
      <c r="N909" s="24">
        <f ca="1">D909*'Balance y flujos'!E$12</f>
        <v>7968.9497060445692</v>
      </c>
      <c r="O909" s="24">
        <f ca="1">E909*'Balance y flujos'!F$12</f>
        <v>8102.0632986266892</v>
      </c>
      <c r="P909" s="24">
        <f ca="1">F909*'Balance y flujos'!G$12</f>
        <v>8201.25372485968</v>
      </c>
      <c r="Q909" s="24">
        <f ca="1">G909*'Balance y flujos'!H$12</f>
        <v>-1084311.1734726334</v>
      </c>
      <c r="R909" s="24">
        <f ca="1">H909*'Balance y flujos'!I$12</f>
        <v>27856.12130258873</v>
      </c>
      <c r="S909" s="24">
        <f ca="1">I909*'Balance y flujos'!J$12</f>
        <v>27963.453948327155</v>
      </c>
      <c r="T909" s="24">
        <f ca="1">J909*'Balance y flujos'!K$12</f>
        <v>28024.797809286058</v>
      </c>
      <c r="U909" s="24">
        <f ca="1">K909*'Balance y flujos'!L$12</f>
        <v>28050.187926642091</v>
      </c>
      <c r="V909" s="24">
        <f ca="1">L909*'Balance y flujos'!M$12</f>
        <v>1134736.6189725944</v>
      </c>
      <c r="W909" s="18">
        <f t="shared" ca="1" si="79"/>
        <v>194387.007675056</v>
      </c>
      <c r="X909" s="18">
        <f ca="1">'Metrics and Escenarios'!$N$13-W909</f>
        <v>-191478.96091924922</v>
      </c>
    </row>
    <row r="910" spans="1:24" x14ac:dyDescent="0.3">
      <c r="A910">
        <v>905</v>
      </c>
      <c r="B910" s="18">
        <f t="shared" ca="1" si="78"/>
        <v>75.267399525842237</v>
      </c>
      <c r="C910" s="23">
        <f t="shared" ca="1" si="80"/>
        <v>0.98609988024896766</v>
      </c>
      <c r="D910" s="23">
        <f t="shared" ca="1" si="77"/>
        <v>0.96570087279385985</v>
      </c>
      <c r="E910" s="23">
        <f t="shared" ca="1" si="77"/>
        <v>0.94050070754478499</v>
      </c>
      <c r="F910" s="23">
        <f t="shared" ca="1" si="77"/>
        <v>0.91193881175628744</v>
      </c>
      <c r="G910" s="23">
        <f t="shared" ca="1" si="77"/>
        <v>0.88118002772272019</v>
      </c>
      <c r="H910" s="23">
        <f t="shared" ca="1" si="77"/>
        <v>0.84914323570746975</v>
      </c>
      <c r="I910" s="23">
        <f t="shared" ca="1" si="77"/>
        <v>0.81653175481081541</v>
      </c>
      <c r="J910" s="23">
        <f t="shared" ca="1" si="77"/>
        <v>0.78387481418235749</v>
      </c>
      <c r="K910" s="23">
        <f t="shared" ca="1" si="77"/>
        <v>0.75155705304108278</v>
      </c>
      <c r="L910" s="23">
        <f t="shared" ca="1" si="77"/>
        <v>0.71985518188487707</v>
      </c>
      <c r="M910" s="24">
        <f ca="1">C910*'Balance y flujos'!D$12</f>
        <v>7466.6068003413038</v>
      </c>
      <c r="N910" s="24">
        <f ca="1">D910*'Balance y flujos'!E$12</f>
        <v>7312.1484428916856</v>
      </c>
      <c r="O910" s="24">
        <f ca="1">E910*'Balance y flujos'!F$12</f>
        <v>7121.3364075317777</v>
      </c>
      <c r="P910" s="24">
        <f ca="1">F910*'Balance y flujos'!G$12</f>
        <v>6905.0698308933224</v>
      </c>
      <c r="Q910" s="24">
        <f ca="1">G910*'Balance y flujos'!H$12</f>
        <v>-874507.8589910313</v>
      </c>
      <c r="R910" s="24">
        <f ca="1">H910*'Balance y flujos'!I$12</f>
        <v>21520.501387770379</v>
      </c>
      <c r="S910" s="24">
        <f ca="1">I910*'Balance y flujos'!J$12</f>
        <v>20694.00311235401</v>
      </c>
      <c r="T910" s="24">
        <f ca="1">J910*'Balance y flujos'!K$12</f>
        <v>19866.352715387089</v>
      </c>
      <c r="U910" s="24">
        <f ca="1">K910*'Balance y flujos'!L$12</f>
        <v>19047.298409536113</v>
      </c>
      <c r="V910" s="24">
        <f ca="1">L910*'Balance y flujos'!M$12</f>
        <v>738099.03497032286</v>
      </c>
      <c r="W910" s="18">
        <f t="shared" ca="1" si="79"/>
        <v>-26475.506914002704</v>
      </c>
      <c r="X910" s="18">
        <f ca="1">'Metrics and Escenarios'!$N$13-W910</f>
        <v>29383.55366980948</v>
      </c>
    </row>
    <row r="911" spans="1:24" x14ac:dyDescent="0.3">
      <c r="A911">
        <v>906</v>
      </c>
      <c r="B911" s="18">
        <f t="shared" ca="1" si="78"/>
        <v>-35.512208971317094</v>
      </c>
      <c r="C911" s="23">
        <f t="shared" ca="1" si="80"/>
        <v>0.99708458785887233</v>
      </c>
      <c r="D911" s="23">
        <f t="shared" ca="1" si="77"/>
        <v>0.98733564992242695</v>
      </c>
      <c r="E911" s="23">
        <f t="shared" ca="1" si="77"/>
        <v>0.97228238673248324</v>
      </c>
      <c r="F911" s="23">
        <f t="shared" ca="1" si="77"/>
        <v>0.95325718763908696</v>
      </c>
      <c r="G911" s="23">
        <f t="shared" ca="1" si="77"/>
        <v>0.93136546759611605</v>
      </c>
      <c r="H911" s="23">
        <f t="shared" ca="1" si="77"/>
        <v>0.90750188952692956</v>
      </c>
      <c r="I911" s="23">
        <f t="shared" ca="1" si="77"/>
        <v>0.88237005277149327</v>
      </c>
      <c r="J911" s="23">
        <f t="shared" ca="1" si="77"/>
        <v>0.85651601742489547</v>
      </c>
      <c r="K911" s="23">
        <f t="shared" ca="1" si="77"/>
        <v>0.83035122409431494</v>
      </c>
      <c r="L911" s="23">
        <f t="shared" ca="1" si="77"/>
        <v>0.80418525878116154</v>
      </c>
      <c r="M911" s="24">
        <f ca="1">C911*'Balance y flujos'!D$12</f>
        <v>7549.7814301964127</v>
      </c>
      <c r="N911" s="24">
        <f ca="1">D911*'Balance y flujos'!E$12</f>
        <v>7475.9638709913652</v>
      </c>
      <c r="O911" s="24">
        <f ca="1">E911*'Balance y flujos'!F$12</f>
        <v>7361.9827220706466</v>
      </c>
      <c r="P911" s="24">
        <f ca="1">F911*'Balance y flujos'!G$12</f>
        <v>7217.9266444117229</v>
      </c>
      <c r="Q911" s="24">
        <f ca="1">G911*'Balance y flujos'!H$12</f>
        <v>-924313.30191468389</v>
      </c>
      <c r="R911" s="24">
        <f ca="1">H911*'Balance y flujos'!I$12</f>
        <v>22999.530411023126</v>
      </c>
      <c r="S911" s="24">
        <f ca="1">I911*'Balance y flujos'!J$12</f>
        <v>22362.594609112188</v>
      </c>
      <c r="T911" s="24">
        <f ca="1">J911*'Balance y flujos'!K$12</f>
        <v>21707.355563261037</v>
      </c>
      <c r="U911" s="24">
        <f ca="1">K911*'Balance y flujos'!L$12</f>
        <v>21044.240734686384</v>
      </c>
      <c r="V911" s="24">
        <f ca="1">L911*'Balance y flujos'!M$12</f>
        <v>824566.35498480196</v>
      </c>
      <c r="W911" s="18">
        <f t="shared" ca="1" si="79"/>
        <v>17972.429055870976</v>
      </c>
      <c r="X911" s="18">
        <f ca="1">'Metrics and Escenarios'!$N$13-W911</f>
        <v>-15064.382300064201</v>
      </c>
    </row>
    <row r="912" spans="1:24" x14ac:dyDescent="0.3">
      <c r="A912">
        <v>907</v>
      </c>
      <c r="B912" s="18">
        <f t="shared" ca="1" si="78"/>
        <v>-20.902649797290277</v>
      </c>
      <c r="C912" s="23">
        <f t="shared" ca="1" si="80"/>
        <v>0.99562895479686431</v>
      </c>
      <c r="D912" s="23">
        <f t="shared" ca="1" si="77"/>
        <v>0.98445495282297923</v>
      </c>
      <c r="E912" s="23">
        <f t="shared" ca="1" si="77"/>
        <v>0.9680303265290775</v>
      </c>
      <c r="F912" s="23">
        <f t="shared" ca="1" si="77"/>
        <v>0.94770276605995907</v>
      </c>
      <c r="G912" s="23">
        <f t="shared" ca="1" si="77"/>
        <v>0.92458683648562856</v>
      </c>
      <c r="H912" s="23">
        <f t="shared" ca="1" si="77"/>
        <v>0.89958173171196232</v>
      </c>
      <c r="I912" s="23">
        <f t="shared" ca="1" si="77"/>
        <v>0.87339231106378601</v>
      </c>
      <c r="J912" s="23">
        <f t="shared" ca="1" si="77"/>
        <v>0.84656363354130471</v>
      </c>
      <c r="K912" s="23">
        <f t="shared" ca="1" si="77"/>
        <v>0.81950472967754473</v>
      </c>
      <c r="L912" s="23">
        <f t="shared" ca="1" si="77"/>
        <v>0.79252187257287376</v>
      </c>
      <c r="M912" s="24">
        <f ca="1">C912*'Balance y flujos'!D$12</f>
        <v>7538.7595855158861</v>
      </c>
      <c r="N912" s="24">
        <f ca="1">D912*'Balance y flujos'!E$12</f>
        <v>7454.1516458980723</v>
      </c>
      <c r="O912" s="24">
        <f ca="1">E912*'Balance y flujos'!F$12</f>
        <v>7329.7867323275032</v>
      </c>
      <c r="P912" s="24">
        <f ca="1">F912*'Balance y flujos'!G$12</f>
        <v>7175.8693612040552</v>
      </c>
      <c r="Q912" s="24">
        <f ca="1">G912*'Balance y flujos'!H$12</f>
        <v>-917585.99762631685</v>
      </c>
      <c r="R912" s="24">
        <f ca="1">H912*'Balance y flujos'!I$12</f>
        <v>22798.803654828273</v>
      </c>
      <c r="S912" s="24">
        <f ca="1">I912*'Balance y flujos'!J$12</f>
        <v>22135.064676875503</v>
      </c>
      <c r="T912" s="24">
        <f ca="1">J912*'Balance y flujos'!K$12</f>
        <v>21455.124511805985</v>
      </c>
      <c r="U912" s="24">
        <f ca="1">K912*'Balance y flujos'!L$12</f>
        <v>20769.349540441552</v>
      </c>
      <c r="V912" s="24">
        <f ca="1">L912*'Balance y flujos'!M$12</f>
        <v>812607.374454465</v>
      </c>
      <c r="W912" s="18">
        <f t="shared" ca="1" si="79"/>
        <v>11678.286537044798</v>
      </c>
      <c r="X912" s="18">
        <f ca="1">'Metrics and Escenarios'!$N$13-W912</f>
        <v>-8770.2397812380223</v>
      </c>
    </row>
    <row r="913" spans="1:24" x14ac:dyDescent="0.3">
      <c r="A913">
        <v>908</v>
      </c>
      <c r="B913" s="18">
        <f t="shared" ca="1" si="78"/>
        <v>-79.507323217731724</v>
      </c>
      <c r="C913" s="23">
        <f t="shared" ca="1" si="80"/>
        <v>1.0014809366967621</v>
      </c>
      <c r="D913" s="23">
        <f t="shared" ca="1" si="77"/>
        <v>0.99606157236276416</v>
      </c>
      <c r="E913" s="23">
        <f t="shared" ca="1" si="77"/>
        <v>0.98520014938051426</v>
      </c>
      <c r="F913" s="23">
        <f t="shared" ca="1" si="77"/>
        <v>0.9701811285685229</v>
      </c>
      <c r="G913" s="23">
        <f t="shared" ca="1" si="77"/>
        <v>0.95208023450298251</v>
      </c>
      <c r="H913" s="23">
        <f t="shared" ca="1" si="77"/>
        <v>0.93177625563945654</v>
      </c>
      <c r="I913" s="23">
        <f t="shared" ca="1" si="77"/>
        <v>0.90996679419871584</v>
      </c>
      <c r="J913" s="23">
        <f t="shared" ca="1" si="77"/>
        <v>0.88719882354852964</v>
      </c>
      <c r="K913" s="23">
        <f t="shared" ca="1" si="77"/>
        <v>0.86388907544831839</v>
      </c>
      <c r="L913" s="23">
        <f t="shared" ca="1" si="77"/>
        <v>0.84035529970876233</v>
      </c>
      <c r="M913" s="24">
        <f ca="1">C913*'Balance y flujos'!D$12</f>
        <v>7583.0699527762681</v>
      </c>
      <c r="N913" s="24">
        <f ca="1">D913*'Balance y flujos'!E$12</f>
        <v>7542.0353036497118</v>
      </c>
      <c r="O913" s="24">
        <f ca="1">E913*'Balance y flujos'!F$12</f>
        <v>7459.7941673054147</v>
      </c>
      <c r="P913" s="24">
        <f ca="1">F913*'Balance y flujos'!G$12</f>
        <v>7346.0722967572001</v>
      </c>
      <c r="Q913" s="24">
        <f ca="1">G913*'Balance y flujos'!H$12</f>
        <v>-944871.21957883949</v>
      </c>
      <c r="R913" s="24">
        <f ca="1">H913*'Balance y flujos'!I$12</f>
        <v>23614.734663550254</v>
      </c>
      <c r="S913" s="24">
        <f ca="1">I913*'Balance y flujos'!J$12</f>
        <v>23062.000418648757</v>
      </c>
      <c r="T913" s="24">
        <f ca="1">J913*'Balance y flujos'!K$12</f>
        <v>22484.973924919675</v>
      </c>
      <c r="U913" s="24">
        <f ca="1">K913*'Balance y flujos'!L$12</f>
        <v>21894.216741390759</v>
      </c>
      <c r="V913" s="24">
        <f ca="1">L913*'Balance y flujos'!M$12</f>
        <v>861653.08155888214</v>
      </c>
      <c r="W913" s="18">
        <f t="shared" ca="1" si="79"/>
        <v>37768.75944904075</v>
      </c>
      <c r="X913" s="18">
        <f ca="1">'Metrics and Escenarios'!$N$13-W913</f>
        <v>-34860.712693233974</v>
      </c>
    </row>
    <row r="914" spans="1:24" x14ac:dyDescent="0.3">
      <c r="A914">
        <v>909</v>
      </c>
      <c r="B914" s="18">
        <f t="shared" ca="1" si="78"/>
        <v>401.52493245636975</v>
      </c>
      <c r="C914" s="23">
        <f t="shared" ca="1" si="80"/>
        <v>0.95444678948306716</v>
      </c>
      <c r="D914" s="23">
        <f t="shared" ca="1" si="77"/>
        <v>0.90469930080165939</v>
      </c>
      <c r="E914" s="23">
        <f t="shared" ca="1" si="77"/>
        <v>0.85280860288266247</v>
      </c>
      <c r="F914" s="23">
        <f t="shared" ca="1" si="77"/>
        <v>0.80036660766380885</v>
      </c>
      <c r="G914" s="23">
        <f t="shared" ca="1" si="77"/>
        <v>0.74854639308100812</v>
      </c>
      <c r="H914" s="23">
        <f t="shared" ca="1" si="77"/>
        <v>0.69817749649178162</v>
      </c>
      <c r="I914" s="23">
        <f t="shared" ca="1" si="77"/>
        <v>0.64981358534603828</v>
      </c>
      <c r="J914" s="23">
        <f t="shared" ca="1" si="77"/>
        <v>0.60380017401271091</v>
      </c>
      <c r="K914" s="23">
        <f t="shared" ca="1" si="77"/>
        <v>0.56032408836741121</v>
      </c>
      <c r="L914" s="23">
        <f t="shared" ca="1" si="77"/>
        <v>0.51946140883753866</v>
      </c>
      <c r="M914" s="24">
        <f ca="1">C914*'Balance y flujos'!D$12</f>
        <v>7226.934138881471</v>
      </c>
      <c r="N914" s="24">
        <f ca="1">D914*'Balance y flujos'!E$12</f>
        <v>6850.2532927234524</v>
      </c>
      <c r="O914" s="24">
        <f ca="1">E914*'Balance y flujos'!F$12</f>
        <v>6457.344373741922</v>
      </c>
      <c r="P914" s="24">
        <f ca="1">F914*'Balance y flujos'!G$12</f>
        <v>6060.2611107100902</v>
      </c>
      <c r="Q914" s="24">
        <f ca="1">G914*'Balance y flujos'!H$12</f>
        <v>-742878.50719957147</v>
      </c>
      <c r="R914" s="24">
        <f ca="1">H914*'Balance y flujos'!I$12</f>
        <v>17694.458544020716</v>
      </c>
      <c r="S914" s="24">
        <f ca="1">I914*'Balance y flujos'!J$12</f>
        <v>16468.734104182473</v>
      </c>
      <c r="T914" s="24">
        <f ca="1">J914*'Balance y flujos'!K$12</f>
        <v>15302.58022010907</v>
      </c>
      <c r="U914" s="24">
        <f ca="1">K914*'Balance y flujos'!L$12</f>
        <v>14200.731766137731</v>
      </c>
      <c r="V914" s="24">
        <f ca="1">L914*'Balance y flujos'!M$12</f>
        <v>532626.52574560361</v>
      </c>
      <c r="W914" s="18">
        <f t="shared" ca="1" si="79"/>
        <v>-119990.68390346086</v>
      </c>
      <c r="X914" s="18">
        <f ca="1">'Metrics and Escenarios'!$N$13-W914</f>
        <v>122898.73065926763</v>
      </c>
    </row>
    <row r="915" spans="1:24" x14ac:dyDescent="0.3">
      <c r="A915">
        <v>910</v>
      </c>
      <c r="B915" s="18">
        <f t="shared" ca="1" si="78"/>
        <v>259.71484193093789</v>
      </c>
      <c r="C915" s="23">
        <f t="shared" ca="1" si="80"/>
        <v>0.968078233419154</v>
      </c>
      <c r="D915" s="23">
        <f t="shared" ca="1" si="77"/>
        <v>0.93072573522877711</v>
      </c>
      <c r="E915" s="23">
        <f t="shared" ca="1" si="77"/>
        <v>0.88987247712100237</v>
      </c>
      <c r="F915" s="23">
        <f t="shared" ca="1" si="77"/>
        <v>0.8470789642705181</v>
      </c>
      <c r="G915" s="23">
        <f t="shared" ca="1" si="77"/>
        <v>0.80354904989164333</v>
      </c>
      <c r="H915" s="23">
        <f t="shared" ca="1" si="77"/>
        <v>0.76018317024292215</v>
      </c>
      <c r="I915" s="23">
        <f t="shared" ca="1" si="77"/>
        <v>0.71762890737953855</v>
      </c>
      <c r="J915" s="23">
        <f t="shared" ca="1" si="77"/>
        <v>0.6763369359888517</v>
      </c>
      <c r="K915" s="23">
        <f t="shared" ca="1" si="77"/>
        <v>0.63660185389803725</v>
      </c>
      <c r="L915" s="23">
        <f t="shared" ca="1" si="77"/>
        <v>0.5986053980104542</v>
      </c>
      <c r="M915" s="24">
        <f ca="1">C915*'Balance y flujos'!D$12</f>
        <v>7330.1494764251283</v>
      </c>
      <c r="N915" s="24">
        <f ca="1">D915*'Balance y flujos'!E$12</f>
        <v>7047.3217197402882</v>
      </c>
      <c r="O915" s="24">
        <f ca="1">E915*'Balance y flujos'!F$12</f>
        <v>6737.9867112758366</v>
      </c>
      <c r="P915" s="24">
        <f ca="1">F915*'Balance y flujos'!G$12</f>
        <v>6413.9603723016889</v>
      </c>
      <c r="Q915" s="24">
        <f ca="1">G915*'Balance y flujos'!H$12</f>
        <v>-797464.69178502448</v>
      </c>
      <c r="R915" s="24">
        <f ca="1">H915*'Balance y flujos'!I$12</f>
        <v>19265.916846811408</v>
      </c>
      <c r="S915" s="24">
        <f ca="1">I915*'Balance y flujos'!J$12</f>
        <v>18187.430868831503</v>
      </c>
      <c r="T915" s="24">
        <f ca="1">J915*'Balance y flujos'!K$12</f>
        <v>17140.93613125441</v>
      </c>
      <c r="U915" s="24">
        <f ca="1">K915*'Balance y flujos'!L$12</f>
        <v>16133.898857306049</v>
      </c>
      <c r="V915" s="24">
        <f ca="1">L915*'Balance y flujos'!M$12</f>
        <v>613776.32295797241</v>
      </c>
      <c r="W915" s="18">
        <f t="shared" ca="1" si="79"/>
        <v>-85430.767843105714</v>
      </c>
      <c r="X915" s="18">
        <f ca="1">'Metrics and Escenarios'!$N$13-W915</f>
        <v>88338.81459891249</v>
      </c>
    </row>
    <row r="916" spans="1:24" x14ac:dyDescent="0.3">
      <c r="A916">
        <v>911</v>
      </c>
      <c r="B916" s="18">
        <f t="shared" ca="1" si="78"/>
        <v>239.6909187493674</v>
      </c>
      <c r="C916" s="23">
        <f t="shared" ca="1" si="80"/>
        <v>0.97001864792432402</v>
      </c>
      <c r="D916" s="23">
        <f t="shared" ca="1" si="77"/>
        <v>0.93446056495650798</v>
      </c>
      <c r="E916" s="23">
        <f t="shared" ca="1" si="77"/>
        <v>0.8952341868037802</v>
      </c>
      <c r="F916" s="23">
        <f t="shared" ca="1" si="77"/>
        <v>0.85389094601657178</v>
      </c>
      <c r="G916" s="23">
        <f t="shared" ca="1" si="77"/>
        <v>0.81163456048579463</v>
      </c>
      <c r="H916" s="23">
        <f t="shared" ca="1" si="77"/>
        <v>0.76937136447247578</v>
      </c>
      <c r="I916" s="23">
        <f t="shared" ca="1" si="77"/>
        <v>0.72775855617131491</v>
      </c>
      <c r="J916" s="23">
        <f t="shared" ca="1" si="77"/>
        <v>0.68725851466025856</v>
      </c>
      <c r="K916" s="23">
        <f t="shared" ca="1" si="77"/>
        <v>0.64817839403031607</v>
      </c>
      <c r="L916" s="23">
        <f t="shared" ca="1" si="77"/>
        <v>0.61071263921211039</v>
      </c>
      <c r="M916" s="24">
        <f ca="1">C916*'Balance y flujos'!D$12</f>
        <v>7344.8420166332508</v>
      </c>
      <c r="N916" s="24">
        <f ca="1">D916*'Balance y flujos'!E$12</f>
        <v>7075.6013145376746</v>
      </c>
      <c r="O916" s="24">
        <f ca="1">E916*'Balance y flujos'!F$12</f>
        <v>6778.5848076560706</v>
      </c>
      <c r="P916" s="24">
        <f ca="1">F916*'Balance y flujos'!G$12</f>
        <v>6465.5397206492853</v>
      </c>
      <c r="Q916" s="24">
        <f ca="1">G916*'Balance y flujos'!H$12</f>
        <v>-805488.98005312576</v>
      </c>
      <c r="R916" s="24">
        <f ca="1">H916*'Balance y flujos'!I$12</f>
        <v>19498.780441966199</v>
      </c>
      <c r="S916" s="24">
        <f ca="1">I916*'Balance y flujos'!J$12</f>
        <v>18444.154483545837</v>
      </c>
      <c r="T916" s="24">
        <f ca="1">J916*'Balance y flujos'!K$12</f>
        <v>17417.730244510029</v>
      </c>
      <c r="U916" s="24">
        <f ca="1">K916*'Balance y flujos'!L$12</f>
        <v>16427.292171302972</v>
      </c>
      <c r="V916" s="24">
        <f ca="1">L916*'Balance y flujos'!M$12</f>
        <v>626190.4074460445</v>
      </c>
      <c r="W916" s="18">
        <f t="shared" ca="1" si="79"/>
        <v>-79846.047406280064</v>
      </c>
      <c r="X916" s="18">
        <f ca="1">'Metrics and Escenarios'!$N$13-W916</f>
        <v>82754.09416208684</v>
      </c>
    </row>
    <row r="917" spans="1:24" x14ac:dyDescent="0.3">
      <c r="A917">
        <v>912</v>
      </c>
      <c r="B917" s="18">
        <f t="shared" ca="1" si="78"/>
        <v>-41.291715313425783</v>
      </c>
      <c r="C917" s="23">
        <f t="shared" ca="1" si="80"/>
        <v>0.99766102008742796</v>
      </c>
      <c r="D917" s="23">
        <f t="shared" ca="1" si="77"/>
        <v>0.98847757230014843</v>
      </c>
      <c r="E917" s="23">
        <f t="shared" ca="1" si="77"/>
        <v>0.97396964270191022</v>
      </c>
      <c r="F917" s="23">
        <f t="shared" ca="1" si="77"/>
        <v>0.95546347929644615</v>
      </c>
      <c r="G917" s="23">
        <f t="shared" ca="1" si="77"/>
        <v>0.93406077642248975</v>
      </c>
      <c r="H917" s="23">
        <f t="shared" ca="1" si="77"/>
        <v>0.91065429993634439</v>
      </c>
      <c r="I917" s="23">
        <f t="shared" ca="1" si="77"/>
        <v>0.88594704785695555</v>
      </c>
      <c r="J917" s="23">
        <f t="shared" ca="1" si="77"/>
        <v>0.86048537853651996</v>
      </c>
      <c r="K917" s="23">
        <f t="shared" ca="1" si="77"/>
        <v>0.83468159481222148</v>
      </c>
      <c r="L917" s="23">
        <f t="shared" ca="1" si="77"/>
        <v>0.80884650947363368</v>
      </c>
      <c r="M917" s="24">
        <f ca="1">C917*'Balance y flujos'!D$12</f>
        <v>7554.1460923202767</v>
      </c>
      <c r="N917" s="24">
        <f ca="1">D917*'Balance y flujos'!E$12</f>
        <v>7484.6103433840044</v>
      </c>
      <c r="O917" s="24">
        <f ca="1">E917*'Balance y flujos'!F$12</f>
        <v>7374.7583821711823</v>
      </c>
      <c r="P917" s="24">
        <f ca="1">F917*'Balance y flujos'!G$12</f>
        <v>7234.6323682662023</v>
      </c>
      <c r="Q917" s="24">
        <f ca="1">G917*'Balance y flujos'!H$12</f>
        <v>-926988.20224936714</v>
      </c>
      <c r="R917" s="24">
        <f ca="1">H917*'Balance y flujos'!I$12</f>
        <v>23079.424414458375</v>
      </c>
      <c r="S917" s="24">
        <f ca="1">I917*'Balance y flujos'!J$12</f>
        <v>22453.249194185344</v>
      </c>
      <c r="T917" s="24">
        <f ca="1">J917*'Balance y flujos'!K$12</f>
        <v>21807.954187520354</v>
      </c>
      <c r="U917" s="24">
        <f ca="1">K917*'Balance y flujos'!L$12</f>
        <v>21153.988707849741</v>
      </c>
      <c r="V917" s="24">
        <f ca="1">L917*'Balance y flujos'!M$12</f>
        <v>829345.73940051161</v>
      </c>
      <c r="W917" s="18">
        <f t="shared" ca="1" si="79"/>
        <v>20500.300841299933</v>
      </c>
      <c r="X917" s="18">
        <f ca="1">'Metrics and Escenarios'!$N$13-W917</f>
        <v>-17592.254085493158</v>
      </c>
    </row>
    <row r="918" spans="1:24" x14ac:dyDescent="0.3">
      <c r="A918">
        <v>913</v>
      </c>
      <c r="B918" s="18">
        <f t="shared" ca="1" si="78"/>
        <v>68.225862123515896</v>
      </c>
      <c r="C918" s="23">
        <f t="shared" ca="1" si="80"/>
        <v>0.98679449069545899</v>
      </c>
      <c r="D918" s="23">
        <f t="shared" ca="1" si="77"/>
        <v>0.96706183465835815</v>
      </c>
      <c r="E918" s="23">
        <f t="shared" ca="1" si="77"/>
        <v>0.94248957878458561</v>
      </c>
      <c r="F918" s="23">
        <f t="shared" ca="1" si="77"/>
        <v>0.91451101300668791</v>
      </c>
      <c r="G918" s="23">
        <f t="shared" ca="1" si="77"/>
        <v>0.88428792667067735</v>
      </c>
      <c r="H918" s="23">
        <f t="shared" ca="1" si="77"/>
        <v>0.8527383892947249</v>
      </c>
      <c r="I918" s="23">
        <f t="shared" ca="1" si="77"/>
        <v>0.82056643749534275</v>
      </c>
      <c r="J918" s="23">
        <f t="shared" ca="1" si="77"/>
        <v>0.78830302208711378</v>
      </c>
      <c r="K918" s="23">
        <f t="shared" ca="1" si="77"/>
        <v>0.7563350825417744</v>
      </c>
      <c r="L918" s="23">
        <f t="shared" ca="1" si="77"/>
        <v>0.72494195741423073</v>
      </c>
      <c r="M918" s="24">
        <f ca="1">C918*'Balance y flujos'!D$12</f>
        <v>7471.8662909742925</v>
      </c>
      <c r="N918" s="24">
        <f ca="1">D918*'Balance y flujos'!E$12</f>
        <v>7322.4534508487932</v>
      </c>
      <c r="O918" s="24">
        <f ca="1">E918*'Balance y flujos'!F$12</f>
        <v>7136.3958551815931</v>
      </c>
      <c r="P918" s="24">
        <f ca="1">F918*'Balance y flujos'!G$12</f>
        <v>6924.5461696828952</v>
      </c>
      <c r="Q918" s="24">
        <f ca="1">G918*'Balance y flujos'!H$12</f>
        <v>-877592.22537409887</v>
      </c>
      <c r="R918" s="24">
        <f ca="1">H918*'Balance y flujos'!I$12</f>
        <v>21611.61617796159</v>
      </c>
      <c r="S918" s="24">
        <f ca="1">I918*'Balance y flujos'!J$12</f>
        <v>20796.257232342665</v>
      </c>
      <c r="T918" s="24">
        <f ca="1">J918*'Balance y flujos'!K$12</f>
        <v>19978.580252924083</v>
      </c>
      <c r="U918" s="24">
        <f ca="1">K918*'Balance y flujos'!L$12</f>
        <v>19168.391749477487</v>
      </c>
      <c r="V918" s="24">
        <f ca="1">L918*'Balance y flujos'!M$12</f>
        <v>743314.72863178363</v>
      </c>
      <c r="W918" s="18">
        <f t="shared" ca="1" si="79"/>
        <v>-23867.389562921831</v>
      </c>
      <c r="X918" s="18">
        <f ca="1">'Metrics and Escenarios'!$N$13-W918</f>
        <v>26775.436318728607</v>
      </c>
    </row>
    <row r="919" spans="1:24" x14ac:dyDescent="0.3">
      <c r="A919">
        <v>914</v>
      </c>
      <c r="B919" s="18">
        <f t="shared" ca="1" si="78"/>
        <v>-57.274973073282695</v>
      </c>
      <c r="C919" s="23">
        <f t="shared" ca="1" si="80"/>
        <v>0.99925688242574651</v>
      </c>
      <c r="D919" s="23">
        <f t="shared" ca="1" si="77"/>
        <v>0.99164244647065192</v>
      </c>
      <c r="E919" s="23">
        <f t="shared" ca="1" si="77"/>
        <v>0.97865101963547474</v>
      </c>
      <c r="F919" s="23">
        <f t="shared" ca="1" si="77"/>
        <v>0.96159161556705119</v>
      </c>
      <c r="G919" s="23">
        <f t="shared" ca="1" si="77"/>
        <v>0.94155535053901973</v>
      </c>
      <c r="H919" s="23">
        <f t="shared" ca="1" si="77"/>
        <v>0.91942944273870553</v>
      </c>
      <c r="I919" s="23">
        <f t="shared" ca="1" si="77"/>
        <v>0.89591492962503427</v>
      </c>
      <c r="J919" s="23">
        <f t="shared" ca="1" si="77"/>
        <v>0.87155871051598099</v>
      </c>
      <c r="K919" s="23">
        <f t="shared" ca="1" si="77"/>
        <v>0.84677520713736631</v>
      </c>
      <c r="L919" s="23">
        <f t="shared" ca="1" si="77"/>
        <v>0.82187838016635473</v>
      </c>
      <c r="M919" s="24">
        <f ca="1">C919*'Balance y flujos'!D$12</f>
        <v>7566.2297329598941</v>
      </c>
      <c r="N919" s="24">
        <f ca="1">D919*'Balance y flujos'!E$12</f>
        <v>7508.5743164835039</v>
      </c>
      <c r="O919" s="24">
        <f ca="1">E919*'Balance y flujos'!F$12</f>
        <v>7410.2050965935478</v>
      </c>
      <c r="P919" s="24">
        <f ca="1">F919*'Balance y flujos'!G$12</f>
        <v>7281.0337367969087</v>
      </c>
      <c r="Q919" s="24">
        <f ca="1">G919*'Balance y flujos'!H$12</f>
        <v>-934426.02852606366</v>
      </c>
      <c r="R919" s="24">
        <f ca="1">H919*'Balance y flujos'!I$12</f>
        <v>23301.819724124547</v>
      </c>
      <c r="S919" s="24">
        <f ca="1">I919*'Balance y flujos'!J$12</f>
        <v>22705.873020652438</v>
      </c>
      <c r="T919" s="24">
        <f ca="1">J919*'Balance y flujos'!K$12</f>
        <v>22088.594303592985</v>
      </c>
      <c r="U919" s="24">
        <f ca="1">K919*'Balance y flujos'!L$12</f>
        <v>21460.486586985051</v>
      </c>
      <c r="V919" s="24">
        <f ca="1">L919*'Balance y flujos'!M$12</f>
        <v>842707.88698826591</v>
      </c>
      <c r="W919" s="18">
        <f t="shared" ca="1" si="79"/>
        <v>27604.674980391166</v>
      </c>
      <c r="X919" s="18">
        <f ca="1">'Metrics and Escenarios'!$N$13-W919</f>
        <v>-24696.62822458439</v>
      </c>
    </row>
    <row r="920" spans="1:24" x14ac:dyDescent="0.3">
      <c r="A920">
        <v>915</v>
      </c>
      <c r="B920" s="18">
        <f t="shared" ca="1" si="78"/>
        <v>-43.629258880039956</v>
      </c>
      <c r="C920" s="23">
        <f t="shared" ca="1" si="80"/>
        <v>0.99789425495611594</v>
      </c>
      <c r="D920" s="23">
        <f t="shared" ca="1" si="77"/>
        <v>0.98893980221796107</v>
      </c>
      <c r="E920" s="23">
        <f t="shared" ca="1" si="77"/>
        <v>0.97465289118408682</v>
      </c>
      <c r="F920" s="23">
        <f t="shared" ca="1" si="77"/>
        <v>0.95635727209091403</v>
      </c>
      <c r="G920" s="23">
        <f t="shared" ca="1" si="77"/>
        <v>0.93515311852683347</v>
      </c>
      <c r="H920" s="23">
        <f t="shared" ca="1" si="77"/>
        <v>0.9119324124800936</v>
      </c>
      <c r="I920" s="23">
        <f t="shared" ca="1" si="77"/>
        <v>0.88739789240301858</v>
      </c>
      <c r="J920" s="23">
        <f t="shared" ca="1" si="77"/>
        <v>0.86209602169517996</v>
      </c>
      <c r="K920" s="23">
        <f t="shared" ca="1" si="77"/>
        <v>0.83643943736188753</v>
      </c>
      <c r="L920" s="23">
        <f t="shared" ca="1" si="77"/>
        <v>0.81073943496420409</v>
      </c>
      <c r="M920" s="24">
        <f ca="1">C920*'Balance y flujos'!D$12</f>
        <v>7555.9121132797181</v>
      </c>
      <c r="N920" s="24">
        <f ca="1">D920*'Balance y flujos'!E$12</f>
        <v>7488.1102819975149</v>
      </c>
      <c r="O920" s="24">
        <f ca="1">E920*'Balance y flujos'!F$12</f>
        <v>7379.9318416406777</v>
      </c>
      <c r="P920" s="24">
        <f ca="1">F920*'Balance y flujos'!G$12</f>
        <v>7241.4000390579131</v>
      </c>
      <c r="Q920" s="24">
        <f ca="1">G920*'Balance y flujos'!H$12</f>
        <v>-928072.27329603408</v>
      </c>
      <c r="R920" s="24">
        <f ca="1">H920*'Balance y flujos'!I$12</f>
        <v>23111.816620643196</v>
      </c>
      <c r="S920" s="24">
        <f ca="1">I920*'Balance y flujos'!J$12</f>
        <v>22490.019082649422</v>
      </c>
      <c r="T920" s="24">
        <f ca="1">J920*'Balance y flujos'!K$12</f>
        <v>21848.773977249075</v>
      </c>
      <c r="U920" s="24">
        <f ca="1">K920*'Balance y flujos'!L$12</f>
        <v>21198.539086912762</v>
      </c>
      <c r="V920" s="24">
        <f ca="1">L920*'Balance y flujos'!M$12</f>
        <v>831286.6387828046</v>
      </c>
      <c r="W920" s="18">
        <f t="shared" ca="1" si="79"/>
        <v>21528.868530200794</v>
      </c>
      <c r="X920" s="18">
        <f ca="1">'Metrics and Escenarios'!$N$13-W920</f>
        <v>-18620.821774394019</v>
      </c>
    </row>
    <row r="921" spans="1:24" x14ac:dyDescent="0.3">
      <c r="A921">
        <v>916</v>
      </c>
      <c r="B921" s="18">
        <f t="shared" ca="1" si="78"/>
        <v>-248.1413425763933</v>
      </c>
      <c r="C921" s="23">
        <f t="shared" ca="1" si="80"/>
        <v>1.0185125138186673</v>
      </c>
      <c r="D921" s="23">
        <f t="shared" ca="1" si="77"/>
        <v>1.0302284772390764</v>
      </c>
      <c r="E921" s="23">
        <f t="shared" ca="1" si="77"/>
        <v>1.0363239051138975</v>
      </c>
      <c r="F921" s="23">
        <f t="shared" ca="1" si="77"/>
        <v>1.0378809778759672</v>
      </c>
      <c r="G921" s="23">
        <f t="shared" ca="1" si="77"/>
        <v>1.0358382909913366</v>
      </c>
      <c r="H921" s="23">
        <f t="shared" ref="D921:P949" ca="1" si="81">EXP(-(H$4+($B921/10000))*H$3)</f>
        <v>1.0309882924493297</v>
      </c>
      <c r="I921" s="23">
        <f t="shared" ca="1" si="81"/>
        <v>1.0239796399133489</v>
      </c>
      <c r="J921" s="23">
        <f t="shared" ca="1" si="81"/>
        <v>1.0153374766204946</v>
      </c>
      <c r="K921" s="23">
        <f t="shared" ca="1" si="81"/>
        <v>1.0054746455052994</v>
      </c>
      <c r="L921" s="23">
        <f t="shared" ca="1" si="81"/>
        <v>0.99471752025534987</v>
      </c>
      <c r="M921" s="24">
        <f ca="1">C921*'Balance y flujos'!D$12</f>
        <v>7712.0306109266858</v>
      </c>
      <c r="N921" s="24">
        <f ca="1">D921*'Balance y flujos'!E$12</f>
        <v>7800.7422048529425</v>
      </c>
      <c r="O921" s="24">
        <f ca="1">E921*'Balance y flujos'!F$12</f>
        <v>7846.8959101040155</v>
      </c>
      <c r="P921" s="24">
        <f ca="1">F921*'Balance y flujos'!G$12</f>
        <v>7858.685841638091</v>
      </c>
      <c r="Q921" s="24">
        <f ca="1">G921*'Balance y flujos'!H$12</f>
        <v>-1027995.0720816893</v>
      </c>
      <c r="R921" s="24">
        <f ca="1">H921*'Balance y flujos'!I$12</f>
        <v>26129.142935402688</v>
      </c>
      <c r="S921" s="24">
        <f ca="1">I921*'Balance y flujos'!J$12</f>
        <v>25951.517170650161</v>
      </c>
      <c r="T921" s="24">
        <f ca="1">J921*'Balance y flujos'!K$12</f>
        <v>25732.492064735896</v>
      </c>
      <c r="U921" s="24">
        <f ca="1">K921*'Balance y flujos'!L$12</f>
        <v>25482.530619155914</v>
      </c>
      <c r="V921" s="24">
        <f ca="1">L921*'Balance y flujos'!M$12</f>
        <v>1019927.4246329776</v>
      </c>
      <c r="W921" s="18">
        <f t="shared" ca="1" si="79"/>
        <v>126446.38990875473</v>
      </c>
      <c r="X921" s="18">
        <f ca="1">'Metrics and Escenarios'!$N$13-W921</f>
        <v>-123538.34315294796</v>
      </c>
    </row>
    <row r="922" spans="1:24" x14ac:dyDescent="0.3">
      <c r="A922">
        <v>917</v>
      </c>
      <c r="B922" s="18">
        <f t="shared" ca="1" si="78"/>
        <v>205.13398479191633</v>
      </c>
      <c r="C922" s="23">
        <f t="shared" ca="1" si="80"/>
        <v>0.97337653352965681</v>
      </c>
      <c r="D922" s="23">
        <f t="shared" ca="1" si="81"/>
        <v>0.94094135318194527</v>
      </c>
      <c r="E922" s="23">
        <f t="shared" ca="1" si="81"/>
        <v>0.90456342633598485</v>
      </c>
      <c r="F922" s="23">
        <f t="shared" ca="1" si="81"/>
        <v>0.86577604047387124</v>
      </c>
      <c r="G922" s="23">
        <f t="shared" ca="1" si="81"/>
        <v>0.82578021714366756</v>
      </c>
      <c r="H922" s="23">
        <f t="shared" ca="1" si="81"/>
        <v>0.78549016112942283</v>
      </c>
      <c r="I922" s="23">
        <f t="shared" ca="1" si="81"/>
        <v>0.7455775801267932</v>
      </c>
      <c r="J922" s="23">
        <f t="shared" ca="1" si="81"/>
        <v>0.70652321701399701</v>
      </c>
      <c r="K922" s="23">
        <f t="shared" ca="1" si="81"/>
        <v>0.66865430888591526</v>
      </c>
      <c r="L922" s="23">
        <f t="shared" ca="1" si="81"/>
        <v>0.63218588342298543</v>
      </c>
      <c r="M922" s="24">
        <f ca="1">C922*'Balance y flujos'!D$12</f>
        <v>7370.2674446225701</v>
      </c>
      <c r="N922" s="24">
        <f ca="1">D922*'Balance y flujos'!E$12</f>
        <v>7124.6729130692602</v>
      </c>
      <c r="O922" s="24">
        <f ca="1">E922*'Balance y flujos'!F$12</f>
        <v>6849.2244707656382</v>
      </c>
      <c r="P922" s="24">
        <f ca="1">F922*'Balance y flujos'!G$12</f>
        <v>6555.5319505187035</v>
      </c>
      <c r="Q922" s="24">
        <f ca="1">G922*'Balance y flujos'!H$12</f>
        <v>-819527.52782850864</v>
      </c>
      <c r="R922" s="24">
        <f ca="1">H922*'Balance y flujos'!I$12</f>
        <v>19907.291716905587</v>
      </c>
      <c r="S922" s="24">
        <f ca="1">I922*'Balance y flujos'!J$12</f>
        <v>18895.75594916087</v>
      </c>
      <c r="T922" s="24">
        <f ca="1">J922*'Balance y flujos'!K$12</f>
        <v>17905.9706688634</v>
      </c>
      <c r="U922" s="24">
        <f ca="1">K922*'Balance y flujos'!L$12</f>
        <v>16946.229301737341</v>
      </c>
      <c r="V922" s="24">
        <f ca="1">L922*'Balance y flujos'!M$12</f>
        <v>648207.86488550995</v>
      </c>
      <c r="W922" s="18">
        <f t="shared" ca="1" si="79"/>
        <v>-69764.718527355348</v>
      </c>
      <c r="X922" s="18">
        <f ca="1">'Metrics and Escenarios'!$N$13-W922</f>
        <v>72672.765283162124</v>
      </c>
    </row>
    <row r="923" spans="1:24" x14ac:dyDescent="0.3">
      <c r="A923">
        <v>918</v>
      </c>
      <c r="B923" s="18">
        <f t="shared" ca="1" si="78"/>
        <v>84.689371098906435</v>
      </c>
      <c r="C923" s="23">
        <f t="shared" ca="1" si="80"/>
        <v>0.98517121730547019</v>
      </c>
      <c r="D923" s="23">
        <f t="shared" ca="1" si="81"/>
        <v>0.96388282505694189</v>
      </c>
      <c r="E923" s="23">
        <f t="shared" ca="1" si="81"/>
        <v>0.93784604984938136</v>
      </c>
      <c r="F923" s="23">
        <f t="shared" ca="1" si="81"/>
        <v>0.9085083754870189</v>
      </c>
      <c r="G923" s="23">
        <f t="shared" ca="1" si="81"/>
        <v>0.87703856398456825</v>
      </c>
      <c r="H923" s="23">
        <f t="shared" ca="1" si="81"/>
        <v>0.84435641678032969</v>
      </c>
      <c r="I923" s="23">
        <f t="shared" ca="1" si="81"/>
        <v>0.81116413771783391</v>
      </c>
      <c r="J923" s="23">
        <f t="shared" ca="1" si="81"/>
        <v>0.7779885093175557</v>
      </c>
      <c r="K923" s="23">
        <f t="shared" ca="1" si="81"/>
        <v>0.74521096350166527</v>
      </c>
      <c r="L923" s="23">
        <f t="shared" ca="1" si="81"/>
        <v>0.71310457875931865</v>
      </c>
      <c r="M923" s="24">
        <f ca="1">C923*'Balance y flujos'!D$12</f>
        <v>7459.5750977845692</v>
      </c>
      <c r="N923" s="24">
        <f ca="1">D923*'Balance y flujos'!E$12</f>
        <v>7298.3824462946786</v>
      </c>
      <c r="O923" s="24">
        <f ca="1">E923*'Balance y flujos'!F$12</f>
        <v>7101.2357203721012</v>
      </c>
      <c r="P923" s="24">
        <f ca="1">F923*'Balance y flujos'!G$12</f>
        <v>6879.0950596867879</v>
      </c>
      <c r="Q923" s="24">
        <f ca="1">G923*'Balance y flujos'!H$12</f>
        <v>-870397.75382205681</v>
      </c>
      <c r="R923" s="24">
        <f ca="1">H923*'Balance y flujos'!I$12</f>
        <v>21399.185290517722</v>
      </c>
      <c r="S923" s="24">
        <f ca="1">I923*'Balance y flujos'!J$12</f>
        <v>20557.967392770981</v>
      </c>
      <c r="T923" s="24">
        <f ca="1">J923*'Balance y flujos'!K$12</f>
        <v>19717.171485784213</v>
      </c>
      <c r="U923" s="24">
        <f ca="1">K923*'Balance y flujos'!L$12</f>
        <v>18886.464497191319</v>
      </c>
      <c r="V923" s="24">
        <f ca="1">L923*'Balance y flujos'!M$12</f>
        <v>731177.34602811676</v>
      </c>
      <c r="W923" s="18">
        <f t="shared" ca="1" si="79"/>
        <v>-29921.330803537508</v>
      </c>
      <c r="X923" s="18">
        <f ca="1">'Metrics and Escenarios'!$N$13-W923</f>
        <v>32829.377559344284</v>
      </c>
    </row>
    <row r="924" spans="1:24" x14ac:dyDescent="0.3">
      <c r="A924">
        <v>919</v>
      </c>
      <c r="B924" s="18">
        <f t="shared" ca="1" si="78"/>
        <v>17.748952094288118</v>
      </c>
      <c r="C924" s="23">
        <f t="shared" ca="1" si="80"/>
        <v>0.99178811690613489</v>
      </c>
      <c r="D924" s="23">
        <f t="shared" ca="1" si="81"/>
        <v>0.97687413944875023</v>
      </c>
      <c r="E924" s="23">
        <f t="shared" ca="1" si="81"/>
        <v>0.95687037721922219</v>
      </c>
      <c r="F924" s="23">
        <f t="shared" ca="1" si="81"/>
        <v>0.93316335794612237</v>
      </c>
      <c r="G924" s="23">
        <f t="shared" ca="1" si="81"/>
        <v>0.90689000880175108</v>
      </c>
      <c r="H924" s="23">
        <f t="shared" ca="1" si="81"/>
        <v>0.8789596143372127</v>
      </c>
      <c r="I924" s="23">
        <f t="shared" ca="1" si="81"/>
        <v>0.85007851536425116</v>
      </c>
      <c r="J924" s="23">
        <f t="shared" ca="1" si="81"/>
        <v>0.82078737236968635</v>
      </c>
      <c r="K924" s="23">
        <f t="shared" ca="1" si="81"/>
        <v>0.79148721624033425</v>
      </c>
      <c r="L924" s="23">
        <f t="shared" ca="1" si="81"/>
        <v>0.76247407121544841</v>
      </c>
      <c r="M924" s="24">
        <f ca="1">C924*'Balance y flujos'!D$12</f>
        <v>7509.677312119109</v>
      </c>
      <c r="N924" s="24">
        <f ca="1">D924*'Balance y flujos'!E$12</f>
        <v>7396.7508147795797</v>
      </c>
      <c r="O924" s="24">
        <f ca="1">E924*'Balance y flujos'!F$12</f>
        <v>7245.285197465344</v>
      </c>
      <c r="P924" s="24">
        <f ca="1">F924*'Balance y flujos'!G$12</f>
        <v>7065.7790491878914</v>
      </c>
      <c r="Q924" s="24">
        <f ca="1">G924*'Balance y flujos'!H$12</f>
        <v>-900023.16778239002</v>
      </c>
      <c r="R924" s="24">
        <f ca="1">H924*'Balance y flujos'!I$12</f>
        <v>22276.161199562983</v>
      </c>
      <c r="S924" s="24">
        <f ca="1">I924*'Balance y flujos'!J$12</f>
        <v>21544.204911870111</v>
      </c>
      <c r="T924" s="24">
        <f ca="1">J924*'Balance y flujos'!K$12</f>
        <v>20801.856557721447</v>
      </c>
      <c r="U924" s="24">
        <f ca="1">K924*'Balance y flujos'!L$12</f>
        <v>20059.279776646035</v>
      </c>
      <c r="V924" s="24">
        <f ca="1">L924*'Balance y flujos'!M$12</f>
        <v>781798.04815799545</v>
      </c>
      <c r="W924" s="18">
        <f t="shared" ca="1" si="79"/>
        <v>-4326.1248050421709</v>
      </c>
      <c r="X924" s="18">
        <f ca="1">'Metrics and Escenarios'!$N$13-W924</f>
        <v>7234.1715608489467</v>
      </c>
    </row>
    <row r="925" spans="1:24" x14ac:dyDescent="0.3">
      <c r="A925">
        <v>920</v>
      </c>
      <c r="B925" s="18">
        <f t="shared" ca="1" si="78"/>
        <v>-22.804132853711039</v>
      </c>
      <c r="C925" s="23">
        <f t="shared" ca="1" si="80"/>
        <v>0.99581828995597643</v>
      </c>
      <c r="D925" s="23">
        <f t="shared" ca="1" si="81"/>
        <v>0.98482940890317583</v>
      </c>
      <c r="E925" s="23">
        <f t="shared" ca="1" si="81"/>
        <v>0.96858269204034686</v>
      </c>
      <c r="F925" s="23">
        <f t="shared" ca="1" si="81"/>
        <v>0.94842385655434225</v>
      </c>
      <c r="G925" s="23">
        <f t="shared" ca="1" si="81"/>
        <v>0.9254662975913639</v>
      </c>
      <c r="H925" s="23">
        <f t="shared" ca="1" si="81"/>
        <v>0.90060864104821492</v>
      </c>
      <c r="I925" s="23">
        <f t="shared" ca="1" si="81"/>
        <v>0.87455560356214768</v>
      </c>
      <c r="J925" s="23">
        <f t="shared" ca="1" si="81"/>
        <v>0.84785239464003359</v>
      </c>
      <c r="K925" s="23">
        <f t="shared" ca="1" si="81"/>
        <v>0.82090837731278943</v>
      </c>
      <c r="L925" s="23">
        <f t="shared" ca="1" si="81"/>
        <v>0.79403027312997887</v>
      </c>
      <c r="M925" s="24">
        <f ca="1">C925*'Balance y flujos'!D$12</f>
        <v>7540.1932041734735</v>
      </c>
      <c r="N925" s="24">
        <f ca="1">D925*'Balance y flujos'!E$12</f>
        <v>7456.9869736075934</v>
      </c>
      <c r="O925" s="24">
        <f ca="1">E925*'Balance y flujos'!F$12</f>
        <v>7333.9691647213467</v>
      </c>
      <c r="P925" s="24">
        <f ca="1">F925*'Balance y flujos'!G$12</f>
        <v>7181.3293549601267</v>
      </c>
      <c r="Q925" s="24">
        <f ca="1">G925*'Balance y flujos'!H$12</f>
        <v>-918458.7995787512</v>
      </c>
      <c r="R925" s="24">
        <f ca="1">H925*'Balance y flujos'!I$12</f>
        <v>22824.829421585426</v>
      </c>
      <c r="S925" s="24">
        <f ca="1">I925*'Balance y flujos'!J$12</f>
        <v>22164.546908815464</v>
      </c>
      <c r="T925" s="24">
        <f ca="1">J925*'Balance y flujos'!K$12</f>
        <v>21487.786592651028</v>
      </c>
      <c r="U925" s="24">
        <f ca="1">K925*'Balance y flujos'!L$12</f>
        <v>20804.923280668143</v>
      </c>
      <c r="V925" s="24">
        <f ca="1">L925*'Balance y flujos'!M$12</f>
        <v>814154.00358705362</v>
      </c>
      <c r="W925" s="18">
        <f t="shared" ca="1" si="79"/>
        <v>12489.768909485079</v>
      </c>
      <c r="X925" s="18">
        <f ca="1">'Metrics and Escenarios'!$N$13-W925</f>
        <v>-9581.7221536783036</v>
      </c>
    </row>
    <row r="926" spans="1:24" x14ac:dyDescent="0.3">
      <c r="A926">
        <v>921</v>
      </c>
      <c r="B926" s="18">
        <f t="shared" ca="1" si="78"/>
        <v>-64.41047817761509</v>
      </c>
      <c r="C926" s="23">
        <f t="shared" ca="1" si="80"/>
        <v>0.99997015713275705</v>
      </c>
      <c r="D926" s="23">
        <f t="shared" ca="1" si="81"/>
        <v>0.99305863069697009</v>
      </c>
      <c r="E926" s="23">
        <f t="shared" ca="1" si="81"/>
        <v>0.98074821431992498</v>
      </c>
      <c r="F926" s="23">
        <f t="shared" ca="1" si="81"/>
        <v>0.9643401128368968</v>
      </c>
      <c r="G926" s="23">
        <f t="shared" ca="1" si="81"/>
        <v>0.94492058663911971</v>
      </c>
      <c r="H926" s="23">
        <f t="shared" ca="1" si="81"/>
        <v>0.92337423723259515</v>
      </c>
      <c r="I926" s="23">
        <f t="shared" ca="1" si="81"/>
        <v>0.90040108803766383</v>
      </c>
      <c r="J926" s="23">
        <f t="shared" ca="1" si="81"/>
        <v>0.87654814712948337</v>
      </c>
      <c r="K926" s="23">
        <f t="shared" ca="1" si="81"/>
        <v>0.85223065764733985</v>
      </c>
      <c r="L926" s="23">
        <f t="shared" ca="1" si="81"/>
        <v>0.82776387054465372</v>
      </c>
      <c r="M926" s="24">
        <f ca="1">C926*'Balance y flujos'!D$12</f>
        <v>7571.6305466954473</v>
      </c>
      <c r="N926" s="24">
        <f ca="1">D926*'Balance y flujos'!E$12</f>
        <v>7519.2974602405984</v>
      </c>
      <c r="O926" s="24">
        <f ca="1">E926*'Balance y flujos'!F$12</f>
        <v>7426.084753823201</v>
      </c>
      <c r="P926" s="24">
        <f ca="1">F926*'Balance y flujos'!G$12</f>
        <v>7301.8449637494641</v>
      </c>
      <c r="Q926" s="24">
        <f ca="1">G926*'Balance y flujos'!H$12</f>
        <v>-937765.78354128264</v>
      </c>
      <c r="R926" s="24">
        <f ca="1">H926*'Balance y flujos'!I$12</f>
        <v>23401.795737369815</v>
      </c>
      <c r="S926" s="24">
        <f ca="1">I926*'Balance y flujos'!J$12</f>
        <v>22819.569243250637</v>
      </c>
      <c r="T926" s="24">
        <f ca="1">J926*'Balance y flujos'!K$12</f>
        <v>22215.04549939814</v>
      </c>
      <c r="U926" s="24">
        <f ca="1">K926*'Balance y flujos'!L$12</f>
        <v>21598.748337575318</v>
      </c>
      <c r="V926" s="24">
        <f ca="1">L926*'Balance y flujos'!M$12</f>
        <v>848742.53795399913</v>
      </c>
      <c r="W926" s="18">
        <f t="shared" ca="1" si="79"/>
        <v>30830.770954819163</v>
      </c>
      <c r="X926" s="18">
        <f ca="1">'Metrics and Escenarios'!$N$13-W926</f>
        <v>-27922.724199012388</v>
      </c>
    </row>
    <row r="927" spans="1:24" x14ac:dyDescent="0.3">
      <c r="A927">
        <v>922</v>
      </c>
      <c r="B927" s="18">
        <f t="shared" ca="1" si="78"/>
        <v>-169.2101093697373</v>
      </c>
      <c r="C927" s="23">
        <f t="shared" ca="1" si="80"/>
        <v>1.0105049130074906</v>
      </c>
      <c r="D927" s="23">
        <f t="shared" ca="1" si="81"/>
        <v>1.0140927329120406</v>
      </c>
      <c r="E927" s="23">
        <f t="shared" ca="1" si="81"/>
        <v>1.0120726681244443</v>
      </c>
      <c r="F927" s="23">
        <f t="shared" ca="1" si="81"/>
        <v>1.0056243777824245</v>
      </c>
      <c r="G927" s="23">
        <f t="shared" ca="1" si="81"/>
        <v>0.9957544631550439</v>
      </c>
      <c r="H927" s="23">
        <f t="shared" ca="1" si="81"/>
        <v>0.98330012459701699</v>
      </c>
      <c r="I927" s="23">
        <f t="shared" ca="1" si="81"/>
        <v>0.96893745051968216</v>
      </c>
      <c r="J927" s="23">
        <f t="shared" ca="1" si="81"/>
        <v>0.95320628514026928</v>
      </c>
      <c r="K927" s="23">
        <f t="shared" ca="1" si="81"/>
        <v>0.93652562422382335</v>
      </c>
      <c r="L927" s="23">
        <f t="shared" ca="1" si="81"/>
        <v>0.91922191203082793</v>
      </c>
      <c r="M927" s="24">
        <f ca="1">C927*'Balance y flujos'!D$12</f>
        <v>7651.398206574243</v>
      </c>
      <c r="N927" s="24">
        <f ca="1">D927*'Balance y flujos'!E$12</f>
        <v>7678.5646640845607</v>
      </c>
      <c r="O927" s="24">
        <f ca="1">E927*'Balance y flujos'!F$12</f>
        <v>7663.2690233667181</v>
      </c>
      <c r="P927" s="24">
        <f ca="1">F927*'Balance y flujos'!G$12</f>
        <v>7614.4434941453328</v>
      </c>
      <c r="Q927" s="24">
        <f ca="1">G927*'Balance y flujos'!H$12</f>
        <v>-988214.75323824887</v>
      </c>
      <c r="R927" s="24">
        <f ca="1">H927*'Balance y flujos'!I$12</f>
        <v>24920.544386547881</v>
      </c>
      <c r="S927" s="24">
        <f ca="1">I927*'Balance y flujos'!J$12</f>
        <v>24556.539900124746</v>
      </c>
      <c r="T927" s="24">
        <f ca="1">J927*'Balance y flujos'!K$12</f>
        <v>24157.852667932591</v>
      </c>
      <c r="U927" s="24">
        <f ca="1">K927*'Balance y flujos'!L$12</f>
        <v>23735.101627465057</v>
      </c>
      <c r="V927" s="24">
        <f ca="1">L927*'Balance y flujos'!M$12</f>
        <v>942518.47214185179</v>
      </c>
      <c r="W927" s="18">
        <f t="shared" ca="1" si="79"/>
        <v>82281.432873844169</v>
      </c>
      <c r="X927" s="18">
        <f ca="1">'Metrics and Escenarios'!$N$13-W927</f>
        <v>-79373.386118037393</v>
      </c>
    </row>
    <row r="928" spans="1:24" x14ac:dyDescent="0.3">
      <c r="A928">
        <v>923</v>
      </c>
      <c r="B928" s="18">
        <f t="shared" ca="1" si="78"/>
        <v>153.01451490089929</v>
      </c>
      <c r="C928" s="23">
        <f t="shared" ca="1" si="80"/>
        <v>0.97846296401172328</v>
      </c>
      <c r="D928" s="23">
        <f t="shared" ca="1" si="81"/>
        <v>0.95080092437335062</v>
      </c>
      <c r="E928" s="23">
        <f t="shared" ca="1" si="81"/>
        <v>0.91881818839604501</v>
      </c>
      <c r="F928" s="23">
        <f t="shared" ca="1" si="81"/>
        <v>0.88401501633796575</v>
      </c>
      <c r="G928" s="23">
        <f t="shared" ca="1" si="81"/>
        <v>0.84758268008687654</v>
      </c>
      <c r="H928" s="23">
        <f t="shared" ca="1" si="81"/>
        <v>0.81044186715776356</v>
      </c>
      <c r="I928" s="23">
        <f t="shared" ca="1" si="81"/>
        <v>0.77328124820931321</v>
      </c>
      <c r="J928" s="23">
        <f t="shared" ca="1" si="81"/>
        <v>0.73660488772702792</v>
      </c>
      <c r="K928" s="23">
        <f t="shared" ca="1" si="81"/>
        <v>0.7007664897612913</v>
      </c>
      <c r="L928" s="23">
        <f t="shared" ca="1" si="81"/>
        <v>0.6660088376075991</v>
      </c>
      <c r="M928" s="24">
        <f ca="1">C928*'Balance y flujos'!D$12</f>
        <v>7408.7811663941129</v>
      </c>
      <c r="N928" s="24">
        <f ca="1">D928*'Balance y flujos'!E$12</f>
        <v>7199.3281714063869</v>
      </c>
      <c r="O928" s="24">
        <f ca="1">E928*'Balance y flujos'!F$12</f>
        <v>6957.1594837057273</v>
      </c>
      <c r="P928" s="24">
        <f ca="1">F928*'Balance y flujos'!G$12</f>
        <v>6693.6348586984777</v>
      </c>
      <c r="Q928" s="24">
        <f ca="1">G928*'Balance y flujos'!H$12</f>
        <v>-841164.90565069031</v>
      </c>
      <c r="R928" s="24">
        <f ca="1">H928*'Balance y flujos'!I$12</f>
        <v>20539.662324866404</v>
      </c>
      <c r="S928" s="24">
        <f ca="1">I928*'Balance y flujos'!J$12</f>
        <v>19597.8716845815</v>
      </c>
      <c r="T928" s="24">
        <f ca="1">J928*'Balance y flujos'!K$12</f>
        <v>18668.353985485915</v>
      </c>
      <c r="U928" s="24">
        <f ca="1">K928*'Balance y flujos'!L$12</f>
        <v>17760.073426064722</v>
      </c>
      <c r="V928" s="24">
        <f ca="1">L928*'Balance y flujos'!M$12</f>
        <v>682888.02066092717</v>
      </c>
      <c r="W928" s="18">
        <f t="shared" ca="1" si="79"/>
        <v>-53452.019888559822</v>
      </c>
      <c r="X928" s="18">
        <f ca="1">'Metrics and Escenarios'!$N$13-W928</f>
        <v>56360.066644366598</v>
      </c>
    </row>
    <row r="929" spans="1:24" x14ac:dyDescent="0.3">
      <c r="A929">
        <v>924</v>
      </c>
      <c r="B929" s="18">
        <f t="shared" ca="1" si="78"/>
        <v>108.56985342604293</v>
      </c>
      <c r="C929" s="23">
        <f t="shared" ca="1" si="80"/>
        <v>0.98282138779088546</v>
      </c>
      <c r="D929" s="23">
        <f t="shared" ca="1" si="81"/>
        <v>0.95929020383431973</v>
      </c>
      <c r="E929" s="23">
        <f t="shared" ca="1" si="81"/>
        <v>0.93115119513205435</v>
      </c>
      <c r="F929" s="23">
        <f t="shared" ca="1" si="81"/>
        <v>0.89987144469223412</v>
      </c>
      <c r="G929" s="23">
        <f t="shared" ca="1" si="81"/>
        <v>0.8666287833425248</v>
      </c>
      <c r="H929" s="23">
        <f t="shared" ca="1" si="81"/>
        <v>0.83234449434070068</v>
      </c>
      <c r="I929" s="23">
        <f t="shared" ca="1" si="81"/>
        <v>0.79771714944675565</v>
      </c>
      <c r="J929" s="23">
        <f t="shared" ca="1" si="81"/>
        <v>0.76326659100503791</v>
      </c>
      <c r="K929" s="23">
        <f t="shared" ca="1" si="81"/>
        <v>0.72936545520155471</v>
      </c>
      <c r="L929" s="23">
        <f t="shared" ca="1" si="81"/>
        <v>0.69627702224224564</v>
      </c>
      <c r="M929" s="24">
        <f ca="1">C929*'Balance y flujos'!D$12</f>
        <v>7441.7825258710509</v>
      </c>
      <c r="N929" s="24">
        <f ca="1">D929*'Balance y flujos'!E$12</f>
        <v>7263.6077773802426</v>
      </c>
      <c r="O929" s="24">
        <f ca="1">E929*'Balance y flujos'!F$12</f>
        <v>7050.5432410797703</v>
      </c>
      <c r="P929" s="24">
        <f ca="1">F929*'Balance y flujos'!G$12</f>
        <v>6813.6974589993852</v>
      </c>
      <c r="Q929" s="24">
        <f ca="1">G929*'Balance y flujos'!H$12</f>
        <v>-860066.79454536259</v>
      </c>
      <c r="R929" s="24">
        <f ca="1">H929*'Balance y flujos'!I$12</f>
        <v>21094.757742064776</v>
      </c>
      <c r="S929" s="24">
        <f ca="1">I929*'Balance y flujos'!J$12</f>
        <v>20217.169848163601</v>
      </c>
      <c r="T929" s="24">
        <f ca="1">J929*'Balance y flujos'!K$12</f>
        <v>19344.062391638021</v>
      </c>
      <c r="U929" s="24">
        <f ca="1">K929*'Balance y flujos'!L$12</f>
        <v>18484.87938289862</v>
      </c>
      <c r="V929" s="24">
        <f ca="1">L929*'Balance y flujos'!M$12</f>
        <v>713923.31558043917</v>
      </c>
      <c r="W929" s="18">
        <f t="shared" ca="1" si="79"/>
        <v>-38432.978596827947</v>
      </c>
      <c r="X929" s="18">
        <f ca="1">'Metrics and Escenarios'!$N$13-W929</f>
        <v>41341.025352634722</v>
      </c>
    </row>
    <row r="930" spans="1:24" x14ac:dyDescent="0.3">
      <c r="A930">
        <v>925</v>
      </c>
      <c r="B930" s="18">
        <f t="shared" ca="1" si="78"/>
        <v>-231.11603862707616</v>
      </c>
      <c r="C930" s="23">
        <f t="shared" ca="1" si="80"/>
        <v>1.0167799406040567</v>
      </c>
      <c r="D930" s="23">
        <f t="shared" ca="1" si="81"/>
        <v>1.0267264523341406</v>
      </c>
      <c r="E930" s="23">
        <f t="shared" ca="1" si="81"/>
        <v>1.0310442808304427</v>
      </c>
      <c r="F930" s="23">
        <f t="shared" ca="1" si="81"/>
        <v>1.0308368949858377</v>
      </c>
      <c r="G930" s="23">
        <f t="shared" ca="1" si="81"/>
        <v>1.0270579849849211</v>
      </c>
      <c r="H930" s="23">
        <f t="shared" ca="1" si="81"/>
        <v>1.0205101681123654</v>
      </c>
      <c r="I930" s="23">
        <f t="shared" ca="1" si="81"/>
        <v>1.0118485755413142</v>
      </c>
      <c r="J930" s="23">
        <f t="shared" ca="1" si="81"/>
        <v>1.0016020853229175</v>
      </c>
      <c r="K930" s="23">
        <f t="shared" ca="1" si="81"/>
        <v>0.9901854210019112</v>
      </c>
      <c r="L930" s="23">
        <f t="shared" ca="1" si="81"/>
        <v>0.97792550234431719</v>
      </c>
      <c r="M930" s="24">
        <f ca="1">C930*'Balance y flujos'!D$12</f>
        <v>7698.9118151480734</v>
      </c>
      <c r="N930" s="24">
        <f ca="1">D930*'Balance y flujos'!E$12</f>
        <v>7774.2253747692021</v>
      </c>
      <c r="O930" s="24">
        <f ca="1">E930*'Balance y flujos'!F$12</f>
        <v>7806.9193525892351</v>
      </c>
      <c r="P930" s="24">
        <f ca="1">F930*'Balance y flujos'!G$12</f>
        <v>7805.349056731141</v>
      </c>
      <c r="Q930" s="24">
        <f ca="1">G930*'Balance y flujos'!H$12</f>
        <v>-1019281.249292491</v>
      </c>
      <c r="R930" s="24">
        <f ca="1">H930*'Balance y flujos'!I$12</f>
        <v>25863.587632301205</v>
      </c>
      <c r="S930" s="24">
        <f ca="1">I930*'Balance y flujos'!J$12</f>
        <v>25644.070114988233</v>
      </c>
      <c r="T930" s="24">
        <f ca="1">J930*'Balance y flujos'!K$12</f>
        <v>25384.385296582932</v>
      </c>
      <c r="U930" s="24">
        <f ca="1">K930*'Balance y flujos'!L$12</f>
        <v>25095.043840357088</v>
      </c>
      <c r="V930" s="24">
        <f ca="1">L930*'Balance y flujos'!M$12</f>
        <v>1002709.8334740385</v>
      </c>
      <c r="W930" s="18">
        <f t="shared" ca="1" si="79"/>
        <v>116501.07666501473</v>
      </c>
      <c r="X930" s="18">
        <f ca="1">'Metrics and Escenarios'!$N$13-W930</f>
        <v>-113593.02990920795</v>
      </c>
    </row>
    <row r="931" spans="1:24" x14ac:dyDescent="0.3">
      <c r="A931">
        <v>926</v>
      </c>
      <c r="B931" s="18">
        <f t="shared" ca="1" si="78"/>
        <v>-202.88880722420913</v>
      </c>
      <c r="C931" s="23">
        <f t="shared" ca="1" si="80"/>
        <v>1.0139138992607402</v>
      </c>
      <c r="D931" s="23">
        <f t="shared" ca="1" si="81"/>
        <v>1.0209464539889408</v>
      </c>
      <c r="E931" s="23">
        <f t="shared" ca="1" si="81"/>
        <v>1.0223500870876707</v>
      </c>
      <c r="F931" s="23">
        <f t="shared" ca="1" si="81"/>
        <v>1.0192632874900094</v>
      </c>
      <c r="G931" s="23">
        <f t="shared" ca="1" si="81"/>
        <v>1.0126642957086702</v>
      </c>
      <c r="H931" s="23">
        <f t="shared" ca="1" si="81"/>
        <v>1.0033720006759692</v>
      </c>
      <c r="I931" s="23">
        <f t="shared" ca="1" si="81"/>
        <v>0.99205162549277359</v>
      </c>
      <c r="J931" s="23">
        <f t="shared" ca="1" si="81"/>
        <v>0.97923758775898428</v>
      </c>
      <c r="K931" s="23">
        <f t="shared" ca="1" si="81"/>
        <v>0.96534708598752939</v>
      </c>
      <c r="L931" s="23">
        <f t="shared" ca="1" si="81"/>
        <v>0.95070732697193305</v>
      </c>
      <c r="M931" s="24">
        <f ca="1">C931*'Balance y flujos'!D$12</f>
        <v>7677.2105613372887</v>
      </c>
      <c r="N931" s="24">
        <f ca="1">D931*'Balance y flujos'!E$12</f>
        <v>7730.4600566562603</v>
      </c>
      <c r="O931" s="24">
        <f ca="1">E931*'Balance y flujos'!F$12</f>
        <v>7741.0881650761849</v>
      </c>
      <c r="P931" s="24">
        <f ca="1">F931*'Balance y flujos'!G$12</f>
        <v>7717.7153614395293</v>
      </c>
      <c r="Q931" s="24">
        <f ca="1">G931*'Balance y flujos'!H$12</f>
        <v>-1004996.5469661269</v>
      </c>
      <c r="R931" s="24">
        <f ca="1">H931*'Balance y flujos'!I$12</f>
        <v>25429.241646147857</v>
      </c>
      <c r="S931" s="24">
        <f ca="1">I931*'Balance y flujos'!J$12</f>
        <v>25142.340520877668</v>
      </c>
      <c r="T931" s="24">
        <f ca="1">J931*'Balance y flujos'!K$12</f>
        <v>24817.584336953998</v>
      </c>
      <c r="U931" s="24">
        <f ca="1">K931*'Balance y flujos'!L$12</f>
        <v>24465.546482703925</v>
      </c>
      <c r="V931" s="24">
        <f ca="1">L931*'Balance y flujos'!M$12</f>
        <v>974801.8465878336</v>
      </c>
      <c r="W931" s="18">
        <f t="shared" ca="1" si="79"/>
        <v>100526.48675289936</v>
      </c>
      <c r="X931" s="18">
        <f ca="1">'Metrics and Escenarios'!$N$13-W931</f>
        <v>-97618.439997092588</v>
      </c>
    </row>
    <row r="932" spans="1:24" x14ac:dyDescent="0.3">
      <c r="A932">
        <v>927</v>
      </c>
      <c r="B932" s="18">
        <f t="shared" ca="1" si="78"/>
        <v>-83.820557381602868</v>
      </c>
      <c r="C932" s="23">
        <f t="shared" ca="1" si="80"/>
        <v>1.0019129920469212</v>
      </c>
      <c r="D932" s="23">
        <f t="shared" ca="1" si="81"/>
        <v>0.99692119244437349</v>
      </c>
      <c r="E932" s="23">
        <f t="shared" ca="1" si="81"/>
        <v>0.98647579420851927</v>
      </c>
      <c r="F932" s="23">
        <f t="shared" ca="1" si="81"/>
        <v>0.97185642069396128</v>
      </c>
      <c r="G932" s="23">
        <f t="shared" ca="1" si="81"/>
        <v>0.95413572265384139</v>
      </c>
      <c r="H932" s="23">
        <f t="shared" ca="1" si="81"/>
        <v>0.93419076009615254</v>
      </c>
      <c r="I932" s="23">
        <f t="shared" ca="1" si="81"/>
        <v>0.91271837588940363</v>
      </c>
      <c r="J932" s="23">
        <f t="shared" ca="1" si="81"/>
        <v>0.89026546838938514</v>
      </c>
      <c r="K932" s="23">
        <f t="shared" ca="1" si="81"/>
        <v>0.86724913323770147</v>
      </c>
      <c r="L932" s="23">
        <f t="shared" ca="1" si="81"/>
        <v>0.84398777712856388</v>
      </c>
      <c r="M932" s="24">
        <f ca="1">C932*'Balance y flujos'!D$12</f>
        <v>7586.3414138931757</v>
      </c>
      <c r="N932" s="24">
        <f ca="1">D932*'Balance y flujos'!E$12</f>
        <v>7548.5442235630107</v>
      </c>
      <c r="O932" s="24">
        <f ca="1">E932*'Balance y flujos'!F$12</f>
        <v>7469.4531669041135</v>
      </c>
      <c r="P932" s="24">
        <f ca="1">F932*'Balance y flujos'!G$12</f>
        <v>7358.7573683477158</v>
      </c>
      <c r="Q932" s="24">
        <f ca="1">G932*'Balance y flujos'!H$12</f>
        <v>-946911.14386835671</v>
      </c>
      <c r="R932" s="24">
        <f ca="1">H932*'Balance y flujos'!I$12</f>
        <v>23675.927339091988</v>
      </c>
      <c r="S932" s="24">
        <f ca="1">I932*'Balance y flujos'!J$12</f>
        <v>23131.735906259011</v>
      </c>
      <c r="T932" s="24">
        <f ca="1">J932*'Balance y flujos'!K$12</f>
        <v>22562.694304448396</v>
      </c>
      <c r="U932" s="24">
        <f ca="1">K932*'Balance y flujos'!L$12</f>
        <v>21979.373314838773</v>
      </c>
      <c r="V932" s="24">
        <f ca="1">L932*'Balance y flujos'!M$12</f>
        <v>865377.61969596508</v>
      </c>
      <c r="W932" s="18">
        <f t="shared" ca="1" si="79"/>
        <v>39779.302864954574</v>
      </c>
      <c r="X932" s="18">
        <f ca="1">'Metrics and Escenarios'!$N$13-W932</f>
        <v>-36871.256109147798</v>
      </c>
    </row>
    <row r="933" spans="1:24" x14ac:dyDescent="0.3">
      <c r="A933">
        <v>928</v>
      </c>
      <c r="B933" s="18">
        <f t="shared" ca="1" si="78"/>
        <v>39.605664856853352</v>
      </c>
      <c r="C933" s="23">
        <f t="shared" ca="1" si="80"/>
        <v>0.98962276134662586</v>
      </c>
      <c r="D933" s="23">
        <f t="shared" ca="1" si="81"/>
        <v>0.97261320773563087</v>
      </c>
      <c r="E933" s="23">
        <f t="shared" ca="1" si="81"/>
        <v>0.95061669008608918</v>
      </c>
      <c r="F933" s="23">
        <f t="shared" ca="1" si="81"/>
        <v>0.92504056381014144</v>
      </c>
      <c r="G933" s="23">
        <f t="shared" ca="1" si="81"/>
        <v>0.89703314932288891</v>
      </c>
      <c r="H933" s="23">
        <f t="shared" ca="1" si="81"/>
        <v>0.86750816507183592</v>
      </c>
      <c r="I933" s="23">
        <f t="shared" ca="1" si="81"/>
        <v>0.83717155806111332</v>
      </c>
      <c r="J933" s="23">
        <f t="shared" ca="1" si="81"/>
        <v>0.80656034618686423</v>
      </c>
      <c r="K933" s="23">
        <f t="shared" ca="1" si="81"/>
        <v>0.7760699721364881</v>
      </c>
      <c r="L933" s="23">
        <f t="shared" ca="1" si="81"/>
        <v>0.74598969779152657</v>
      </c>
      <c r="M933" s="24">
        <f ca="1">C933*'Balance y flujos'!D$12</f>
        <v>7493.2815505237377</v>
      </c>
      <c r="N933" s="24">
        <f ca="1">D933*'Balance y flujos'!E$12</f>
        <v>7364.487651237836</v>
      </c>
      <c r="O933" s="24">
        <f ca="1">E933*'Balance y flujos'!F$12</f>
        <v>7197.9331758185417</v>
      </c>
      <c r="P933" s="24">
        <f ca="1">F933*'Balance y flujos'!G$12</f>
        <v>7004.274417508821</v>
      </c>
      <c r="Q933" s="24">
        <f ca="1">G933*'Balance y flujos'!H$12</f>
        <v>-890240.94302916666</v>
      </c>
      <c r="R933" s="24">
        <f ca="1">H933*'Balance y flujos'!I$12</f>
        <v>21985.938161276397</v>
      </c>
      <c r="S933" s="24">
        <f ca="1">I933*'Balance y flujos'!J$12</f>
        <v>21217.093794600656</v>
      </c>
      <c r="T933" s="24">
        <f ca="1">J933*'Balance y flujos'!K$12</f>
        <v>20441.289902019151</v>
      </c>
      <c r="U933" s="24">
        <f ca="1">K933*'Balance y flujos'!L$12</f>
        <v>19668.548496950938</v>
      </c>
      <c r="V933" s="24">
        <f ca="1">L933*'Balance y flujos'!M$12</f>
        <v>764895.89836110349</v>
      </c>
      <c r="W933" s="18">
        <f t="shared" ca="1" si="79"/>
        <v>-12972.197518127039</v>
      </c>
      <c r="X933" s="18">
        <f ca="1">'Metrics and Escenarios'!$N$13-W933</f>
        <v>15880.244273933815</v>
      </c>
    </row>
    <row r="934" spans="1:24" x14ac:dyDescent="0.3">
      <c r="A934">
        <v>929</v>
      </c>
      <c r="B934" s="18">
        <f t="shared" ca="1" si="78"/>
        <v>53.756490135094481</v>
      </c>
      <c r="C934" s="23">
        <f t="shared" ca="1" si="80"/>
        <v>0.9882233538399845</v>
      </c>
      <c r="D934" s="23">
        <f t="shared" ca="1" si="81"/>
        <v>0.9698644433856024</v>
      </c>
      <c r="E934" s="23">
        <f t="shared" ca="1" si="81"/>
        <v>0.94658964083823427</v>
      </c>
      <c r="F934" s="23">
        <f t="shared" ca="1" si="81"/>
        <v>0.91981931977547582</v>
      </c>
      <c r="G934" s="23">
        <f t="shared" ca="1" si="81"/>
        <v>0.89070867017467859</v>
      </c>
      <c r="H934" s="23">
        <f t="shared" ca="1" si="81"/>
        <v>0.86017377156572072</v>
      </c>
      <c r="I934" s="23">
        <f t="shared" ca="1" si="81"/>
        <v>0.82891982670379571</v>
      </c>
      <c r="J934" s="23">
        <f t="shared" ca="1" si="81"/>
        <v>0.79748103939706061</v>
      </c>
      <c r="K934" s="23">
        <f t="shared" ca="1" si="81"/>
        <v>0.76624881721455085</v>
      </c>
      <c r="L934" s="23">
        <f t="shared" ca="1" si="81"/>
        <v>0.73550766752283414</v>
      </c>
      <c r="M934" s="24">
        <f ca="1">C934*'Balance y flujos'!D$12</f>
        <v>7482.6854376807878</v>
      </c>
      <c r="N934" s="24">
        <f ca="1">D934*'Balance y flujos'!E$12</f>
        <v>7343.674401992459</v>
      </c>
      <c r="O934" s="24">
        <f ca="1">E934*'Balance y flujos'!F$12</f>
        <v>7167.4409367445942</v>
      </c>
      <c r="P934" s="24">
        <f ca="1">F934*'Balance y flujos'!G$12</f>
        <v>6964.739906861043</v>
      </c>
      <c r="Q934" s="24">
        <f ca="1">G934*'Balance y flujos'!H$12</f>
        <v>-883964.35192958359</v>
      </c>
      <c r="R934" s="24">
        <f ca="1">H934*'Balance y flujos'!I$12</f>
        <v>21800.056888259722</v>
      </c>
      <c r="S934" s="24">
        <f ca="1">I934*'Balance y flujos'!J$12</f>
        <v>21007.963710700609</v>
      </c>
      <c r="T934" s="24">
        <f ca="1">J934*'Balance y flujos'!K$12</f>
        <v>20211.185926442908</v>
      </c>
      <c r="U934" s="24">
        <f ca="1">K934*'Balance y flujos'!L$12</f>
        <v>19419.643283743928</v>
      </c>
      <c r="V934" s="24">
        <f ca="1">L934*'Balance y flujos'!M$12</f>
        <v>754148.21379822574</v>
      </c>
      <c r="W934" s="18">
        <f t="shared" ca="1" si="79"/>
        <v>-18418.747638931847</v>
      </c>
      <c r="X934" s="18">
        <f ca="1">'Metrics and Escenarios'!$N$13-W934</f>
        <v>21326.794394738623</v>
      </c>
    </row>
    <row r="935" spans="1:24" x14ac:dyDescent="0.3">
      <c r="A935">
        <v>930</v>
      </c>
      <c r="B935" s="18">
        <f t="shared" ca="1" si="78"/>
        <v>-65.152216660454215</v>
      </c>
      <c r="C935" s="23">
        <f t="shared" ca="1" si="80"/>
        <v>1.0000443315183465</v>
      </c>
      <c r="D935" s="23">
        <f t="shared" ca="1" si="81"/>
        <v>0.99320595958507119</v>
      </c>
      <c r="E935" s="23">
        <f t="shared" ca="1" si="81"/>
        <v>0.98096647621077204</v>
      </c>
      <c r="F935" s="23">
        <f t="shared" ca="1" si="81"/>
        <v>0.96462627055453054</v>
      </c>
      <c r="G935" s="23">
        <f t="shared" ca="1" si="81"/>
        <v>0.94527109361239847</v>
      </c>
      <c r="H935" s="23">
        <f t="shared" ca="1" si="81"/>
        <v>0.92378527001295074</v>
      </c>
      <c r="I935" s="23">
        <f t="shared" ca="1" si="81"/>
        <v>0.9008687129224302</v>
      </c>
      <c r="J935" s="23">
        <f t="shared" ca="1" si="81"/>
        <v>0.87706843707607662</v>
      </c>
      <c r="K935" s="23">
        <f t="shared" ca="1" si="81"/>
        <v>0.85279976663224977</v>
      </c>
      <c r="L935" s="23">
        <f t="shared" ca="1" si="81"/>
        <v>0.82837808262634893</v>
      </c>
      <c r="M935" s="24">
        <f ca="1">C935*'Balance y flujos'!D$12</f>
        <v>7572.1921845000415</v>
      </c>
      <c r="N935" s="24">
        <f ca="1">D935*'Balance y flujos'!E$12</f>
        <v>7520.4130134414618</v>
      </c>
      <c r="O935" s="24">
        <f ca="1">E935*'Balance y flujos'!F$12</f>
        <v>7427.7374015428641</v>
      </c>
      <c r="P935" s="24">
        <f ca="1">F935*'Balance y flujos'!G$12</f>
        <v>7304.0117089273608</v>
      </c>
      <c r="Q935" s="24">
        <f ca="1">G935*'Balance y flujos'!H$12</f>
        <v>-938113.63652605307</v>
      </c>
      <c r="R935" s="24">
        <f ca="1">H935*'Balance y flujos'!I$12</f>
        <v>23412.212862712269</v>
      </c>
      <c r="S935" s="24">
        <f ca="1">I935*'Balance y flujos'!J$12</f>
        <v>22831.420626572541</v>
      </c>
      <c r="T935" s="24">
        <f ca="1">J935*'Balance y flujos'!K$12</f>
        <v>22228.231614586792</v>
      </c>
      <c r="U935" s="24">
        <f ca="1">K935*'Balance y flujos'!L$12</f>
        <v>21613.17171184779</v>
      </c>
      <c r="V935" s="24">
        <f ca="1">L935*'Balance y flujos'!M$12</f>
        <v>849372.31649303704</v>
      </c>
      <c r="W935" s="18">
        <f t="shared" ca="1" si="79"/>
        <v>31168.071091115009</v>
      </c>
      <c r="X935" s="18">
        <f ca="1">'Metrics and Escenarios'!$N$13-W935</f>
        <v>-28260.024335308233</v>
      </c>
    </row>
    <row r="936" spans="1:24" x14ac:dyDescent="0.3">
      <c r="A936">
        <v>931</v>
      </c>
      <c r="B936" s="18">
        <f t="shared" ca="1" si="78"/>
        <v>-189.56077753480622</v>
      </c>
      <c r="C936" s="23">
        <f t="shared" ca="1" si="80"/>
        <v>1.0125634519455582</v>
      </c>
      <c r="D936" s="23">
        <f t="shared" ca="1" si="81"/>
        <v>1.0182286369827815</v>
      </c>
      <c r="E936" s="23">
        <f t="shared" ca="1" si="81"/>
        <v>1.0182704748077636</v>
      </c>
      <c r="F936" s="23">
        <f t="shared" ca="1" si="81"/>
        <v>1.0138438379001011</v>
      </c>
      <c r="G936" s="23">
        <f t="shared" ca="1" si="81"/>
        <v>1.0059383216958844</v>
      </c>
      <c r="H936" s="23">
        <f t="shared" ca="1" si="81"/>
        <v>0.99538021460477477</v>
      </c>
      <c r="I936" s="23">
        <f t="shared" ca="1" si="81"/>
        <v>0.98283920106546796</v>
      </c>
      <c r="J936" s="23">
        <f t="shared" ca="1" si="81"/>
        <v>0.96885200776445857</v>
      </c>
      <c r="K936" s="23">
        <f t="shared" ca="1" si="81"/>
        <v>0.9538367016763154</v>
      </c>
      <c r="L936" s="23">
        <f t="shared" ca="1" si="81"/>
        <v>0.93812033770051739</v>
      </c>
      <c r="M936" s="24">
        <f ca="1">C936*'Balance y flujos'!D$12</f>
        <v>7666.9851680388992</v>
      </c>
      <c r="N936" s="24">
        <f ca="1">D936*'Balance y flujos'!E$12</f>
        <v>7709.8811362581064</v>
      </c>
      <c r="O936" s="24">
        <f ca="1">E936*'Balance y flujos'!F$12</f>
        <v>7710.1979262656705</v>
      </c>
      <c r="P936" s="24">
        <f ca="1">F936*'Balance y flujos'!G$12</f>
        <v>7676.6800667674524</v>
      </c>
      <c r="Q936" s="24">
        <f ca="1">G936*'Balance y flujos'!H$12</f>
        <v>-998321.50106347341</v>
      </c>
      <c r="R936" s="24">
        <f ca="1">H936*'Balance y flujos'!I$12</f>
        <v>25226.699559013865</v>
      </c>
      <c r="S936" s="24">
        <f ca="1">I936*'Balance y flujos'!J$12</f>
        <v>24908.862840863669</v>
      </c>
      <c r="T936" s="24">
        <f ca="1">J936*'Balance y flujos'!K$12</f>
        <v>24554.374457529149</v>
      </c>
      <c r="U936" s="24">
        <f ca="1">K936*'Balance y flujos'!L$12</f>
        <v>24173.829807440216</v>
      </c>
      <c r="V936" s="24">
        <f ca="1">L936*'Balance y flujos'!M$12</f>
        <v>961895.85539931781</v>
      </c>
      <c r="W936" s="18">
        <f t="shared" ca="1" si="79"/>
        <v>93201.865298021352</v>
      </c>
      <c r="X936" s="18">
        <f ca="1">'Metrics and Escenarios'!$N$13-W936</f>
        <v>-90293.818542214576</v>
      </c>
    </row>
    <row r="937" spans="1:24" x14ac:dyDescent="0.3">
      <c r="A937">
        <v>932</v>
      </c>
      <c r="B937" s="18">
        <f t="shared" ca="1" si="78"/>
        <v>-79.771473955480175</v>
      </c>
      <c r="C937" s="23">
        <f t="shared" ca="1" si="80"/>
        <v>1.0015073912389869</v>
      </c>
      <c r="D937" s="23">
        <f t="shared" ca="1" si="81"/>
        <v>0.99611419583264127</v>
      </c>
      <c r="E937" s="23">
        <f t="shared" ca="1" si="81"/>
        <v>0.98527822487791505</v>
      </c>
      <c r="F937" s="23">
        <f t="shared" ca="1" si="81"/>
        <v>0.9702836436086566</v>
      </c>
      <c r="G937" s="23">
        <f t="shared" ca="1" si="81"/>
        <v>0.95220598915551558</v>
      </c>
      <c r="H937" s="23">
        <f t="shared" ca="1" si="81"/>
        <v>0.93192394497402753</v>
      </c>
      <c r="I937" s="23">
        <f t="shared" ca="1" si="81"/>
        <v>0.91013506763558971</v>
      </c>
      <c r="J937" s="23">
        <f t="shared" ca="1" si="81"/>
        <v>0.88738632673849016</v>
      </c>
      <c r="K937" s="23">
        <f t="shared" ca="1" si="81"/>
        <v>0.864094477105952</v>
      </c>
      <c r="L937" s="23">
        <f t="shared" ca="1" si="81"/>
        <v>0.84057730950188558</v>
      </c>
      <c r="M937" s="24">
        <f ca="1">C937*'Balance y flujos'!D$12</f>
        <v>7583.270262774101</v>
      </c>
      <c r="N937" s="24">
        <f ca="1">D937*'Balance y flujos'!E$12</f>
        <v>7542.4337610128159</v>
      </c>
      <c r="O937" s="24">
        <f ca="1">E937*'Balance y flujos'!F$12</f>
        <v>7460.3853437688831</v>
      </c>
      <c r="P937" s="24">
        <f ca="1">F937*'Balance y flujos'!G$12</f>
        <v>7346.8485259314766</v>
      </c>
      <c r="Q937" s="24">
        <f ca="1">G937*'Balance y flujos'!H$12</f>
        <v>-944996.02203518781</v>
      </c>
      <c r="R937" s="24">
        <f ca="1">H937*'Balance y flujos'!I$12</f>
        <v>23618.477669907654</v>
      </c>
      <c r="S937" s="24">
        <f ca="1">I937*'Balance y flujos'!J$12</f>
        <v>23066.265104015711</v>
      </c>
      <c r="T937" s="24">
        <f ca="1">J937*'Balance y flujos'!K$12</f>
        <v>22489.725964964364</v>
      </c>
      <c r="U937" s="24">
        <f ca="1">K937*'Balance y flujos'!L$12</f>
        <v>21899.422396305356</v>
      </c>
      <c r="V937" s="24">
        <f ca="1">L937*'Balance y flujos'!M$12</f>
        <v>861880.71791989182</v>
      </c>
      <c r="W937" s="18">
        <f t="shared" ca="1" si="79"/>
        <v>37891.524913384346</v>
      </c>
      <c r="X937" s="18">
        <f ca="1">'Metrics and Escenarios'!$N$13-W937</f>
        <v>-34983.478157577571</v>
      </c>
    </row>
    <row r="938" spans="1:24" x14ac:dyDescent="0.3">
      <c r="A938">
        <v>933</v>
      </c>
      <c r="B938" s="18">
        <f t="shared" ca="1" si="78"/>
        <v>-133.17499767888708</v>
      </c>
      <c r="C938" s="23">
        <f t="shared" ca="1" si="80"/>
        <v>1.0068701002445053</v>
      </c>
      <c r="D938" s="23">
        <f t="shared" ca="1" si="81"/>
        <v>1.006810417359371</v>
      </c>
      <c r="E938" s="23">
        <f t="shared" ca="1" si="81"/>
        <v>1.0011905493690425</v>
      </c>
      <c r="F938" s="23">
        <f t="shared" ca="1" si="81"/>
        <v>0.99123322956363735</v>
      </c>
      <c r="G938" s="23">
        <f t="shared" ca="1" si="81"/>
        <v>0.97797406219556726</v>
      </c>
      <c r="H938" s="23">
        <f t="shared" ca="1" si="81"/>
        <v>0.9622683111382242</v>
      </c>
      <c r="I938" s="23">
        <f t="shared" ca="1" si="81"/>
        <v>0.94480209386171099</v>
      </c>
      <c r="J938" s="23">
        <f t="shared" ca="1" si="81"/>
        <v>0.92611947553269558</v>
      </c>
      <c r="K938" s="23">
        <f t="shared" ca="1" si="81"/>
        <v>0.90663984066218317</v>
      </c>
      <c r="L938" s="23">
        <f t="shared" ca="1" si="81"/>
        <v>0.8866873613584485</v>
      </c>
      <c r="M938" s="24">
        <f ca="1">C938*'Balance y flujos'!D$12</f>
        <v>7623.8759258827367</v>
      </c>
      <c r="N938" s="24">
        <f ca="1">D938*'Balance y flujos'!E$12</f>
        <v>7623.424015640242</v>
      </c>
      <c r="O938" s="24">
        <f ca="1">E938*'Balance y flujos'!F$12</f>
        <v>7580.8711815976967</v>
      </c>
      <c r="P938" s="24">
        <f ca="1">F938*'Balance y flujos'!G$12</f>
        <v>7505.4757847810579</v>
      </c>
      <c r="Q938" s="24">
        <f ca="1">G938*'Balance y flujos'!H$12</f>
        <v>-970568.98292357393</v>
      </c>
      <c r="R938" s="24">
        <f ca="1">H938*'Balance y flujos'!I$12</f>
        <v>24387.518682880611</v>
      </c>
      <c r="S938" s="24">
        <f ca="1">I938*'Balance y flujos'!J$12</f>
        <v>23944.858672964692</v>
      </c>
      <c r="T938" s="24">
        <f ca="1">J938*'Balance y flujos'!K$12</f>
        <v>23471.370459469381</v>
      </c>
      <c r="U938" s="24">
        <f ca="1">K938*'Balance y flujos'!L$12</f>
        <v>22977.682832181323</v>
      </c>
      <c r="V938" s="24">
        <f ca="1">L938*'Balance y flujos'!M$12</f>
        <v>909159.37289691961</v>
      </c>
      <c r="W938" s="18">
        <f t="shared" ca="1" si="79"/>
        <v>63705.467528743437</v>
      </c>
      <c r="X938" s="18">
        <f ca="1">'Metrics and Escenarios'!$N$13-W938</f>
        <v>-60797.420772936661</v>
      </c>
    </row>
    <row r="939" spans="1:24" x14ac:dyDescent="0.3">
      <c r="A939">
        <v>934</v>
      </c>
      <c r="B939" s="18">
        <f t="shared" ca="1" si="78"/>
        <v>-72.307094091279481</v>
      </c>
      <c r="C939" s="23">
        <f t="shared" ca="1" si="80"/>
        <v>1.0007601070138488</v>
      </c>
      <c r="D939" s="23">
        <f t="shared" ca="1" si="81"/>
        <v>0.99462823034054582</v>
      </c>
      <c r="E939" s="23">
        <f t="shared" ca="1" si="81"/>
        <v>0.98307434610439259</v>
      </c>
      <c r="F939" s="23">
        <f t="shared" ca="1" si="81"/>
        <v>0.9673909379316622</v>
      </c>
      <c r="G939" s="23">
        <f t="shared" ca="1" si="81"/>
        <v>0.94865879906055495</v>
      </c>
      <c r="H939" s="23">
        <f t="shared" ca="1" si="81"/>
        <v>0.9277595367544309</v>
      </c>
      <c r="I939" s="23">
        <f t="shared" ca="1" si="81"/>
        <v>0.90539195425589536</v>
      </c>
      <c r="J939" s="23">
        <f t="shared" ca="1" si="81"/>
        <v>0.88210308598112053</v>
      </c>
      <c r="K939" s="23">
        <f t="shared" ca="1" si="81"/>
        <v>0.85830899565447927</v>
      </c>
      <c r="L939" s="23">
        <f t="shared" ca="1" si="81"/>
        <v>0.83432628021112565</v>
      </c>
      <c r="M939" s="24">
        <f ca="1">C939*'Balance y flujos'!D$12</f>
        <v>7577.6119338472226</v>
      </c>
      <c r="N939" s="24">
        <f ca="1">D939*'Balance y flujos'!E$12</f>
        <v>7531.1822435239883</v>
      </c>
      <c r="O939" s="24">
        <f ca="1">E939*'Balance y flujos'!F$12</f>
        <v>7443.6978899245969</v>
      </c>
      <c r="P939" s="24">
        <f ca="1">F939*'Balance y flujos'!G$12</f>
        <v>7324.9453736120795</v>
      </c>
      <c r="Q939" s="24">
        <f ca="1">G939*'Balance y flujos'!H$12</f>
        <v>-941475.69075464911</v>
      </c>
      <c r="R939" s="24">
        <f ca="1">H939*'Balance y flujos'!I$12</f>
        <v>23512.93581418716</v>
      </c>
      <c r="S939" s="24">
        <f ca="1">I939*'Balance y flujos'!J$12</f>
        <v>22946.056670646962</v>
      </c>
      <c r="T939" s="24">
        <f ca="1">J939*'Balance y flujos'!K$12</f>
        <v>22355.828660870349</v>
      </c>
      <c r="U939" s="24">
        <f ca="1">K939*'Balance y flujos'!L$12</f>
        <v>21752.796413350188</v>
      </c>
      <c r="V939" s="24">
        <f ca="1">L939*'Balance y flujos'!M$12</f>
        <v>855471.26390304347</v>
      </c>
      <c r="W939" s="18">
        <f t="shared" ca="1" si="79"/>
        <v>34440.628148356918</v>
      </c>
      <c r="X939" s="18">
        <f ca="1">'Metrics and Escenarios'!$N$13-W939</f>
        <v>-31532.581392550142</v>
      </c>
    </row>
    <row r="940" spans="1:24" x14ac:dyDescent="0.3">
      <c r="A940">
        <v>935</v>
      </c>
      <c r="B940" s="18">
        <f t="shared" ca="1" si="78"/>
        <v>104.85641300593593</v>
      </c>
      <c r="C940" s="23">
        <f t="shared" ca="1" si="80"/>
        <v>0.98318642042975535</v>
      </c>
      <c r="D940" s="23">
        <f t="shared" ca="1" si="81"/>
        <v>0.96000292186866121</v>
      </c>
      <c r="E940" s="23">
        <f t="shared" ca="1" si="81"/>
        <v>0.93218910550303014</v>
      </c>
      <c r="F940" s="23">
        <f t="shared" ca="1" si="81"/>
        <v>0.90120908549442558</v>
      </c>
      <c r="G940" s="23">
        <f t="shared" ca="1" si="81"/>
        <v>0.86823936525647105</v>
      </c>
      <c r="H940" s="23">
        <f t="shared" ca="1" si="81"/>
        <v>0.83420107888071704</v>
      </c>
      <c r="I940" s="23">
        <f t="shared" ca="1" si="81"/>
        <v>0.79979343941492453</v>
      </c>
      <c r="J940" s="23">
        <f t="shared" ca="1" si="81"/>
        <v>0.76553743840584398</v>
      </c>
      <c r="K940" s="23">
        <f t="shared" ca="1" si="81"/>
        <v>0.73180714275252856</v>
      </c>
      <c r="L940" s="23">
        <f t="shared" ca="1" si="81"/>
        <v>0.69886741213278225</v>
      </c>
      <c r="M940" s="24">
        <f ca="1">C940*'Balance y flujos'!D$12</f>
        <v>7444.5465006349914</v>
      </c>
      <c r="N940" s="24">
        <f ca="1">D940*'Balance y flujos'!E$12</f>
        <v>7269.004376070222</v>
      </c>
      <c r="O940" s="24">
        <f ca="1">E940*'Balance y flujos'!F$12</f>
        <v>7058.4021494817425</v>
      </c>
      <c r="P940" s="24">
        <f ca="1">F940*'Balance y flujos'!G$12</f>
        <v>6823.825883218984</v>
      </c>
      <c r="Q940" s="24">
        <f ca="1">G940*'Balance y flujos'!H$12</f>
        <v>-861665.18136415468</v>
      </c>
      <c r="R940" s="24">
        <f ca="1">H940*'Balance y flujos'!I$12</f>
        <v>21141.810616644467</v>
      </c>
      <c r="S940" s="24">
        <f ca="1">I940*'Balance y flujos'!J$12</f>
        <v>20269.790889305339</v>
      </c>
      <c r="T940" s="24">
        <f ca="1">J940*'Balance y flujos'!K$12</f>
        <v>19401.614254015803</v>
      </c>
      <c r="U940" s="24">
        <f ca="1">K940*'Balance y flujos'!L$12</f>
        <v>18546.760980866547</v>
      </c>
      <c r="V940" s="24">
        <f ca="1">L940*'Balance y flujos'!M$12</f>
        <v>716579.35574867926</v>
      </c>
      <c r="W940" s="18">
        <f t="shared" ca="1" si="79"/>
        <v>-37130.069965237402</v>
      </c>
      <c r="X940" s="18">
        <f ca="1">'Metrics and Escenarios'!$N$13-W940</f>
        <v>40038.116721044178</v>
      </c>
    </row>
    <row r="941" spans="1:24" x14ac:dyDescent="0.3">
      <c r="A941">
        <v>936</v>
      </c>
      <c r="B941" s="18">
        <f t="shared" ca="1" si="78"/>
        <v>1.5025620626383074</v>
      </c>
      <c r="C941" s="23">
        <f t="shared" ca="1" si="80"/>
        <v>0.99340072416135805</v>
      </c>
      <c r="D941" s="23">
        <f t="shared" ca="1" si="81"/>
        <v>0.98005343751946095</v>
      </c>
      <c r="E941" s="23">
        <f t="shared" ca="1" si="81"/>
        <v>0.96154546777356598</v>
      </c>
      <c r="F941" s="23">
        <f t="shared" ca="1" si="81"/>
        <v>0.9392473193676526</v>
      </c>
      <c r="G941" s="23">
        <f t="shared" ca="1" si="81"/>
        <v>0.91428685554126854</v>
      </c>
      <c r="H941" s="23">
        <f t="shared" ca="1" si="81"/>
        <v>0.88756946227575373</v>
      </c>
      <c r="I941" s="23">
        <f t="shared" ca="1" si="81"/>
        <v>0.85980119099162533</v>
      </c>
      <c r="J941" s="23">
        <f t="shared" ca="1" si="81"/>
        <v>0.83152486484152677</v>
      </c>
      <c r="K941" s="23">
        <f t="shared" ca="1" si="81"/>
        <v>0.80314516738719688</v>
      </c>
      <c r="L941" s="23">
        <f t="shared" ca="1" si="81"/>
        <v>0.77496269520208072</v>
      </c>
      <c r="M941" s="24">
        <f ca="1">C941*'Balance y flujos'!D$12</f>
        <v>7521.8877428668438</v>
      </c>
      <c r="N941" s="24">
        <f ca="1">D941*'Balance y flujos'!E$12</f>
        <v>7420.8240035818008</v>
      </c>
      <c r="O941" s="24">
        <f ca="1">E941*'Balance y flujos'!F$12</f>
        <v>7280.6843123262661</v>
      </c>
      <c r="P941" s="24">
        <f ca="1">F941*'Balance y flujos'!G$12</f>
        <v>7111.8459320999373</v>
      </c>
      <c r="Q941" s="24">
        <f ca="1">G941*'Balance y flujos'!H$12</f>
        <v>-907364.00665975013</v>
      </c>
      <c r="R941" s="24">
        <f ca="1">H941*'Balance y flujos'!I$12</f>
        <v>22494.367312169521</v>
      </c>
      <c r="S941" s="24">
        <f ca="1">I941*'Balance y flujos'!J$12</f>
        <v>21790.614287265325</v>
      </c>
      <c r="T941" s="24">
        <f ca="1">J941*'Balance y flujos'!K$12</f>
        <v>21073.985230393369</v>
      </c>
      <c r="U941" s="24">
        <f ca="1">K941*'Balance y flujos'!L$12</f>
        <v>20354.73635368111</v>
      </c>
      <c r="V941" s="24">
        <f ca="1">L941*'Balance y flujos'!M$12</f>
        <v>794603.18111335521</v>
      </c>
      <c r="W941" s="18">
        <f t="shared" ca="1" si="79"/>
        <v>2288.1196279892465</v>
      </c>
      <c r="X941" s="18">
        <f ca="1">'Metrics and Escenarios'!$N$13-W941</f>
        <v>619.92712781752925</v>
      </c>
    </row>
    <row r="942" spans="1:24" x14ac:dyDescent="0.3">
      <c r="A942">
        <v>937</v>
      </c>
      <c r="B942" s="18">
        <f t="shared" ca="1" si="78"/>
        <v>-157.98491353806656</v>
      </c>
      <c r="C942" s="23">
        <f t="shared" ca="1" si="80"/>
        <v>1.0093712378590713</v>
      </c>
      <c r="D942" s="23">
        <f t="shared" ca="1" si="81"/>
        <v>1.011818608712477</v>
      </c>
      <c r="E942" s="23">
        <f t="shared" ca="1" si="81"/>
        <v>1.0086701862001308</v>
      </c>
      <c r="F942" s="23">
        <f t="shared" ca="1" si="81"/>
        <v>1.0011191674955398</v>
      </c>
      <c r="G942" s="23">
        <f t="shared" ca="1" si="81"/>
        <v>0.99018134818718484</v>
      </c>
      <c r="H942" s="23">
        <f t="shared" ca="1" si="81"/>
        <v>0.97669973487169059</v>
      </c>
      <c r="I942" s="23">
        <f t="shared" ca="1" si="81"/>
        <v>0.96135372577633671</v>
      </c>
      <c r="J942" s="23">
        <f t="shared" ca="1" si="81"/>
        <v>0.94468466338204538</v>
      </c>
      <c r="K942" s="23">
        <f t="shared" ca="1" si="81"/>
        <v>0.92711184131165825</v>
      </c>
      <c r="L942" s="23">
        <f t="shared" ca="1" si="81"/>
        <v>0.90896116325464482</v>
      </c>
      <c r="M942" s="24">
        <f ca="1">C942*'Balance y flujos'!D$12</f>
        <v>7642.814181018508</v>
      </c>
      <c r="N942" s="24">
        <f ca="1">D942*'Balance y flujos'!E$12</f>
        <v>7661.345321953625</v>
      </c>
      <c r="O942" s="24">
        <f ca="1">E942*'Balance y flujos'!F$12</f>
        <v>7637.5059184490865</v>
      </c>
      <c r="P942" s="24">
        <f ca="1">F942*'Balance y flujos'!G$12</f>
        <v>7580.3306882939332</v>
      </c>
      <c r="Q942" s="24">
        <f ca="1">G942*'Balance y flujos'!H$12</f>
        <v>-982683.8370972547</v>
      </c>
      <c r="R942" s="24">
        <f ca="1">H942*'Balance y flujos'!I$12</f>
        <v>24753.265545628459</v>
      </c>
      <c r="S942" s="24">
        <f ca="1">I942*'Balance y flujos'!J$12</f>
        <v>24364.33963048748</v>
      </c>
      <c r="T942" s="24">
        <f ca="1">J942*'Balance y flujos'!K$12</f>
        <v>23941.882540441533</v>
      </c>
      <c r="U942" s="24">
        <f ca="1">K942*'Balance y flujos'!L$12</f>
        <v>23496.520761827436</v>
      </c>
      <c r="V942" s="24">
        <f ca="1">L942*'Balance y flujos'!M$12</f>
        <v>931997.67718147754</v>
      </c>
      <c r="W942" s="18">
        <f t="shared" ca="1" si="79"/>
        <v>76391.844672323088</v>
      </c>
      <c r="X942" s="18">
        <f ca="1">'Metrics and Escenarios'!$N$13-W942</f>
        <v>-73483.797916516312</v>
      </c>
    </row>
    <row r="943" spans="1:24" x14ac:dyDescent="0.3">
      <c r="A943">
        <v>938</v>
      </c>
      <c r="B943" s="18">
        <f t="shared" ca="1" si="78"/>
        <v>-29.028490805870327</v>
      </c>
      <c r="C943" s="23">
        <f t="shared" ca="1" si="80"/>
        <v>0.99643831584831255</v>
      </c>
      <c r="D943" s="23">
        <f t="shared" ca="1" si="81"/>
        <v>0.98605615847015848</v>
      </c>
      <c r="E943" s="23">
        <f t="shared" ca="1" si="81"/>
        <v>0.97039302335129063</v>
      </c>
      <c r="F943" s="23">
        <f t="shared" ca="1" si="81"/>
        <v>0.95078813037977505</v>
      </c>
      <c r="G943" s="23">
        <f t="shared" ca="1" si="81"/>
        <v>0.92835100087389832</v>
      </c>
      <c r="H943" s="23">
        <f t="shared" ca="1" si="81"/>
        <v>0.90397835575884911</v>
      </c>
      <c r="I943" s="23">
        <f t="shared" ca="1" si="81"/>
        <v>0.87837439985306665</v>
      </c>
      <c r="J943" s="23">
        <f t="shared" ca="1" si="81"/>
        <v>0.85208479291535655</v>
      </c>
      <c r="K943" s="23">
        <f t="shared" ca="1" si="81"/>
        <v>0.82551994690758723</v>
      </c>
      <c r="L943" s="23">
        <f t="shared" ca="1" si="81"/>
        <v>0.79898801514895013</v>
      </c>
      <c r="M943" s="24">
        <f ca="1">C943*'Balance y flujos'!D$12</f>
        <v>7544.8879512643425</v>
      </c>
      <c r="N943" s="24">
        <f ca="1">D943*'Balance y flujos'!E$12</f>
        <v>7466.2757453056856</v>
      </c>
      <c r="O943" s="24">
        <f ca="1">E943*'Balance y flujos'!F$12</f>
        <v>7347.6767336480871</v>
      </c>
      <c r="P943" s="24">
        <f ca="1">F943*'Balance y flujos'!G$12</f>
        <v>7199.2312971228102</v>
      </c>
      <c r="Q943" s="24">
        <f ca="1">G943*'Balance y flujos'!H$12</f>
        <v>-921321.66030194878</v>
      </c>
      <c r="R943" s="24">
        <f ca="1">H943*'Balance y flujos'!I$12</f>
        <v>22910.230737944232</v>
      </c>
      <c r="S943" s="24">
        <f ca="1">I943*'Balance y flujos'!J$12</f>
        <v>22261.329651022512</v>
      </c>
      <c r="T943" s="24">
        <f ca="1">J943*'Balance y flujos'!K$12</f>
        <v>21595.051573548863</v>
      </c>
      <c r="U943" s="24">
        <f ca="1">K943*'Balance y flujos'!L$12</f>
        <v>20921.797896977088</v>
      </c>
      <c r="V943" s="24">
        <f ca="1">L943*'Balance y flujos'!M$12</f>
        <v>819237.39354092313</v>
      </c>
      <c r="W943" s="18">
        <f t="shared" ca="1" si="79"/>
        <v>15162.214825807954</v>
      </c>
      <c r="X943" s="18">
        <f ca="1">'Metrics and Escenarios'!$N$13-W943</f>
        <v>-12254.168070001178</v>
      </c>
    </row>
    <row r="944" spans="1:24" x14ac:dyDescent="0.3">
      <c r="A944">
        <v>939</v>
      </c>
      <c r="B944" s="18">
        <f t="shared" ca="1" si="78"/>
        <v>256.32776361534309</v>
      </c>
      <c r="C944" s="23">
        <f t="shared" ca="1" si="80"/>
        <v>0.96840618463506256</v>
      </c>
      <c r="D944" s="23">
        <f t="shared" ca="1" si="81"/>
        <v>0.93135643701940629</v>
      </c>
      <c r="E944" s="23">
        <f t="shared" ca="1" si="81"/>
        <v>0.89077715700767601</v>
      </c>
      <c r="F944" s="23">
        <f t="shared" ca="1" si="81"/>
        <v>0.84822739117381329</v>
      </c>
      <c r="G944" s="23">
        <f t="shared" ca="1" si="81"/>
        <v>0.80491104464304264</v>
      </c>
      <c r="H944" s="23">
        <f t="shared" ca="1" si="81"/>
        <v>0.76172962105477104</v>
      </c>
      <c r="I944" s="23">
        <f t="shared" ca="1" si="81"/>
        <v>0.71933239174134811</v>
      </c>
      <c r="J944" s="23">
        <f t="shared" ca="1" si="81"/>
        <v>0.67817206609370928</v>
      </c>
      <c r="K944" s="23">
        <f t="shared" ca="1" si="81"/>
        <v>0.63854541303864776</v>
      </c>
      <c r="L944" s="23">
        <f t="shared" ca="1" si="81"/>
        <v>0.60063635894387313</v>
      </c>
      <c r="M944" s="24">
        <f ca="1">C944*'Balance y flujos'!D$12</f>
        <v>7332.6326759751219</v>
      </c>
      <c r="N944" s="24">
        <f ca="1">D944*'Balance y flujos'!E$12</f>
        <v>7052.0973032011752</v>
      </c>
      <c r="O944" s="24">
        <f ca="1">E944*'Balance y flujos'!F$12</f>
        <v>6744.8368175675687</v>
      </c>
      <c r="P944" s="24">
        <f ca="1">F944*'Balance y flujos'!G$12</f>
        <v>6422.6560960286542</v>
      </c>
      <c r="Q944" s="24">
        <f ca="1">G944*'Balance y flujos'!H$12</f>
        <v>-798816.37370759528</v>
      </c>
      <c r="R944" s="24">
        <f ca="1">H944*'Balance y flujos'!I$12</f>
        <v>19305.109759671141</v>
      </c>
      <c r="S944" s="24">
        <f ca="1">I944*'Balance y flujos'!J$12</f>
        <v>18230.603605810116</v>
      </c>
      <c r="T944" s="24">
        <f ca="1">J944*'Balance y flujos'!K$12</f>
        <v>17187.445269298034</v>
      </c>
      <c r="U944" s="24">
        <f ca="1">K944*'Balance y flujos'!L$12</f>
        <v>16183.155997237069</v>
      </c>
      <c r="V944" s="24">
        <f ca="1">L944*'Balance y flujos'!M$12</f>
        <v>615858.75612334022</v>
      </c>
      <c r="W944" s="18">
        <f t="shared" ca="1" si="79"/>
        <v>-84499.080059466185</v>
      </c>
      <c r="X944" s="18">
        <f ca="1">'Metrics and Escenarios'!$N$13-W944</f>
        <v>87407.126815272961</v>
      </c>
    </row>
    <row r="945" spans="1:24" x14ac:dyDescent="0.3">
      <c r="A945">
        <v>940</v>
      </c>
      <c r="B945" s="18">
        <f t="shared" ca="1" si="78"/>
        <v>92.992278015984311</v>
      </c>
      <c r="C945" s="23">
        <f t="shared" ca="1" si="80"/>
        <v>0.98435357830000292</v>
      </c>
      <c r="D945" s="23">
        <f t="shared" ca="1" si="81"/>
        <v>0.96228354741470279</v>
      </c>
      <c r="E945" s="23">
        <f t="shared" ca="1" si="81"/>
        <v>0.93551290230540241</v>
      </c>
      <c r="F945" s="23">
        <f t="shared" ca="1" si="81"/>
        <v>0.90549607623389339</v>
      </c>
      <c r="G945" s="23">
        <f t="shared" ca="1" si="81"/>
        <v>0.8734051264466508</v>
      </c>
      <c r="H945" s="23">
        <f t="shared" ca="1" si="81"/>
        <v>0.84016050928687003</v>
      </c>
      <c r="I945" s="23">
        <f t="shared" ca="1" si="81"/>
        <v>0.80646329744336431</v>
      </c>
      <c r="J945" s="23">
        <f t="shared" ca="1" si="81"/>
        <v>0.77283798105688006</v>
      </c>
      <c r="K945" s="23">
        <f t="shared" ca="1" si="81"/>
        <v>0.7396630425229388</v>
      </c>
      <c r="L945" s="23">
        <f t="shared" ca="1" si="81"/>
        <v>0.70720825002756049</v>
      </c>
      <c r="M945" s="24">
        <f ca="1">C945*'Balance y flujos'!D$12</f>
        <v>7453.3840525560618</v>
      </c>
      <c r="N945" s="24">
        <f ca="1">D945*'Balance y flujos'!E$12</f>
        <v>7286.2729454638284</v>
      </c>
      <c r="O945" s="24">
        <f ca="1">E945*'Balance y flujos'!F$12</f>
        <v>7083.5694619463575</v>
      </c>
      <c r="P945" s="24">
        <f ca="1">F945*'Balance y flujos'!G$12</f>
        <v>6856.286361969097</v>
      </c>
      <c r="Q945" s="24">
        <f ca="1">G945*'Balance y flujos'!H$12</f>
        <v>-866791.82815182395</v>
      </c>
      <c r="R945" s="24">
        <f ca="1">H945*'Balance y flujos'!I$12</f>
        <v>21292.845124054849</v>
      </c>
      <c r="S945" s="24">
        <f ca="1">I945*'Balance y flujos'!J$12</f>
        <v>20438.830319782202</v>
      </c>
      <c r="T945" s="24">
        <f ca="1">J945*'Balance y flujos'!K$12</f>
        <v>19586.637618327481</v>
      </c>
      <c r="U945" s="24">
        <f ca="1">K945*'Balance y flujos'!L$12</f>
        <v>18745.859195163037</v>
      </c>
      <c r="V945" s="24">
        <f ca="1">L945*'Balance y flujos'!M$12</f>
        <v>725131.58202405286</v>
      </c>
      <c r="W945" s="18">
        <f t="shared" ca="1" si="79"/>
        <v>-32916.561048508156</v>
      </c>
      <c r="X945" s="18">
        <f ca="1">'Metrics and Escenarios'!$N$13-W945</f>
        <v>35824.607804314932</v>
      </c>
    </row>
    <row r="946" spans="1:24" x14ac:dyDescent="0.3">
      <c r="A946">
        <v>941</v>
      </c>
      <c r="B946" s="18">
        <f t="shared" ca="1" si="78"/>
        <v>-145.11591335662129</v>
      </c>
      <c r="C946" s="23">
        <f t="shared" ca="1" si="80"/>
        <v>1.0080731134520706</v>
      </c>
      <c r="D946" s="23">
        <f t="shared" ca="1" si="81"/>
        <v>1.0092177384364374</v>
      </c>
      <c r="E946" s="23">
        <f t="shared" ca="1" si="81"/>
        <v>1.0047835206099531</v>
      </c>
      <c r="F946" s="23">
        <f t="shared" ca="1" si="81"/>
        <v>0.99597904738774568</v>
      </c>
      <c r="G946" s="23">
        <f t="shared" ca="1" si="81"/>
        <v>0.98383048045390142</v>
      </c>
      <c r="H946" s="23">
        <f t="shared" ca="1" si="81"/>
        <v>0.9691872860683507</v>
      </c>
      <c r="I946" s="23">
        <f t="shared" ca="1" si="81"/>
        <v>0.95273245269492013</v>
      </c>
      <c r="J946" s="23">
        <f t="shared" ca="1" si="81"/>
        <v>0.93500883843814808</v>
      </c>
      <c r="K946" s="23">
        <f t="shared" ca="1" si="81"/>
        <v>0.91643588345326832</v>
      </c>
      <c r="L946" s="23">
        <f t="shared" ca="1" si="81"/>
        <v>0.89733868710418119</v>
      </c>
      <c r="M946" s="24">
        <f ca="1">C946*'Balance y flujos'!D$12</f>
        <v>7632.9849692731887</v>
      </c>
      <c r="N946" s="24">
        <f ca="1">D946*'Balance y flujos'!E$12</f>
        <v>7641.6519054155551</v>
      </c>
      <c r="O946" s="24">
        <f ca="1">E946*'Balance y flujos'!F$12</f>
        <v>7608.0766442877857</v>
      </c>
      <c r="P946" s="24">
        <f ca="1">F946*'Balance y flujos'!G$12</f>
        <v>7541.4104363801653</v>
      </c>
      <c r="Q946" s="24">
        <f ca="1">G946*'Balance y flujos'!H$12</f>
        <v>-976381.05722317821</v>
      </c>
      <c r="R946" s="24">
        <f ca="1">H946*'Balance y flujos'!I$12</f>
        <v>24562.871677904681</v>
      </c>
      <c r="S946" s="24">
        <f ca="1">I946*'Balance y flujos'!J$12</f>
        <v>24145.843961546077</v>
      </c>
      <c r="T946" s="24">
        <f ca="1">J946*'Balance y flujos'!K$12</f>
        <v>23696.660538573407</v>
      </c>
      <c r="U946" s="24">
        <f ca="1">K946*'Balance y flujos'!L$12</f>
        <v>23225.951609008549</v>
      </c>
      <c r="V946" s="24">
        <f ca="1">L946*'Balance y flujos'!M$12</f>
        <v>920080.64352456806</v>
      </c>
      <c r="W946" s="18">
        <f t="shared" ca="1" si="79"/>
        <v>69755.038043779205</v>
      </c>
      <c r="X946" s="18">
        <f ca="1">'Metrics and Escenarios'!$N$13-W946</f>
        <v>-66846.991287972429</v>
      </c>
    </row>
    <row r="947" spans="1:24" x14ac:dyDescent="0.3">
      <c r="A947">
        <v>942</v>
      </c>
      <c r="B947" s="18">
        <f t="shared" ca="1" si="78"/>
        <v>109.54614604886392</v>
      </c>
      <c r="C947" s="23">
        <f t="shared" ca="1" si="80"/>
        <v>0.9827254403475556</v>
      </c>
      <c r="D947" s="23">
        <f t="shared" ca="1" si="81"/>
        <v>0.95910291253019708</v>
      </c>
      <c r="E947" s="23">
        <f t="shared" ca="1" si="81"/>
        <v>0.93087851225398444</v>
      </c>
      <c r="F947" s="23">
        <f t="shared" ca="1" si="81"/>
        <v>0.89952009815892886</v>
      </c>
      <c r="G947" s="23">
        <f t="shared" ca="1" si="81"/>
        <v>0.86620584493488417</v>
      </c>
      <c r="H947" s="23">
        <f t="shared" ca="1" si="81"/>
        <v>0.83185707004158027</v>
      </c>
      <c r="I947" s="23">
        <f t="shared" ca="1" si="81"/>
        <v>0.79717217193042944</v>
      </c>
      <c r="J947" s="23">
        <f t="shared" ca="1" si="81"/>
        <v>0.7626706865125592</v>
      </c>
      <c r="K947" s="23">
        <f t="shared" ca="1" si="81"/>
        <v>0.7287248699702259</v>
      </c>
      <c r="L947" s="23">
        <f t="shared" ca="1" si="81"/>
        <v>0.69559758384130721</v>
      </c>
      <c r="M947" s="24">
        <f ca="1">C947*'Balance y flujos'!D$12</f>
        <v>7441.056025597406</v>
      </c>
      <c r="N947" s="24">
        <f ca="1">D947*'Balance y flujos'!E$12</f>
        <v>7262.1896344993675</v>
      </c>
      <c r="O947" s="24">
        <f ca="1">E947*'Balance y flujos'!F$12</f>
        <v>7048.4785254535809</v>
      </c>
      <c r="P947" s="24">
        <f ca="1">F947*'Balance y flujos'!G$12</f>
        <v>6811.0371134629968</v>
      </c>
      <c r="Q947" s="24">
        <f ca="1">G947*'Balance y flujos'!H$12</f>
        <v>-859647.05856665829</v>
      </c>
      <c r="R947" s="24">
        <f ca="1">H947*'Balance y flujos'!I$12</f>
        <v>21082.404566693938</v>
      </c>
      <c r="S947" s="24">
        <f ca="1">I947*'Balance y flujos'!J$12</f>
        <v>20203.358056579782</v>
      </c>
      <c r="T947" s="24">
        <f ca="1">J947*'Balance y flujos'!K$12</f>
        <v>19328.959917852568</v>
      </c>
      <c r="U947" s="24">
        <f ca="1">K947*'Balance y flujos'!L$12</f>
        <v>18468.644530190511</v>
      </c>
      <c r="V947" s="24">
        <f ca="1">L947*'Balance y flujos'!M$12</f>
        <v>713226.65764051676</v>
      </c>
      <c r="W947" s="18">
        <f t="shared" ca="1" si="79"/>
        <v>-38774.272555811331</v>
      </c>
      <c r="X947" s="18">
        <f ca="1">'Metrics and Escenarios'!$N$13-W947</f>
        <v>41682.319311618106</v>
      </c>
    </row>
    <row r="948" spans="1:24" x14ac:dyDescent="0.3">
      <c r="A948">
        <v>943</v>
      </c>
      <c r="B948" s="18">
        <f t="shared" ca="1" si="78"/>
        <v>-166.15994232793915</v>
      </c>
      <c r="C948" s="23">
        <f t="shared" ca="1" si="80"/>
        <v>1.0101967391308468</v>
      </c>
      <c r="D948" s="23">
        <f t="shared" ca="1" si="81"/>
        <v>1.0134742911200456</v>
      </c>
      <c r="E948" s="23">
        <f t="shared" ca="1" si="81"/>
        <v>1.0111469944990468</v>
      </c>
      <c r="F948" s="23">
        <f t="shared" ca="1" si="81"/>
        <v>1.0043981970123466</v>
      </c>
      <c r="G948" s="23">
        <f t="shared" ca="1" si="81"/>
        <v>0.99423701184653401</v>
      </c>
      <c r="H948" s="23">
        <f t="shared" ca="1" si="81"/>
        <v>0.98150223248085677</v>
      </c>
      <c r="I948" s="23">
        <f t="shared" ca="1" si="81"/>
        <v>0.96687086275403056</v>
      </c>
      <c r="J948" s="23">
        <f t="shared" ca="1" si="81"/>
        <v>0.95088316993277067</v>
      </c>
      <c r="K948" s="23">
        <f t="shared" ca="1" si="81"/>
        <v>0.93395824612200984</v>
      </c>
      <c r="L948" s="23">
        <f t="shared" ca="1" si="81"/>
        <v>0.916422403305716</v>
      </c>
      <c r="M948" s="24">
        <f ca="1">C948*'Balance y flujos'!D$12</f>
        <v>7649.0647581993635</v>
      </c>
      <c r="N948" s="24">
        <f ca="1">D948*'Balance y flujos'!E$12</f>
        <v>7673.8819115741771</v>
      </c>
      <c r="O948" s="24">
        <f ca="1">E948*'Balance y flujos'!F$12</f>
        <v>7656.259955497706</v>
      </c>
      <c r="P948" s="24">
        <f ca="1">F948*'Balance y flujos'!G$12</f>
        <v>7605.1590292957881</v>
      </c>
      <c r="Q948" s="24">
        <f ca="1">G948*'Balance y flujos'!H$12</f>
        <v>-986708.79185331182</v>
      </c>
      <c r="R948" s="24">
        <f ca="1">H948*'Balance y flujos'!I$12</f>
        <v>24874.978999986626</v>
      </c>
      <c r="S948" s="24">
        <f ca="1">I948*'Balance y flujos'!J$12</f>
        <v>24504.164749492353</v>
      </c>
      <c r="T948" s="24">
        <f ca="1">J948*'Balance y flujos'!K$12</f>
        <v>24098.97614163574</v>
      </c>
      <c r="U948" s="24">
        <f ca="1">K948*'Balance y flujos'!L$12</f>
        <v>23670.034555527571</v>
      </c>
      <c r="V948" s="24">
        <f ca="1">L948*'Balance y flujos'!M$12</f>
        <v>939648.0132767983</v>
      </c>
      <c r="W948" s="18">
        <f t="shared" ca="1" si="79"/>
        <v>80671.741524695884</v>
      </c>
      <c r="X948" s="18">
        <f ca="1">'Metrics and Escenarios'!$N$13-W948</f>
        <v>-77763.694768889109</v>
      </c>
    </row>
    <row r="949" spans="1:24" x14ac:dyDescent="0.3">
      <c r="A949">
        <v>944</v>
      </c>
      <c r="B949" s="18">
        <f t="shared" ca="1" si="78"/>
        <v>-182.40337761203526</v>
      </c>
      <c r="C949" s="23">
        <f t="shared" ca="1" si="80"/>
        <v>1.01183897908631</v>
      </c>
      <c r="D949" s="23">
        <f t="shared" ca="1" si="81"/>
        <v>1.0167721058155663</v>
      </c>
      <c r="E949" s="23">
        <f t="shared" ca="1" si="81"/>
        <v>1.0160863698185321</v>
      </c>
      <c r="F949" s="23">
        <f t="shared" ca="1" si="81"/>
        <v>1.0109453946205738</v>
      </c>
      <c r="G949" s="23">
        <f t="shared" ca="1" si="81"/>
        <v>1.0023448041586196</v>
      </c>
      <c r="H949" s="23">
        <f t="shared" ca="1" si="81"/>
        <v>0.99111477942505577</v>
      </c>
      <c r="I949" s="23">
        <f t="shared" ca="1" si="81"/>
        <v>0.97792731480203665</v>
      </c>
      <c r="J949" s="23">
        <f t="shared" ca="1" si="81"/>
        <v>0.96332029093350358</v>
      </c>
      <c r="K949" s="23">
        <f t="shared" ref="D949:S978" ca="1" si="82">EXP(-(K$4+($B949/10000))*K$3)</f>
        <v>0.94771215730905478</v>
      </c>
      <c r="L949" s="23">
        <f t="shared" ca="1" si="82"/>
        <v>0.93142980723110091</v>
      </c>
      <c r="M949" s="24">
        <f ca="1">C949*'Balance y flujos'!D$12</f>
        <v>7661.4995635013966</v>
      </c>
      <c r="N949" s="24">
        <f ca="1">D949*'Balance y flujos'!E$12</f>
        <v>7698.8524912538169</v>
      </c>
      <c r="O949" s="24">
        <f ca="1">E949*'Balance y flujos'!F$12</f>
        <v>7693.6601966787466</v>
      </c>
      <c r="P949" s="24">
        <f ca="1">F949*'Balance y flujos'!G$12</f>
        <v>7654.733470144949</v>
      </c>
      <c r="Q949" s="24">
        <f ca="1">G949*'Balance y flujos'!H$12</f>
        <v>-994755.19312537636</v>
      </c>
      <c r="R949" s="24">
        <f ca="1">H949*'Balance y flujos'!I$12</f>
        <v>25118.597298000022</v>
      </c>
      <c r="S949" s="24">
        <f ca="1">I949*'Balance y flujos'!J$12</f>
        <v>24784.37706425535</v>
      </c>
      <c r="T949" s="24">
        <f ca="1">J949*'Balance y flujos'!K$12</f>
        <v>24414.179829895878</v>
      </c>
      <c r="U949" s="24">
        <f ca="1">K949*'Balance y flujos'!L$12</f>
        <v>24018.610687729182</v>
      </c>
      <c r="V949" s="24">
        <f ca="1">L949*'Balance y flujos'!M$12</f>
        <v>955035.76158157876</v>
      </c>
      <c r="W949" s="18">
        <f t="shared" ca="1" si="79"/>
        <v>89325.0790576617</v>
      </c>
      <c r="X949" s="18">
        <f ca="1">'Metrics and Escenarios'!$N$13-W949</f>
        <v>-86417.032301854924</v>
      </c>
    </row>
    <row r="950" spans="1:24" x14ac:dyDescent="0.3">
      <c r="A950">
        <v>945</v>
      </c>
      <c r="B950" s="18">
        <f t="shared" ca="1" si="78"/>
        <v>-18.931574421132527</v>
      </c>
      <c r="C950" s="23">
        <f t="shared" ca="1" si="80"/>
        <v>0.99543272816471473</v>
      </c>
      <c r="D950" s="23">
        <f t="shared" ca="1" si="82"/>
        <v>0.98406694232450886</v>
      </c>
      <c r="E950" s="23">
        <f t="shared" ca="1" si="82"/>
        <v>0.96745807751564428</v>
      </c>
      <c r="F950" s="23">
        <f t="shared" ca="1" si="82"/>
        <v>0.94695586310461577</v>
      </c>
      <c r="G950" s="23">
        <f t="shared" ca="1" si="82"/>
        <v>0.92367607018334608</v>
      </c>
      <c r="H950" s="23">
        <f t="shared" ca="1" si="82"/>
        <v>0.89851847452377676</v>
      </c>
      <c r="I950" s="23">
        <f t="shared" ca="1" si="82"/>
        <v>0.87218807657311825</v>
      </c>
      <c r="J950" s="23">
        <f t="shared" ca="1" si="82"/>
        <v>0.84522977288770718</v>
      </c>
      <c r="K950" s="23">
        <f t="shared" ca="1" si="82"/>
        <v>0.8180522433564833</v>
      </c>
      <c r="L950" s="23">
        <f t="shared" ca="1" si="82"/>
        <v>0.79096129074224464</v>
      </c>
      <c r="M950" s="24">
        <f ca="1">C950*'Balance y flujos'!D$12</f>
        <v>7537.2737856132972</v>
      </c>
      <c r="N950" s="24">
        <f ca="1">D950*'Balance y flujos'!E$12</f>
        <v>7451.2136860782712</v>
      </c>
      <c r="O950" s="24">
        <f ca="1">E950*'Balance y flujos'!F$12</f>
        <v>7325.4537449083082</v>
      </c>
      <c r="P950" s="24">
        <f ca="1">F950*'Balance y flujos'!G$12</f>
        <v>7170.2139191973556</v>
      </c>
      <c r="Q950" s="24">
        <f ca="1">G950*'Balance y flujos'!H$12</f>
        <v>-916682.1275157918</v>
      </c>
      <c r="R950" s="24">
        <f ca="1">H950*'Balance y flujos'!I$12</f>
        <v>22771.856696021208</v>
      </c>
      <c r="S950" s="24">
        <f ca="1">I950*'Balance y flujos'!J$12</f>
        <v>22104.54481999173</v>
      </c>
      <c r="T950" s="24">
        <f ca="1">J950*'Balance y flujos'!K$12</f>
        <v>21421.31943765625</v>
      </c>
      <c r="U950" s="24">
        <f ca="1">K950*'Balance y flujos'!L$12</f>
        <v>20732.538043189175</v>
      </c>
      <c r="V950" s="24">
        <f ca="1">L950*'Balance y flujos'!M$12</f>
        <v>811007.24157751119</v>
      </c>
      <c r="W950" s="18">
        <f t="shared" ca="1" si="79"/>
        <v>10839.528194374871</v>
      </c>
      <c r="X950" s="18">
        <f ca="1">'Metrics and Escenarios'!$N$13-W950</f>
        <v>-7931.4814385680947</v>
      </c>
    </row>
    <row r="951" spans="1:24" x14ac:dyDescent="0.3">
      <c r="A951">
        <v>946</v>
      </c>
      <c r="B951" s="18">
        <f t="shared" ca="1" si="78"/>
        <v>-204.19362502544033</v>
      </c>
      <c r="C951" s="23">
        <f t="shared" ca="1" si="80"/>
        <v>1.0140462051827757</v>
      </c>
      <c r="D951" s="23">
        <f t="shared" ca="1" si="82"/>
        <v>1.0212129185776562</v>
      </c>
      <c r="E951" s="23">
        <f t="shared" ca="1" si="82"/>
        <v>1.0227503596027818</v>
      </c>
      <c r="F951" s="23">
        <f t="shared" ca="1" si="82"/>
        <v>1.0197954074945241</v>
      </c>
      <c r="G951" s="23">
        <f t="shared" ca="1" si="82"/>
        <v>1.0133251824692873</v>
      </c>
      <c r="H951" s="23">
        <f t="shared" ca="1" si="82"/>
        <v>1.0041578388371613</v>
      </c>
      <c r="I951" s="23">
        <f t="shared" ca="1" si="82"/>
        <v>0.99295815206243143</v>
      </c>
      <c r="J951" s="23">
        <f t="shared" ca="1" si="82"/>
        <v>0.98026030275772758</v>
      </c>
      <c r="K951" s="23">
        <f t="shared" ca="1" si="82"/>
        <v>0.96648139374234698</v>
      </c>
      <c r="L951" s="23">
        <f t="shared" ca="1" si="82"/>
        <v>0.95194863648118333</v>
      </c>
      <c r="M951" s="24">
        <f ca="1">C951*'Balance y flujos'!D$12</f>
        <v>7678.2123627947094</v>
      </c>
      <c r="N951" s="24">
        <f ca="1">D951*'Balance y flujos'!E$12</f>
        <v>7732.4776882877031</v>
      </c>
      <c r="O951" s="24">
        <f ca="1">E951*'Balance y flujos'!F$12</f>
        <v>7744.1189711265451</v>
      </c>
      <c r="P951" s="24">
        <f ca="1">F951*'Balance y flujos'!G$12</f>
        <v>7721.7444977612013</v>
      </c>
      <c r="Q951" s="24">
        <f ca="1">G951*'Balance y flujos'!H$12</f>
        <v>-1005652.4295870215</v>
      </c>
      <c r="R951" s="24">
        <f ca="1">H951*'Balance y flujos'!I$12</f>
        <v>25449.157757502624</v>
      </c>
      <c r="S951" s="24">
        <f ca="1">I951*'Balance y flujos'!J$12</f>
        <v>25165.315332994163</v>
      </c>
      <c r="T951" s="24">
        <f ca="1">J951*'Balance y flujos'!K$12</f>
        <v>24843.503803334028</v>
      </c>
      <c r="U951" s="24">
        <f ca="1">K951*'Balance y flujos'!L$12</f>
        <v>24494.294131610735</v>
      </c>
      <c r="V951" s="24">
        <f ca="1">L951*'Balance y flujos'!M$12</f>
        <v>976074.61557517096</v>
      </c>
      <c r="W951" s="18">
        <f t="shared" ca="1" si="79"/>
        <v>101251.01053356135</v>
      </c>
      <c r="X951" s="18">
        <f ca="1">'Metrics and Escenarios'!$N$13-W951</f>
        <v>-98342.963777754572</v>
      </c>
    </row>
    <row r="952" spans="1:24" x14ac:dyDescent="0.3">
      <c r="A952">
        <v>947</v>
      </c>
      <c r="B952" s="18">
        <f t="shared" ca="1" si="78"/>
        <v>132.28508247517422</v>
      </c>
      <c r="C952" s="23">
        <f t="shared" ca="1" si="80"/>
        <v>0.98049336592797598</v>
      </c>
      <c r="D952" s="23">
        <f t="shared" ca="1" si="82"/>
        <v>0.95475101974129906</v>
      </c>
      <c r="E952" s="23">
        <f t="shared" ca="1" si="82"/>
        <v>0.9245499662632285</v>
      </c>
      <c r="F952" s="23">
        <f t="shared" ca="1" si="82"/>
        <v>0.89137554188739077</v>
      </c>
      <c r="G952" s="23">
        <f t="shared" ca="1" si="82"/>
        <v>0.856413318509335</v>
      </c>
      <c r="H952" s="23">
        <f t="shared" ca="1" si="82"/>
        <v>0.82058481361159608</v>
      </c>
      <c r="I952" s="23">
        <f t="shared" ca="1" si="82"/>
        <v>0.78458383049673652</v>
      </c>
      <c r="J952" s="23">
        <f t="shared" ca="1" si="82"/>
        <v>0.74892225928508449</v>
      </c>
      <c r="K952" s="23">
        <f t="shared" ca="1" si="82"/>
        <v>0.71396305017165362</v>
      </c>
      <c r="L952" s="23">
        <f t="shared" ca="1" si="82"/>
        <v>0.67995891182592161</v>
      </c>
      <c r="M952" s="24">
        <f ca="1">C952*'Balance y flujos'!D$12</f>
        <v>7424.1550783668954</v>
      </c>
      <c r="N952" s="24">
        <f ca="1">D952*'Balance y flujos'!E$12</f>
        <v>7229.237726743595</v>
      </c>
      <c r="O952" s="24">
        <f ca="1">E952*'Balance y flujos'!F$12</f>
        <v>7000.5596832781603</v>
      </c>
      <c r="P952" s="24">
        <f ca="1">F952*'Balance y flujos'!G$12</f>
        <v>6749.3677020160803</v>
      </c>
      <c r="Q952" s="24">
        <f ca="1">G952*'Balance y flujos'!H$12</f>
        <v>-849928.67974609928</v>
      </c>
      <c r="R952" s="24">
        <f ca="1">H952*'Balance y flujos'!I$12</f>
        <v>20796.722952634249</v>
      </c>
      <c r="S952" s="24">
        <f ca="1">I952*'Balance y flujos'!J$12</f>
        <v>19884.321870573061</v>
      </c>
      <c r="T952" s="24">
        <f ca="1">J952*'Balance y flujos'!K$12</f>
        <v>18980.522769928964</v>
      </c>
      <c r="U952" s="24">
        <f ca="1">K952*'Balance y flujos'!L$12</f>
        <v>18094.524181464527</v>
      </c>
      <c r="V952" s="24">
        <f ca="1">L952*'Balance y flujos'!M$12</f>
        <v>697191.64252462983</v>
      </c>
      <c r="W952" s="18">
        <f t="shared" ca="1" si="79"/>
        <v>-46577.625256463885</v>
      </c>
      <c r="X952" s="18">
        <f ca="1">'Metrics and Escenarios'!$N$13-W952</f>
        <v>49485.672012270661</v>
      </c>
    </row>
    <row r="953" spans="1:24" x14ac:dyDescent="0.3">
      <c r="A953">
        <v>948</v>
      </c>
      <c r="B953" s="18">
        <f t="shared" ca="1" si="78"/>
        <v>-176.20710092823668</v>
      </c>
      <c r="C953" s="23">
        <f t="shared" ca="1" si="80"/>
        <v>1.0112122098607532</v>
      </c>
      <c r="D953" s="23">
        <f t="shared" ca="1" si="82"/>
        <v>1.0155128459905547</v>
      </c>
      <c r="E953" s="23">
        <f t="shared" ca="1" si="82"/>
        <v>1.0141993385624664</v>
      </c>
      <c r="F953" s="23">
        <f t="shared" ca="1" si="82"/>
        <v>1.008442858232329</v>
      </c>
      <c r="G953" s="23">
        <f t="shared" ca="1" si="82"/>
        <v>0.99924420680889825</v>
      </c>
      <c r="H953" s="23">
        <f t="shared" ca="1" si="82"/>
        <v>0.9874368875926971</v>
      </c>
      <c r="I953" s="23">
        <f t="shared" ca="1" si="82"/>
        <v>0.97369484462876099</v>
      </c>
      <c r="J953" s="23">
        <f t="shared" ca="1" si="82"/>
        <v>0.95855690753774048</v>
      </c>
      <c r="K953" s="23">
        <f t="shared" ca="1" si="82"/>
        <v>0.94244180834183411</v>
      </c>
      <c r="L953" s="23">
        <f t="shared" ca="1" si="82"/>
        <v>0.92567625414578247</v>
      </c>
      <c r="M953" s="24">
        <f ca="1">C953*'Balance y flujos'!D$12</f>
        <v>7656.7537568589642</v>
      </c>
      <c r="N953" s="24">
        <f ca="1">D953*'Balance y flujos'!E$12</f>
        <v>7689.3175565467427</v>
      </c>
      <c r="O953" s="24">
        <f ca="1">E953*'Balance y flujos'!F$12</f>
        <v>7679.3718667730182</v>
      </c>
      <c r="P953" s="24">
        <f ca="1">F953*'Balance y flujos'!G$12</f>
        <v>7635.7846236955902</v>
      </c>
      <c r="Q953" s="24">
        <f ca="1">G953*'Balance y flujos'!H$12</f>
        <v>-991678.07305389037</v>
      </c>
      <c r="R953" s="24">
        <f ca="1">H953*'Balance y flujos'!I$12</f>
        <v>25025.385607729182</v>
      </c>
      <c r="S953" s="24">
        <f ca="1">I953*'Balance y flujos'!J$12</f>
        <v>24677.110261191454</v>
      </c>
      <c r="T953" s="24">
        <f ca="1">J953*'Balance y flujos'!K$12</f>
        <v>24293.457677650742</v>
      </c>
      <c r="U953" s="24">
        <f ca="1">K953*'Balance y flujos'!L$12</f>
        <v>23885.040110359383</v>
      </c>
      <c r="V953" s="24">
        <f ca="1">L953*'Balance y flujos'!M$12</f>
        <v>949136.39169886918</v>
      </c>
      <c r="W953" s="18">
        <f t="shared" ca="1" si="79"/>
        <v>86000.540105783963</v>
      </c>
      <c r="X953" s="18">
        <f ca="1">'Metrics and Escenarios'!$N$13-W953</f>
        <v>-83092.493349977187</v>
      </c>
    </row>
    <row r="954" spans="1:24" x14ac:dyDescent="0.3">
      <c r="A954">
        <v>949</v>
      </c>
      <c r="B954" s="18">
        <f t="shared" ca="1" si="78"/>
        <v>250.31699770743202</v>
      </c>
      <c r="C954" s="23">
        <f t="shared" ca="1" si="80"/>
        <v>0.96898844589730071</v>
      </c>
      <c r="D954" s="23">
        <f t="shared" ca="1" si="82"/>
        <v>0.93247674337836339</v>
      </c>
      <c r="E954" s="23">
        <f t="shared" ca="1" si="82"/>
        <v>0.89238488201089328</v>
      </c>
      <c r="F954" s="23">
        <f t="shared" ca="1" si="82"/>
        <v>0.85026924332327136</v>
      </c>
      <c r="G954" s="23">
        <f t="shared" ca="1" si="82"/>
        <v>0.8073337493301932</v>
      </c>
      <c r="H954" s="23">
        <f t="shared" ca="1" si="82"/>
        <v>0.76448172781503643</v>
      </c>
      <c r="I954" s="23">
        <f t="shared" ca="1" si="82"/>
        <v>0.72236538501294401</v>
      </c>
      <c r="J954" s="23">
        <f t="shared" ca="1" si="82"/>
        <v>0.68144098610769077</v>
      </c>
      <c r="K954" s="23">
        <f t="shared" ca="1" si="82"/>
        <v>0.64200910564149383</v>
      </c>
      <c r="L954" s="23">
        <f t="shared" ca="1" si="82"/>
        <v>0.60425751555312857</v>
      </c>
      <c r="M954" s="24">
        <f ca="1">C954*'Balance y flujos'!D$12</f>
        <v>7337.0414747056366</v>
      </c>
      <c r="N954" s="24">
        <f ca="1">D954*'Balance y flujos'!E$12</f>
        <v>7060.5801022013566</v>
      </c>
      <c r="O954" s="24">
        <f ca="1">E954*'Balance y flujos'!F$12</f>
        <v>6757.0102806036557</v>
      </c>
      <c r="P954" s="24">
        <f ca="1">F954*'Balance y flujos'!G$12</f>
        <v>6438.1167075243029</v>
      </c>
      <c r="Q954" s="24">
        <f ca="1">G954*'Balance y flujos'!H$12</f>
        <v>-801220.7340224823</v>
      </c>
      <c r="R954" s="24">
        <f ca="1">H954*'Balance y flujos'!I$12</f>
        <v>19374.85855453051</v>
      </c>
      <c r="S954" s="24">
        <f ca="1">I954*'Balance y flujos'!J$12</f>
        <v>18307.471127290279</v>
      </c>
      <c r="T954" s="24">
        <f ca="1">J954*'Balance y flujos'!K$12</f>
        <v>17270.292066798324</v>
      </c>
      <c r="U954" s="24">
        <f ca="1">K954*'Balance y flujos'!L$12</f>
        <v>16270.939068846012</v>
      </c>
      <c r="V954" s="24">
        <f ca="1">L954*'Balance y flujos'!M$12</f>
        <v>619571.68653771805</v>
      </c>
      <c r="W954" s="18">
        <f t="shared" ca="1" si="79"/>
        <v>-82832.73810226412</v>
      </c>
      <c r="X954" s="18">
        <f ca="1">'Metrics and Escenarios'!$N$13-W954</f>
        <v>85740.784858070896</v>
      </c>
    </row>
    <row r="955" spans="1:24" x14ac:dyDescent="0.3">
      <c r="A955">
        <v>950</v>
      </c>
      <c r="B955" s="18">
        <f t="shared" ca="1" si="78"/>
        <v>-18.641160758071209</v>
      </c>
      <c r="C955" s="23">
        <f t="shared" ca="1" si="80"/>
        <v>0.99540381985799342</v>
      </c>
      <c r="D955" s="23">
        <f t="shared" ca="1" si="82"/>
        <v>0.98400978668731909</v>
      </c>
      <c r="E955" s="23">
        <f t="shared" ca="1" si="82"/>
        <v>0.96737379227409048</v>
      </c>
      <c r="F955" s="23">
        <f t="shared" ca="1" si="82"/>
        <v>0.94684586592529163</v>
      </c>
      <c r="G955" s="23">
        <f t="shared" ca="1" si="82"/>
        <v>0.9235419558452288</v>
      </c>
      <c r="H955" s="23">
        <f t="shared" ca="1" si="82"/>
        <v>0.89836192293867978</v>
      </c>
      <c r="I955" s="23">
        <f t="shared" ca="1" si="82"/>
        <v>0.8720107878602642</v>
      </c>
      <c r="J955" s="23">
        <f t="shared" ca="1" si="82"/>
        <v>0.84503342267812553</v>
      </c>
      <c r="K955" s="23">
        <f t="shared" ca="1" si="82"/>
        <v>0.81783845510315201</v>
      </c>
      <c r="L955" s="23">
        <f t="shared" ca="1" si="82"/>
        <v>0.79073161812810722</v>
      </c>
      <c r="M955" s="24">
        <f ca="1">C955*'Balance y flujos'!D$12</f>
        <v>7537.0548960627812</v>
      </c>
      <c r="N955" s="24">
        <f ca="1">D955*'Balance y flujos'!E$12</f>
        <v>7450.7809117945835</v>
      </c>
      <c r="O955" s="24">
        <f ca="1">E955*'Balance y flujos'!F$12</f>
        <v>7324.8155491531325</v>
      </c>
      <c r="P955" s="24">
        <f ca="1">F955*'Balance y flujos'!G$12</f>
        <v>7169.381036338722</v>
      </c>
      <c r="Q955" s="24">
        <f ca="1">G955*'Balance y flujos'!H$12</f>
        <v>-916549.028672199</v>
      </c>
      <c r="R955" s="24">
        <f ca="1">H955*'Balance y flujos'!I$12</f>
        <v>22767.889086714953</v>
      </c>
      <c r="S955" s="24">
        <f ca="1">I955*'Balance y flujos'!J$12</f>
        <v>22100.051653432107</v>
      </c>
      <c r="T955" s="24">
        <f ca="1">J955*'Balance y flujos'!K$12</f>
        <v>21416.343180671443</v>
      </c>
      <c r="U955" s="24">
        <f ca="1">K955*'Balance y flujos'!L$12</f>
        <v>20727.119840218187</v>
      </c>
      <c r="V955" s="24">
        <f ca="1">L955*'Balance y flujos'!M$12</f>
        <v>810771.74819061905</v>
      </c>
      <c r="W955" s="18">
        <f t="shared" ca="1" si="79"/>
        <v>10716.155672805966</v>
      </c>
      <c r="X955" s="18">
        <f ca="1">'Metrics and Escenarios'!$N$13-W955</f>
        <v>-7808.1089169991901</v>
      </c>
    </row>
    <row r="956" spans="1:24" x14ac:dyDescent="0.3">
      <c r="A956">
        <v>951</v>
      </c>
      <c r="B956" s="18">
        <f t="shared" ca="1" si="78"/>
        <v>-56.87566198812101</v>
      </c>
      <c r="C956" s="23">
        <f t="shared" ca="1" si="80"/>
        <v>0.9992169817873825</v>
      </c>
      <c r="D956" s="23">
        <f t="shared" ca="1" si="82"/>
        <v>0.99156325486862384</v>
      </c>
      <c r="E956" s="23">
        <f t="shared" ca="1" si="82"/>
        <v>0.97853379079703751</v>
      </c>
      <c r="F956" s="23">
        <f t="shared" ca="1" si="82"/>
        <v>0.96143803815581241</v>
      </c>
      <c r="G956" s="23">
        <f t="shared" ca="1" si="82"/>
        <v>0.94136738255968677</v>
      </c>
      <c r="H956" s="23">
        <f t="shared" ca="1" si="82"/>
        <v>0.9192091861039281</v>
      </c>
      <c r="I956" s="23">
        <f t="shared" ca="1" si="82"/>
        <v>0.89566454048683719</v>
      </c>
      <c r="J956" s="23">
        <f t="shared" ca="1" si="82"/>
        <v>0.87128033653789172</v>
      </c>
      <c r="K956" s="23">
        <f t="shared" ca="1" si="82"/>
        <v>0.84647094775884013</v>
      </c>
      <c r="L956" s="23">
        <f t="shared" ca="1" si="82"/>
        <v>0.82155026053376268</v>
      </c>
      <c r="M956" s="24">
        <f ca="1">C956*'Balance y flujos'!D$12</f>
        <v>7565.9276110514402</v>
      </c>
      <c r="N956" s="24">
        <f ca="1">D956*'Balance y flujos'!E$12</f>
        <v>7507.9746890359438</v>
      </c>
      <c r="O956" s="24">
        <f ca="1">E956*'Balance y flujos'!F$12</f>
        <v>7409.317456649761</v>
      </c>
      <c r="P956" s="24">
        <f ca="1">F956*'Balance y flujos'!G$12</f>
        <v>7279.8708706754314</v>
      </c>
      <c r="Q956" s="24">
        <f ca="1">G956*'Balance y flujos'!H$12</f>
        <v>-934239.48381329922</v>
      </c>
      <c r="R956" s="24">
        <f ca="1">H956*'Balance y flujos'!I$12</f>
        <v>23296.237587901742</v>
      </c>
      <c r="S956" s="24">
        <f ca="1">I956*'Balance y flujos'!J$12</f>
        <v>22699.527212819954</v>
      </c>
      <c r="T956" s="24">
        <f ca="1">J956*'Balance y flujos'!K$12</f>
        <v>22081.53925406792</v>
      </c>
      <c r="U956" s="24">
        <f ca="1">K956*'Balance y flujos'!L$12</f>
        <v>21452.775503504112</v>
      </c>
      <c r="V956" s="24">
        <f ca="1">L956*'Balance y flujos'!M$12</f>
        <v>842371.45156310603</v>
      </c>
      <c r="W956" s="18">
        <f t="shared" ca="1" si="79"/>
        <v>27425.137935513048</v>
      </c>
      <c r="X956" s="18">
        <f ca="1">'Metrics and Escenarios'!$N$13-W956</f>
        <v>-24517.091179706273</v>
      </c>
    </row>
    <row r="957" spans="1:24" x14ac:dyDescent="0.3">
      <c r="A957">
        <v>952</v>
      </c>
      <c r="B957" s="18">
        <f t="shared" ca="1" si="78"/>
        <v>66.635439619024694</v>
      </c>
      <c r="C957" s="23">
        <f t="shared" ca="1" si="80"/>
        <v>0.98695144519285738</v>
      </c>
      <c r="D957" s="23">
        <f t="shared" ca="1" si="82"/>
        <v>0.96736949096713087</v>
      </c>
      <c r="E957" s="23">
        <f t="shared" ca="1" si="82"/>
        <v>0.9429393730714003</v>
      </c>
      <c r="F957" s="23">
        <f t="shared" ca="1" si="82"/>
        <v>0.91509298166054565</v>
      </c>
      <c r="G957" s="23">
        <f t="shared" ca="1" si="82"/>
        <v>0.88499140204888815</v>
      </c>
      <c r="H957" s="23">
        <f t="shared" ca="1" si="82"/>
        <v>0.85355250626479895</v>
      </c>
      <c r="I957" s="23">
        <f t="shared" ca="1" si="82"/>
        <v>0.8214804793304179</v>
      </c>
      <c r="J957" s="23">
        <f t="shared" ca="1" si="82"/>
        <v>0.78930664832096897</v>
      </c>
      <c r="K957" s="23">
        <f t="shared" ca="1" si="82"/>
        <v>0.75741846082253017</v>
      </c>
      <c r="L957" s="23">
        <f t="shared" ca="1" si="82"/>
        <v>0.72609583875395411</v>
      </c>
      <c r="M957" s="24">
        <f ca="1">C957*'Balance y flujos'!D$12</f>
        <v>7473.0547279076009</v>
      </c>
      <c r="N957" s="24">
        <f ca="1">D957*'Balance y flujos'!E$12</f>
        <v>7324.782980274018</v>
      </c>
      <c r="O957" s="24">
        <f ca="1">E957*'Balance y flujos'!F$12</f>
        <v>7139.8016329815437</v>
      </c>
      <c r="P957" s="24">
        <f ca="1">F957*'Balance y flujos'!G$12</f>
        <v>6928.9527528247399</v>
      </c>
      <c r="Q957" s="24">
        <f ca="1">G957*'Balance y flujos'!H$12</f>
        <v>-878290.37413768563</v>
      </c>
      <c r="R957" s="24">
        <f ca="1">H957*'Balance y flujos'!I$12</f>
        <v>21632.248981295044</v>
      </c>
      <c r="S957" s="24">
        <f ca="1">I957*'Balance y flujos'!J$12</f>
        <v>20819.422509710534</v>
      </c>
      <c r="T957" s="24">
        <f ca="1">J957*'Balance y flujos'!K$12</f>
        <v>20004.015937800603</v>
      </c>
      <c r="U957" s="24">
        <f ca="1">K957*'Balance y flujos'!L$12</f>
        <v>19195.848652876193</v>
      </c>
      <c r="V957" s="24">
        <f ca="1">L957*'Balance y flujos'!M$12</f>
        <v>744497.85368909035</v>
      </c>
      <c r="W957" s="18">
        <f t="shared" ca="1" si="79"/>
        <v>-23274.392272925004</v>
      </c>
      <c r="X957" s="18">
        <f ca="1">'Metrics and Escenarios'!$N$13-W957</f>
        <v>26182.43902873178</v>
      </c>
    </row>
    <row r="958" spans="1:24" x14ac:dyDescent="0.3">
      <c r="A958">
        <v>953</v>
      </c>
      <c r="B958" s="18">
        <f t="shared" ca="1" si="78"/>
        <v>185.70210550544559</v>
      </c>
      <c r="C958" s="23">
        <f t="shared" ca="1" si="80"/>
        <v>0.97526982597540024</v>
      </c>
      <c r="D958" s="23">
        <f t="shared" ca="1" si="82"/>
        <v>0.94460532010468989</v>
      </c>
      <c r="E958" s="23">
        <f t="shared" ca="1" si="82"/>
        <v>0.90985203669670434</v>
      </c>
      <c r="F958" s="23">
        <f t="shared" ca="1" si="82"/>
        <v>0.87253172378905652</v>
      </c>
      <c r="G958" s="23">
        <f t="shared" ca="1" si="82"/>
        <v>0.83384255104354432</v>
      </c>
      <c r="H958" s="23">
        <f t="shared" ca="1" si="82"/>
        <v>0.7947018871191005</v>
      </c>
      <c r="I958" s="23">
        <f t="shared" ca="1" si="82"/>
        <v>0.75578844990125282</v>
      </c>
      <c r="J958" s="23">
        <f t="shared" ca="1" si="82"/>
        <v>0.71759229035138317</v>
      </c>
      <c r="K958" s="23">
        <f t="shared" ca="1" si="82"/>
        <v>0.68045105184521559</v>
      </c>
      <c r="L958" s="23">
        <f t="shared" ca="1" si="82"/>
        <v>0.64459057611199466</v>
      </c>
      <c r="M958" s="24">
        <f ca="1">C958*'Balance y flujos'!D$12</f>
        <v>7384.6031833581364</v>
      </c>
      <c r="N958" s="24">
        <f ca="1">D958*'Balance y flujos'!E$12</f>
        <v>7152.4159448752107</v>
      </c>
      <c r="O958" s="24">
        <f ca="1">E958*'Balance y flujos'!F$12</f>
        <v>6889.2690695680776</v>
      </c>
      <c r="P958" s="24">
        <f ca="1">F958*'Balance y flujos'!G$12</f>
        <v>6606.6850152258803</v>
      </c>
      <c r="Q958" s="24">
        <f ca="1">G958*'Balance y flujos'!H$12</f>
        <v>-827528.81489293894</v>
      </c>
      <c r="R958" s="24">
        <f ca="1">H958*'Balance y flujos'!I$12</f>
        <v>20140.751695868326</v>
      </c>
      <c r="S958" s="24">
        <f ca="1">I958*'Balance y flujos'!J$12</f>
        <v>19154.538010786222</v>
      </c>
      <c r="T958" s="24">
        <f ca="1">J958*'Balance y flujos'!K$12</f>
        <v>18186.502854837989</v>
      </c>
      <c r="U958" s="24">
        <f ca="1">K958*'Balance y flujos'!L$12</f>
        <v>17245.203388265014</v>
      </c>
      <c r="V958" s="24">
        <f ca="1">L958*'Balance y flujos'!M$12</f>
        <v>660926.93940670358</v>
      </c>
      <c r="W958" s="18">
        <f t="shared" ca="1" si="79"/>
        <v>-63841.906323450501</v>
      </c>
      <c r="X958" s="18">
        <f ca="1">'Metrics and Escenarios'!$N$13-W958</f>
        <v>66749.953079257277</v>
      </c>
    </row>
    <row r="959" spans="1:24" x14ac:dyDescent="0.3">
      <c r="A959">
        <v>954</v>
      </c>
      <c r="B959" s="18">
        <f t="shared" ca="1" si="78"/>
        <v>34.647264199970181</v>
      </c>
      <c r="C959" s="23">
        <f t="shared" ca="1" si="80"/>
        <v>0.99011357763475294</v>
      </c>
      <c r="D959" s="23">
        <f t="shared" ca="1" si="82"/>
        <v>0.97357820733563782</v>
      </c>
      <c r="E959" s="23">
        <f t="shared" ca="1" si="82"/>
        <v>0.95203180385647945</v>
      </c>
      <c r="F959" s="23">
        <f t="shared" ca="1" si="82"/>
        <v>0.92687707313361878</v>
      </c>
      <c r="G959" s="23">
        <f t="shared" ca="1" si="82"/>
        <v>0.89925983325857184</v>
      </c>
      <c r="H959" s="23">
        <f t="shared" ca="1" si="82"/>
        <v>0.87009287981413175</v>
      </c>
      <c r="I959" s="23">
        <f t="shared" ca="1" si="82"/>
        <v>0.84008232901033497</v>
      </c>
      <c r="J959" s="23">
        <f t="shared" ca="1" si="82"/>
        <v>0.80976609962762103</v>
      </c>
      <c r="K959" s="23">
        <f t="shared" ca="1" si="82"/>
        <v>0.77954097041998105</v>
      </c>
      <c r="L959" s="23">
        <f t="shared" ca="1" si="82"/>
        <v>0.74969779912793799</v>
      </c>
      <c r="M959" s="24">
        <f ca="1">C959*'Balance y flujos'!D$12</f>
        <v>7496.9979410314845</v>
      </c>
      <c r="N959" s="24">
        <f ca="1">D959*'Balance y flujos'!E$12</f>
        <v>7371.7944897438092</v>
      </c>
      <c r="O959" s="24">
        <f ca="1">E959*'Balance y flujos'!F$12</f>
        <v>7208.6482142369468</v>
      </c>
      <c r="P959" s="24">
        <f ca="1">F959*'Balance y flujos'!G$12</f>
        <v>7018.1802025902516</v>
      </c>
      <c r="Q959" s="24">
        <f ca="1">G959*'Balance y flujos'!H$12</f>
        <v>-892450.76683358965</v>
      </c>
      <c r="R959" s="24">
        <f ca="1">H959*'Balance y flujos'!I$12</f>
        <v>22051.444609257727</v>
      </c>
      <c r="S959" s="24">
        <f ca="1">I959*'Balance y flujos'!J$12</f>
        <v>21290.863740138779</v>
      </c>
      <c r="T959" s="24">
        <f ca="1">J959*'Balance y flujos'!K$12</f>
        <v>20522.535819633013</v>
      </c>
      <c r="U959" s="24">
        <f ca="1">K959*'Balance y flujos'!L$12</f>
        <v>19756.516722140444</v>
      </c>
      <c r="V959" s="24">
        <f ca="1">L959*'Balance y flujos'!M$12</f>
        <v>768697.97701088269</v>
      </c>
      <c r="W959" s="18">
        <f t="shared" ca="1" si="79"/>
        <v>-11035.80808393436</v>
      </c>
      <c r="X959" s="18">
        <f ca="1">'Metrics and Escenarios'!$N$13-W959</f>
        <v>13943.854839741136</v>
      </c>
    </row>
    <row r="960" spans="1:24" x14ac:dyDescent="0.3">
      <c r="A960">
        <v>955</v>
      </c>
      <c r="B960" s="18">
        <f t="shared" ca="1" si="78"/>
        <v>-148.37208012184095</v>
      </c>
      <c r="C960" s="23">
        <f t="shared" ca="1" si="80"/>
        <v>1.0084014123158558</v>
      </c>
      <c r="D960" s="23">
        <f t="shared" ca="1" si="82"/>
        <v>1.0098751887417385</v>
      </c>
      <c r="E960" s="23">
        <f t="shared" ca="1" si="82"/>
        <v>1.0057655229782012</v>
      </c>
      <c r="F960" s="23">
        <f t="shared" ca="1" si="82"/>
        <v>0.99727712210297204</v>
      </c>
      <c r="G960" s="23">
        <f t="shared" ca="1" si="82"/>
        <v>0.98543354311617715</v>
      </c>
      <c r="H960" s="23">
        <f t="shared" ca="1" si="82"/>
        <v>0.97108263819836549</v>
      </c>
      <c r="I960" s="23">
        <f t="shared" ca="1" si="82"/>
        <v>0.95490650845855474</v>
      </c>
      <c r="J960" s="23">
        <f t="shared" ca="1" si="82"/>
        <v>0.93744764929293412</v>
      </c>
      <c r="K960" s="23">
        <f t="shared" ca="1" si="82"/>
        <v>0.91912548379217918</v>
      </c>
      <c r="L960" s="23">
        <f t="shared" ca="1" si="82"/>
        <v>0.90026533375320816</v>
      </c>
      <c r="M960" s="24">
        <f ca="1">C960*'Balance y flujos'!D$12</f>
        <v>7635.470801163021</v>
      </c>
      <c r="N960" s="24">
        <f ca="1">D960*'Balance y flujos'!E$12</f>
        <v>7646.6300247914642</v>
      </c>
      <c r="O960" s="24">
        <f ca="1">E960*'Balance y flujos'!F$12</f>
        <v>7615.5122253151976</v>
      </c>
      <c r="P960" s="24">
        <f ca="1">F960*'Balance y flujos'!G$12</f>
        <v>7551.2392718664987</v>
      </c>
      <c r="Q960" s="24">
        <f ca="1">G960*'Balance y flujos'!H$12</f>
        <v>-977971.98172499449</v>
      </c>
      <c r="R960" s="24">
        <f ca="1">H960*'Balance y flujos'!I$12</f>
        <v>24610.907069849261</v>
      </c>
      <c r="S960" s="24">
        <f ca="1">I960*'Balance y flujos'!J$12</f>
        <v>24200.942757733752</v>
      </c>
      <c r="T960" s="24">
        <f ca="1">J960*'Balance y flujos'!K$12</f>
        <v>23758.469230179133</v>
      </c>
      <c r="U960" s="24">
        <f ca="1">K960*'Balance y flujos'!L$12</f>
        <v>23294.116254726836</v>
      </c>
      <c r="V960" s="24">
        <f ca="1">L960*'Balance y flujos'!M$12</f>
        <v>923081.46246941434</v>
      </c>
      <c r="W960" s="18">
        <f t="shared" ca="1" si="79"/>
        <v>71422.768380045076</v>
      </c>
      <c r="X960" s="18">
        <f ca="1">'Metrics and Escenarios'!$N$13-W960</f>
        <v>-68514.7216242383</v>
      </c>
    </row>
    <row r="961" spans="1:24" x14ac:dyDescent="0.3">
      <c r="A961">
        <v>956</v>
      </c>
      <c r="B961" s="18">
        <f t="shared" ca="1" si="78"/>
        <v>156.33928198527954</v>
      </c>
      <c r="C961" s="23">
        <f t="shared" ca="1" si="80"/>
        <v>0.97813770194014782</v>
      </c>
      <c r="D961" s="23">
        <f t="shared" ca="1" si="82"/>
        <v>0.95016889620785205</v>
      </c>
      <c r="E961" s="23">
        <f t="shared" ca="1" si="82"/>
        <v>0.91790218835421211</v>
      </c>
      <c r="F961" s="23">
        <f t="shared" ca="1" si="82"/>
        <v>0.8828401401377044</v>
      </c>
      <c r="G961" s="23">
        <f t="shared" ca="1" si="82"/>
        <v>0.84617484309559232</v>
      </c>
      <c r="H961" s="23">
        <f t="shared" ca="1" si="82"/>
        <v>0.80882676038328349</v>
      </c>
      <c r="I961" s="23">
        <f t="shared" ca="1" si="82"/>
        <v>0.77148365479478664</v>
      </c>
      <c r="J961" s="23">
        <f t="shared" ca="1" si="82"/>
        <v>0.73464825926619393</v>
      </c>
      <c r="K961" s="23">
        <f t="shared" ca="1" si="82"/>
        <v>0.69867272707342709</v>
      </c>
      <c r="L961" s="23">
        <f t="shared" ca="1" si="82"/>
        <v>0.66379819032646092</v>
      </c>
      <c r="M961" s="24">
        <f ca="1">C961*'Balance y flujos'!D$12</f>
        <v>7406.3183286591511</v>
      </c>
      <c r="N961" s="24">
        <f ca="1">D961*'Balance y flujos'!E$12</f>
        <v>7194.5425448253081</v>
      </c>
      <c r="O961" s="24">
        <f ca="1">E961*'Balance y flujos'!F$12</f>
        <v>6950.2236628234295</v>
      </c>
      <c r="P961" s="24">
        <f ca="1">F961*'Balance y flujos'!G$12</f>
        <v>6684.7388646900254</v>
      </c>
      <c r="Q961" s="24">
        <f ca="1">G961*'Balance y flujos'!H$12</f>
        <v>-839767.72859909723</v>
      </c>
      <c r="R961" s="24">
        <f ca="1">H961*'Balance y flujos'!I$12</f>
        <v>20498.729410229644</v>
      </c>
      <c r="S961" s="24">
        <f ca="1">I961*'Balance y flujos'!J$12</f>
        <v>19552.313868249446</v>
      </c>
      <c r="T961" s="24">
        <f ca="1">J961*'Balance y flujos'!K$12</f>
        <v>18618.765619547103</v>
      </c>
      <c r="U961" s="24">
        <f ca="1">K961*'Balance y flujos'!L$12</f>
        <v>17707.009560117178</v>
      </c>
      <c r="V961" s="24">
        <f ca="1">L961*'Balance y flujos'!M$12</f>
        <v>680621.3472161442</v>
      </c>
      <c r="W961" s="18">
        <f t="shared" ca="1" si="79"/>
        <v>-54533.739523811848</v>
      </c>
      <c r="X961" s="18">
        <f ca="1">'Metrics and Escenarios'!$N$13-W961</f>
        <v>57441.786279618624</v>
      </c>
    </row>
    <row r="962" spans="1:24" x14ac:dyDescent="0.3">
      <c r="A962">
        <v>957</v>
      </c>
      <c r="B962" s="18">
        <f t="shared" ca="1" si="78"/>
        <v>-347.34562817598277</v>
      </c>
      <c r="C962" s="23">
        <f t="shared" ca="1" si="80"/>
        <v>1.0286668789983293</v>
      </c>
      <c r="D962" s="23">
        <f t="shared" ca="1" si="82"/>
        <v>1.0508732207139311</v>
      </c>
      <c r="E962" s="23">
        <f t="shared" ca="1" si="82"/>
        <v>1.0676297777308863</v>
      </c>
      <c r="F962" s="23">
        <f t="shared" ca="1" si="82"/>
        <v>1.0798939345352112</v>
      </c>
      <c r="G962" s="23">
        <f t="shared" ca="1" si="82"/>
        <v>1.0885136966649549</v>
      </c>
      <c r="H962" s="23">
        <f t="shared" ca="1" si="82"/>
        <v>1.0942185119998806</v>
      </c>
      <c r="I962" s="23">
        <f t="shared" ca="1" si="82"/>
        <v>1.0976149993034323</v>
      </c>
      <c r="J962" s="23">
        <f t="shared" ca="1" si="82"/>
        <v>1.0992020142929222</v>
      </c>
      <c r="K962" s="23">
        <f t="shared" ca="1" si="82"/>
        <v>1.0993769070158235</v>
      </c>
      <c r="L962" s="23">
        <f t="shared" ca="1" si="82"/>
        <v>1.0984584680222687</v>
      </c>
      <c r="M962" s="24">
        <f ca="1">C962*'Balance y flujos'!D$12</f>
        <v>7788.9180070436705</v>
      </c>
      <c r="N962" s="24">
        <f ca="1">D962*'Balance y flujos'!E$12</f>
        <v>7957.0612401840626</v>
      </c>
      <c r="O962" s="24">
        <f ca="1">E962*'Balance y flujos'!F$12</f>
        <v>8083.9394855617174</v>
      </c>
      <c r="P962" s="24">
        <f ca="1">F962*'Balance y flujos'!G$12</f>
        <v>8176.8019211321434</v>
      </c>
      <c r="Q962" s="24">
        <f ca="1">G962*'Balance y flujos'!H$12</f>
        <v>-1080271.6271418037</v>
      </c>
      <c r="R962" s="24">
        <f ca="1">H962*'Balance y flujos'!I$12</f>
        <v>27731.635860466082</v>
      </c>
      <c r="S962" s="24">
        <f ca="1">I962*'Balance y flujos'!J$12</f>
        <v>27817.715695593932</v>
      </c>
      <c r="T962" s="24">
        <f ca="1">J962*'Balance y flujos'!K$12</f>
        <v>27857.936658144819</v>
      </c>
      <c r="U962" s="24">
        <f ca="1">K962*'Balance y flujos'!L$12</f>
        <v>27862.36910125646</v>
      </c>
      <c r="V962" s="24">
        <f ca="1">L962*'Balance y flujos'!M$12</f>
        <v>1126297.5604055296</v>
      </c>
      <c r="W962" s="18">
        <f t="shared" ca="1" si="79"/>
        <v>189302.31123310875</v>
      </c>
      <c r="X962" s="18">
        <f ca="1">'Metrics and Escenarios'!$N$13-W962</f>
        <v>-186394.26447730197</v>
      </c>
    </row>
    <row r="963" spans="1:24" x14ac:dyDescent="0.3">
      <c r="A963">
        <v>958</v>
      </c>
      <c r="B963" s="18">
        <f t="shared" ca="1" si="78"/>
        <v>48.395924348202314</v>
      </c>
      <c r="C963" s="23">
        <f t="shared" ca="1" si="80"/>
        <v>0.98875323948167793</v>
      </c>
      <c r="D963" s="23">
        <f t="shared" ca="1" si="82"/>
        <v>0.97090480540948509</v>
      </c>
      <c r="E963" s="23">
        <f t="shared" ca="1" si="82"/>
        <v>0.94811314234727417</v>
      </c>
      <c r="F963" s="23">
        <f t="shared" ca="1" si="82"/>
        <v>0.9217937366075416</v>
      </c>
      <c r="G963" s="23">
        <f t="shared" ca="1" si="82"/>
        <v>0.89309922363503691</v>
      </c>
      <c r="H963" s="23">
        <f t="shared" ca="1" si="82"/>
        <v>0.86294483637381281</v>
      </c>
      <c r="I963" s="23">
        <f t="shared" ca="1" si="82"/>
        <v>0.83203610528713756</v>
      </c>
      <c r="J963" s="23">
        <f t="shared" ca="1" si="82"/>
        <v>0.80090834271884492</v>
      </c>
      <c r="K963" s="23">
        <f t="shared" ca="1" si="82"/>
        <v>0.76995452360848915</v>
      </c>
      <c r="L963" s="23">
        <f t="shared" ca="1" si="82"/>
        <v>0.73946099132072363</v>
      </c>
      <c r="M963" s="24">
        <f ca="1">C963*'Balance y flujos'!D$12</f>
        <v>7486.6976557277794</v>
      </c>
      <c r="N963" s="24">
        <f ca="1">D963*'Balance y flujos'!E$12</f>
        <v>7351.5518739584613</v>
      </c>
      <c r="O963" s="24">
        <f ca="1">E963*'Balance y flujos'!F$12</f>
        <v>7178.9766715677797</v>
      </c>
      <c r="P963" s="24">
        <f ca="1">F963*'Balance y flujos'!G$12</f>
        <v>6979.6899078095148</v>
      </c>
      <c r="Q963" s="24">
        <f ca="1">G963*'Balance y flujos'!H$12</f>
        <v>-886336.80446215428</v>
      </c>
      <c r="R963" s="24">
        <f ca="1">H963*'Balance y flujos'!I$12</f>
        <v>21870.286151757842</v>
      </c>
      <c r="S963" s="24">
        <f ca="1">I963*'Balance y flujos'!J$12</f>
        <v>21086.941996998339</v>
      </c>
      <c r="T963" s="24">
        <f ca="1">J963*'Balance y flujos'!K$12</f>
        <v>20298.046756031123</v>
      </c>
      <c r="U963" s="24">
        <f ca="1">K963*'Balance y flujos'!L$12</f>
        <v>19513.55990021085</v>
      </c>
      <c r="V963" s="24">
        <f ca="1">L963*'Balance y flujos'!M$12</f>
        <v>758201.72977418511</v>
      </c>
      <c r="W963" s="18">
        <f t="shared" ca="1" si="79"/>
        <v>-16369.323773907498</v>
      </c>
      <c r="X963" s="18">
        <f ca="1">'Metrics and Escenarios'!$N$13-W963</f>
        <v>19277.370529714273</v>
      </c>
    </row>
    <row r="964" spans="1:24" x14ac:dyDescent="0.3">
      <c r="A964">
        <v>959</v>
      </c>
      <c r="B964" s="18">
        <f t="shared" ca="1" si="78"/>
        <v>-167.82547142964725</v>
      </c>
      <c r="C964" s="23">
        <f t="shared" ca="1" si="80"/>
        <v>1.0103650043497361</v>
      </c>
      <c r="D964" s="23">
        <f t="shared" ca="1" si="82"/>
        <v>1.0138119415387221</v>
      </c>
      <c r="E964" s="23">
        <f t="shared" ca="1" si="82"/>
        <v>1.011652349164601</v>
      </c>
      <c r="F964" s="23">
        <f t="shared" ca="1" si="82"/>
        <v>1.0050675617276026</v>
      </c>
      <c r="G964" s="23">
        <f t="shared" ca="1" si="82"/>
        <v>0.99506532203095699</v>
      </c>
      <c r="H964" s="23">
        <f t="shared" ca="1" si="82"/>
        <v>0.98248355504453089</v>
      </c>
      <c r="I964" s="23">
        <f t="shared" ca="1" si="82"/>
        <v>0.96799876621254088</v>
      </c>
      <c r="J964" s="23">
        <f t="shared" ca="1" si="82"/>
        <v>0.95215099325733643</v>
      </c>
      <c r="K964" s="23">
        <f t="shared" ca="1" si="82"/>
        <v>0.93535927709053457</v>
      </c>
      <c r="L964" s="23">
        <f t="shared" ca="1" si="82"/>
        <v>0.91795000326584508</v>
      </c>
      <c r="M964" s="24">
        <f ca="1">C964*'Balance y flujos'!D$12</f>
        <v>7650.3388382928551</v>
      </c>
      <c r="N964" s="24">
        <f ca="1">D964*'Balance y flujos'!E$12</f>
        <v>7676.4385520958167</v>
      </c>
      <c r="O964" s="24">
        <f ca="1">E964*'Balance y flujos'!F$12</f>
        <v>7660.0864285132575</v>
      </c>
      <c r="P964" s="24">
        <f ca="1">F964*'Balance y flujos'!G$12</f>
        <v>7610.2273628743069</v>
      </c>
      <c r="Q964" s="24">
        <f ca="1">G964*'Balance y flujos'!H$12</f>
        <v>-987530.83019187045</v>
      </c>
      <c r="R964" s="24">
        <f ca="1">H964*'Balance y flujos'!I$12</f>
        <v>24899.849425499469</v>
      </c>
      <c r="S964" s="24">
        <f ca="1">I964*'Balance y flujos'!J$12</f>
        <v>24532.750089307159</v>
      </c>
      <c r="T964" s="24">
        <f ca="1">J964*'Balance y flujos'!K$12</f>
        <v>24131.107580088563</v>
      </c>
      <c r="U964" s="24">
        <f ca="1">K964*'Balance y flujos'!L$12</f>
        <v>23705.541979522211</v>
      </c>
      <c r="V964" s="24">
        <f ca="1">L964*'Balance y flujos'!M$12</f>
        <v>941214.32839790313</v>
      </c>
      <c r="W964" s="18">
        <f t="shared" ca="1" si="79"/>
        <v>81549.838462226326</v>
      </c>
      <c r="X964" s="18">
        <f ca="1">'Metrics and Escenarios'!$N$13-W964</f>
        <v>-78641.79170641955</v>
      </c>
    </row>
    <row r="965" spans="1:24" x14ac:dyDescent="0.3">
      <c r="A965">
        <v>960</v>
      </c>
      <c r="B965" s="18">
        <f t="shared" ca="1" si="78"/>
        <v>19.846817085330731</v>
      </c>
      <c r="C965" s="23">
        <f t="shared" ca="1" si="80"/>
        <v>0.99158007497219347</v>
      </c>
      <c r="D965" s="23">
        <f t="shared" ca="1" si="82"/>
        <v>0.9764643554103597</v>
      </c>
      <c r="E965" s="23">
        <f t="shared" ca="1" si="82"/>
        <v>0.95626835122488218</v>
      </c>
      <c r="F965" s="23">
        <f t="shared" ca="1" si="82"/>
        <v>0.93238062610937344</v>
      </c>
      <c r="G965" s="23">
        <f t="shared" ca="1" si="82"/>
        <v>0.90593924113438051</v>
      </c>
      <c r="H965" s="23">
        <f t="shared" ca="1" si="82"/>
        <v>0.87785394718324439</v>
      </c>
      <c r="I965" s="23">
        <f t="shared" ca="1" si="82"/>
        <v>0.84883108654654715</v>
      </c>
      <c r="J965" s="23">
        <f t="shared" ca="1" si="82"/>
        <v>0.81941100678954837</v>
      </c>
      <c r="K965" s="23">
        <f t="shared" ca="1" si="82"/>
        <v>0.78999423612604769</v>
      </c>
      <c r="L965" s="23">
        <f t="shared" ca="1" si="82"/>
        <v>0.76087618022068804</v>
      </c>
      <c r="M965" s="24">
        <f ca="1">C965*'Balance y flujos'!D$12</f>
        <v>7508.1020484467008</v>
      </c>
      <c r="N965" s="24">
        <f ca="1">D965*'Balance y flujos'!E$12</f>
        <v>7393.6479888397316</v>
      </c>
      <c r="O965" s="24">
        <f ca="1">E965*'Balance y flujos'!F$12</f>
        <v>7240.7267430193433</v>
      </c>
      <c r="P965" s="24">
        <f ca="1">F965*'Balance y flujos'!G$12</f>
        <v>7059.8523160321811</v>
      </c>
      <c r="Q965" s="24">
        <f ca="1">G965*'Balance y flujos'!H$12</f>
        <v>-899079.59919137356</v>
      </c>
      <c r="R965" s="24">
        <f ca="1">H965*'Balance y flujos'!I$12</f>
        <v>22248.139411811753</v>
      </c>
      <c r="S965" s="24">
        <f ca="1">I965*'Balance y flujos'!J$12</f>
        <v>21512.590347361242</v>
      </c>
      <c r="T965" s="24">
        <f ca="1">J965*'Balance y flujos'!K$12</f>
        <v>20766.974247962764</v>
      </c>
      <c r="U965" s="24">
        <f ca="1">K965*'Balance y flujos'!L$12</f>
        <v>20021.442013509823</v>
      </c>
      <c r="V965" s="24">
        <f ca="1">L965*'Balance y flujos'!M$12</f>
        <v>780159.66056157334</v>
      </c>
      <c r="W965" s="18">
        <f t="shared" ca="1" si="79"/>
        <v>-5168.4635128165828</v>
      </c>
      <c r="X965" s="18">
        <f ca="1">'Metrics and Escenarios'!$N$13-W965</f>
        <v>8076.5102686233586</v>
      </c>
    </row>
    <row r="966" spans="1:24" x14ac:dyDescent="0.3">
      <c r="A966">
        <v>961</v>
      </c>
      <c r="B966" s="18">
        <f t="shared" ca="1" si="78"/>
        <v>-398.45393570322778</v>
      </c>
      <c r="C966" s="23">
        <f t="shared" ca="1" si="80"/>
        <v>1.0339376789279799</v>
      </c>
      <c r="D966" s="23">
        <f t="shared" ca="1" si="82"/>
        <v>1.0616699774518505</v>
      </c>
      <c r="E966" s="23">
        <f t="shared" ca="1" si="82"/>
        <v>1.0841253389104919</v>
      </c>
      <c r="F966" s="23">
        <f t="shared" ca="1" si="82"/>
        <v>1.1021977604349735</v>
      </c>
      <c r="G966" s="23">
        <f t="shared" ca="1" si="82"/>
        <v>1.1166881976278196</v>
      </c>
      <c r="H966" s="23">
        <f t="shared" ca="1" si="82"/>
        <v>1.1282924744388962</v>
      </c>
      <c r="I966" s="23">
        <f t="shared" ca="1" si="82"/>
        <v>1.1375939464420595</v>
      </c>
      <c r="J966" s="23">
        <f t="shared" ca="1" si="82"/>
        <v>1.1450761267197123</v>
      </c>
      <c r="K966" s="23">
        <f t="shared" ca="1" si="82"/>
        <v>1.151126522777816</v>
      </c>
      <c r="L966" s="23">
        <f t="shared" ca="1" si="82"/>
        <v>1.1560581962448788</v>
      </c>
      <c r="M966" s="24">
        <f ca="1">C966*'Balance y flujos'!D$12</f>
        <v>7828.8277478176287</v>
      </c>
      <c r="N966" s="24">
        <f ca="1">D966*'Balance y flujos'!E$12</f>
        <v>8038.8127330050802</v>
      </c>
      <c r="O966" s="24">
        <f ca="1">E966*'Balance y flujos'!F$12</f>
        <v>8208.8415079085735</v>
      </c>
      <c r="P966" s="24">
        <f ca="1">F966*'Balance y flujos'!G$12</f>
        <v>8345.6832905272477</v>
      </c>
      <c r="Q966" s="24">
        <f ca="1">G966*'Balance y flujos'!H$12</f>
        <v>-1108232.7948260633</v>
      </c>
      <c r="R966" s="24">
        <f ca="1">H966*'Balance y flujos'!I$12</f>
        <v>28595.198949848433</v>
      </c>
      <c r="S966" s="24">
        <f ca="1">I966*'Balance y flujos'!J$12</f>
        <v>28830.933432247752</v>
      </c>
      <c r="T966" s="24">
        <f ca="1">J966*'Balance y flujos'!K$12</f>
        <v>29020.560181043107</v>
      </c>
      <c r="U966" s="24">
        <f ca="1">K966*'Balance y flujos'!L$12</f>
        <v>29173.900102141928</v>
      </c>
      <c r="V966" s="24">
        <f ca="1">L966*'Balance y flujos'!M$12</f>
        <v>1185357.0836062122</v>
      </c>
      <c r="W966" s="18">
        <f t="shared" ca="1" si="79"/>
        <v>225167.04672468849</v>
      </c>
      <c r="X966" s="18">
        <f ca="1">'Metrics and Escenarios'!$N$13-W966</f>
        <v>-222258.99996888172</v>
      </c>
    </row>
    <row r="967" spans="1:24" x14ac:dyDescent="0.3">
      <c r="A967">
        <v>962</v>
      </c>
      <c r="B967" s="18">
        <f t="shared" ref="B967:B1005" ca="1" si="83">_xlfn.NORM.INV(RAND(),0,1.6)*100</f>
        <v>128.77704896052398</v>
      </c>
      <c r="C967" s="23">
        <f t="shared" ca="1" si="80"/>
        <v>0.98083738662511144</v>
      </c>
      <c r="D967" s="23">
        <f t="shared" ca="1" si="82"/>
        <v>0.95542111450037814</v>
      </c>
      <c r="E967" s="23">
        <f t="shared" ca="1" si="82"/>
        <v>0.92552348412365382</v>
      </c>
      <c r="F967" s="23">
        <f t="shared" ca="1" si="82"/>
        <v>0.89262720997076139</v>
      </c>
      <c r="G967" s="23">
        <f t="shared" ca="1" si="82"/>
        <v>0.85791680000159831</v>
      </c>
      <c r="H967" s="23">
        <f t="shared" ca="1" si="82"/>
        <v>0.82231381600943254</v>
      </c>
      <c r="I967" s="23">
        <f t="shared" ca="1" si="82"/>
        <v>0.78651284044914693</v>
      </c>
      <c r="J967" s="23">
        <f t="shared" ca="1" si="82"/>
        <v>0.75102700682197465</v>
      </c>
      <c r="K967" s="23">
        <f t="shared" ca="1" si="82"/>
        <v>0.71622075802530127</v>
      </c>
      <c r="L967" s="23">
        <f t="shared" ca="1" si="82"/>
        <v>0.682348419262779</v>
      </c>
      <c r="M967" s="24">
        <f ca="1">C967*'Balance y flujos'!D$12</f>
        <v>7426.7599537229707</v>
      </c>
      <c r="N967" s="24">
        <f ca="1">D967*'Balance y flujos'!E$12</f>
        <v>7234.3115881091899</v>
      </c>
      <c r="O967" s="24">
        <f ca="1">E967*'Balance y flujos'!F$12</f>
        <v>7007.9310208297584</v>
      </c>
      <c r="P967" s="24">
        <f ca="1">F967*'Balance y flujos'!G$12</f>
        <v>6758.845153144769</v>
      </c>
      <c r="Q967" s="24">
        <f ca="1">G967*'Balance y flujos'!H$12</f>
        <v>-851420.77709223377</v>
      </c>
      <c r="R967" s="24">
        <f ca="1">H967*'Balance y flujos'!I$12</f>
        <v>20840.542413165073</v>
      </c>
      <c r="S967" s="24">
        <f ca="1">I967*'Balance y flujos'!J$12</f>
        <v>19933.210279044317</v>
      </c>
      <c r="T967" s="24">
        <f ca="1">J967*'Balance y flujos'!K$12</f>
        <v>19033.86503349986</v>
      </c>
      <c r="U967" s="24">
        <f ca="1">K967*'Balance y flujos'!L$12</f>
        <v>18151.743038018361</v>
      </c>
      <c r="V967" s="24">
        <f ca="1">L967*'Balance y flujos'!M$12</f>
        <v>699641.70911799767</v>
      </c>
      <c r="W967" s="18">
        <f t="shared" ref="W967:W1005" ca="1" si="84">SUM(M967:V967)</f>
        <v>-45391.859494701726</v>
      </c>
      <c r="X967" s="18">
        <f ca="1">'Metrics and Escenarios'!$N$13-W967</f>
        <v>48299.906250508502</v>
      </c>
    </row>
    <row r="968" spans="1:24" x14ac:dyDescent="0.3">
      <c r="A968">
        <v>963</v>
      </c>
      <c r="B968" s="18">
        <f t="shared" ca="1" si="83"/>
        <v>150.08036084464416</v>
      </c>
      <c r="C968" s="23">
        <f t="shared" ref="C968:C1005" ca="1" si="85">EXP(-(C$4+($B968/10000))*C$3)</f>
        <v>0.97875010224252845</v>
      </c>
      <c r="D968" s="23">
        <f t="shared" ca="1" si="82"/>
        <v>0.95135904739701549</v>
      </c>
      <c r="E968" s="23">
        <f t="shared" ca="1" si="82"/>
        <v>0.91962733070035829</v>
      </c>
      <c r="F968" s="23">
        <f t="shared" ca="1" si="82"/>
        <v>0.88505315993183586</v>
      </c>
      <c r="G968" s="23">
        <f t="shared" ca="1" si="82"/>
        <v>0.84882706174495148</v>
      </c>
      <c r="H968" s="23">
        <f t="shared" ca="1" si="82"/>
        <v>0.81186990058508413</v>
      </c>
      <c r="I968" s="23">
        <f t="shared" ca="1" si="82"/>
        <v>0.7748711288022474</v>
      </c>
      <c r="J968" s="23">
        <f t="shared" ca="1" si="82"/>
        <v>0.73833596841049298</v>
      </c>
      <c r="K968" s="23">
        <f t="shared" ca="1" si="82"/>
        <v>0.70261947646585809</v>
      </c>
      <c r="L968" s="23">
        <f t="shared" ca="1" si="82"/>
        <v>0.66796587986765299</v>
      </c>
      <c r="M968" s="24">
        <f ca="1">C968*'Balance y flujos'!D$12</f>
        <v>7410.9553358770527</v>
      </c>
      <c r="N968" s="24">
        <f ca="1">D968*'Balance y flujos'!E$12</f>
        <v>7203.554198857958</v>
      </c>
      <c r="O968" s="24">
        <f ca="1">E968*'Balance y flujos'!F$12</f>
        <v>6963.286193132265</v>
      </c>
      <c r="P968" s="24">
        <f ca="1">F968*'Balance y flujos'!G$12</f>
        <v>6701.4955330307412</v>
      </c>
      <c r="Q968" s="24">
        <f ca="1">G968*'Balance y flujos'!H$12</f>
        <v>-842399.86502940336</v>
      </c>
      <c r="R968" s="24">
        <f ca="1">H968*'Balance y flujos'!I$12</f>
        <v>20575.854093300888</v>
      </c>
      <c r="S968" s="24">
        <f ca="1">I968*'Balance y flujos'!J$12</f>
        <v>19638.165272362508</v>
      </c>
      <c r="T968" s="24">
        <f ca="1">J968*'Balance y flujos'!K$12</f>
        <v>18712.226117635462</v>
      </c>
      <c r="U968" s="24">
        <f ca="1">K968*'Balance y flujos'!L$12</f>
        <v>17807.035117885684</v>
      </c>
      <c r="V968" s="24">
        <f ca="1">L968*'Balance y flujos'!M$12</f>
        <v>684894.6617741572</v>
      </c>
      <c r="W968" s="18">
        <f t="shared" ca="1" si="84"/>
        <v>-52492.631393163581</v>
      </c>
      <c r="X968" s="18">
        <f ca="1">'Metrics and Escenarios'!$N$13-W968</f>
        <v>55400.678148970357</v>
      </c>
    </row>
    <row r="969" spans="1:24" x14ac:dyDescent="0.3">
      <c r="A969">
        <v>964</v>
      </c>
      <c r="B969" s="18">
        <f t="shared" ca="1" si="83"/>
        <v>104.77494606305349</v>
      </c>
      <c r="C969" s="23">
        <f t="shared" ca="1" si="85"/>
        <v>0.98319443018157737</v>
      </c>
      <c r="D969" s="23">
        <f t="shared" ca="1" si="82"/>
        <v>0.96001856369673066</v>
      </c>
      <c r="E969" s="23">
        <f t="shared" ca="1" si="82"/>
        <v>0.93221188856042303</v>
      </c>
      <c r="F969" s="23">
        <f t="shared" ca="1" si="82"/>
        <v>0.90123845347256415</v>
      </c>
      <c r="G969" s="23">
        <f t="shared" ca="1" si="82"/>
        <v>0.86827473238016784</v>
      </c>
      <c r="H969" s="23">
        <f t="shared" ca="1" si="82"/>
        <v>0.83424185576428678</v>
      </c>
      <c r="I969" s="23">
        <f t="shared" ca="1" si="82"/>
        <v>0.79983905042395109</v>
      </c>
      <c r="J969" s="23">
        <f t="shared" ca="1" si="82"/>
        <v>0.76558733282753988</v>
      </c>
      <c r="K969" s="23">
        <f t="shared" ca="1" si="82"/>
        <v>0.73186080100125228</v>
      </c>
      <c r="L969" s="23">
        <f t="shared" ca="1" si="82"/>
        <v>0.6989243490435354</v>
      </c>
      <c r="M969" s="24">
        <f ca="1">C969*'Balance y flujos'!D$12</f>
        <v>7444.607149326489</v>
      </c>
      <c r="N969" s="24">
        <f ca="1">D969*'Balance y flujos'!E$12</f>
        <v>7269.1228137479584</v>
      </c>
      <c r="O969" s="24">
        <f ca="1">E969*'Balance y flujos'!F$12</f>
        <v>7058.5746595232404</v>
      </c>
      <c r="P969" s="24">
        <f ca="1">F969*'Balance y flujos'!G$12</f>
        <v>6824.0482533355143</v>
      </c>
      <c r="Q969" s="24">
        <f ca="1">G969*'Balance y flujos'!H$12</f>
        <v>-861700.28069306549</v>
      </c>
      <c r="R969" s="24">
        <f ca="1">H969*'Balance y flujos'!I$12</f>
        <v>21142.844057108396</v>
      </c>
      <c r="S969" s="24">
        <f ca="1">I969*'Balance y flujos'!J$12</f>
        <v>20270.946844792914</v>
      </c>
      <c r="T969" s="24">
        <f ca="1">J969*'Balance y flujos'!K$12</f>
        <v>19402.878767381979</v>
      </c>
      <c r="U969" s="24">
        <f ca="1">K969*'Balance y flujos'!L$12</f>
        <v>18548.120883845888</v>
      </c>
      <c r="V969" s="24">
        <f ca="1">L969*'Balance y flujos'!M$12</f>
        <v>716637.73565610871</v>
      </c>
      <c r="W969" s="18">
        <f t="shared" ca="1" si="84"/>
        <v>-37101.401607894455</v>
      </c>
      <c r="X969" s="18">
        <f ca="1">'Metrics and Escenarios'!$N$13-W969</f>
        <v>40009.448363701231</v>
      </c>
    </row>
    <row r="970" spans="1:24" x14ac:dyDescent="0.3">
      <c r="A970">
        <v>965</v>
      </c>
      <c r="B970" s="18">
        <f t="shared" ca="1" si="83"/>
        <v>-106.85947832395017</v>
      </c>
      <c r="C970" s="23">
        <f t="shared" ca="1" si="85"/>
        <v>1.0042239525480243</v>
      </c>
      <c r="D970" s="23">
        <f t="shared" ca="1" si="82"/>
        <v>1.0015253895792162</v>
      </c>
      <c r="E970" s="23">
        <f t="shared" ca="1" si="82"/>
        <v>0.99331761253871342</v>
      </c>
      <c r="F970" s="23">
        <f t="shared" ca="1" si="82"/>
        <v>0.98085402533384458</v>
      </c>
      <c r="G970" s="23">
        <f t="shared" ca="1" si="82"/>
        <v>0.96519040111669574</v>
      </c>
      <c r="H970" s="23">
        <f t="shared" ca="1" si="82"/>
        <v>0.94719407598536198</v>
      </c>
      <c r="I970" s="23">
        <f t="shared" ca="1" si="82"/>
        <v>0.92755734264803402</v>
      </c>
      <c r="J970" s="23">
        <f t="shared" ca="1" si="82"/>
        <v>0.90682622091778831</v>
      </c>
      <c r="K970" s="23">
        <f t="shared" ca="1" si="82"/>
        <v>0.88541929746945791</v>
      </c>
      <c r="L970" s="23">
        <f t="shared" ca="1" si="82"/>
        <v>0.86365806585413929</v>
      </c>
      <c r="M970" s="24">
        <f ca="1">C970*'Balance y flujos'!D$12</f>
        <v>7603.8396752138242</v>
      </c>
      <c r="N970" s="24">
        <f ca="1">D970*'Balance y flujos'!E$12</f>
        <v>7583.4065436237825</v>
      </c>
      <c r="O970" s="24">
        <f ca="1">E970*'Balance y flujos'!F$12</f>
        <v>7521.2584335856491</v>
      </c>
      <c r="P970" s="24">
        <f ca="1">F970*'Balance y flujos'!G$12</f>
        <v>7426.8859396380531</v>
      </c>
      <c r="Q970" s="24">
        <f ca="1">G970*'Balance y flujos'!H$12</f>
        <v>-957882.11789209733</v>
      </c>
      <c r="R970" s="24">
        <f ca="1">H970*'Balance y flujos'!I$12</f>
        <v>24005.480547398711</v>
      </c>
      <c r="S970" s="24">
        <f ca="1">I970*'Balance y flujos'!J$12</f>
        <v>23507.811450753128</v>
      </c>
      <c r="T970" s="24">
        <f ca="1">J970*'Balance y flujos'!K$12</f>
        <v>22982.406412822063</v>
      </c>
      <c r="U970" s="24">
        <f ca="1">K970*'Balance y flujos'!L$12</f>
        <v>22439.874003205845</v>
      </c>
      <c r="V970" s="24">
        <f ca="1">L970*'Balance y flujos'!M$12</f>
        <v>885546.42793864408</v>
      </c>
      <c r="W970" s="18">
        <f t="shared" ca="1" si="84"/>
        <v>50735.273052787757</v>
      </c>
      <c r="X970" s="18">
        <f ca="1">'Metrics and Escenarios'!$N$13-W970</f>
        <v>-47827.226296980982</v>
      </c>
    </row>
    <row r="971" spans="1:24" x14ac:dyDescent="0.3">
      <c r="A971">
        <v>966</v>
      </c>
      <c r="B971" s="18">
        <f t="shared" ca="1" si="83"/>
        <v>92.635056888443586</v>
      </c>
      <c r="C971" s="23">
        <f t="shared" ca="1" si="85"/>
        <v>0.98438874211757599</v>
      </c>
      <c r="D971" s="23">
        <f t="shared" ca="1" si="82"/>
        <v>0.96235229947340661</v>
      </c>
      <c r="E971" s="23">
        <f t="shared" ca="1" si="82"/>
        <v>0.93561316316973842</v>
      </c>
      <c r="F971" s="23">
        <f t="shared" ca="1" si="82"/>
        <v>0.90562547040987429</v>
      </c>
      <c r="G971" s="23">
        <f t="shared" ca="1" si="82"/>
        <v>0.87356113976108363</v>
      </c>
      <c r="H971" s="23">
        <f t="shared" ca="1" si="82"/>
        <v>0.84034060243676956</v>
      </c>
      <c r="I971" s="23">
        <f t="shared" ca="1" si="82"/>
        <v>0.8066649826683947</v>
      </c>
      <c r="J971" s="23">
        <f t="shared" ca="1" si="82"/>
        <v>0.7730588718621213</v>
      </c>
      <c r="K971" s="23">
        <f t="shared" ca="1" si="82"/>
        <v>0.73990088169286483</v>
      </c>
      <c r="L971" s="23">
        <f t="shared" ca="1" si="82"/>
        <v>0.70746092488375301</v>
      </c>
      <c r="M971" s="24">
        <f ca="1">C971*'Balance y flujos'!D$12</f>
        <v>7453.6503079371605</v>
      </c>
      <c r="N971" s="24">
        <f ca="1">D971*'Balance y flujos'!E$12</f>
        <v>7286.7935261872799</v>
      </c>
      <c r="O971" s="24">
        <f ca="1">E971*'Balance y flujos'!F$12</f>
        <v>7084.3286228249399</v>
      </c>
      <c r="P971" s="24">
        <f ca="1">F971*'Balance y flujos'!G$12</f>
        <v>6857.2661161031911</v>
      </c>
      <c r="Q971" s="24">
        <f ca="1">G971*'Balance y flujos'!H$12</f>
        <v>-866946.6601558259</v>
      </c>
      <c r="R971" s="24">
        <f ca="1">H971*'Balance y flujos'!I$12</f>
        <v>21297.409365656691</v>
      </c>
      <c r="S971" s="24">
        <f ca="1">I971*'Balance y flujos'!J$12</f>
        <v>20443.941786237614</v>
      </c>
      <c r="T971" s="24">
        <f ca="1">J971*'Balance y flujos'!K$12</f>
        <v>19592.235826828521</v>
      </c>
      <c r="U971" s="24">
        <f ca="1">K971*'Balance y flujos'!L$12</f>
        <v>18751.886939330598</v>
      </c>
      <c r="V971" s="24">
        <f ca="1">L971*'Balance y flujos'!M$12</f>
        <v>725390.6606168173</v>
      </c>
      <c r="W971" s="18">
        <f t="shared" ca="1" si="84"/>
        <v>-32788.487047902541</v>
      </c>
      <c r="X971" s="18">
        <f ca="1">'Metrics and Escenarios'!$N$13-W971</f>
        <v>35696.533803709317</v>
      </c>
    </row>
    <row r="972" spans="1:24" x14ac:dyDescent="0.3">
      <c r="A972">
        <v>967</v>
      </c>
      <c r="B972" s="18">
        <f t="shared" ca="1" si="83"/>
        <v>107.4692730805024</v>
      </c>
      <c r="C972" s="23">
        <f t="shared" ca="1" si="85"/>
        <v>0.982929561133707</v>
      </c>
      <c r="D972" s="23">
        <f t="shared" ca="1" si="82"/>
        <v>0.95950138226415194</v>
      </c>
      <c r="E972" s="23">
        <f t="shared" ca="1" si="82"/>
        <v>0.93145868790356268</v>
      </c>
      <c r="F972" s="23">
        <f t="shared" ca="1" si="82"/>
        <v>0.90026768423474179</v>
      </c>
      <c r="G972" s="23">
        <f t="shared" ca="1" si="82"/>
        <v>0.86710581188545988</v>
      </c>
      <c r="H972" s="23">
        <f t="shared" ca="1" si="82"/>
        <v>0.83289431305133532</v>
      </c>
      <c r="I972" s="23">
        <f t="shared" ca="1" si="82"/>
        <v>0.79833195251159372</v>
      </c>
      <c r="J972" s="23">
        <f t="shared" ca="1" si="82"/>
        <v>0.76393891590740837</v>
      </c>
      <c r="K972" s="23">
        <f t="shared" ca="1" si="82"/>
        <v>0.73008826587874787</v>
      </c>
      <c r="L972" s="23">
        <f t="shared" ca="1" si="82"/>
        <v>0.6970437528949267</v>
      </c>
      <c r="M972" s="24">
        <f ca="1">C972*'Balance y flujos'!D$12</f>
        <v>7442.601598901384</v>
      </c>
      <c r="N972" s="24">
        <f ca="1">D972*'Balance y flujos'!E$12</f>
        <v>7265.2067901494893</v>
      </c>
      <c r="O972" s="24">
        <f ca="1">E972*'Balance y flujos'!F$12</f>
        <v>7052.8715322242942</v>
      </c>
      <c r="P972" s="24">
        <f ca="1">F972*'Balance y flujos'!G$12</f>
        <v>6816.6977279598732</v>
      </c>
      <c r="Q972" s="24">
        <f ca="1">G972*'Balance y flujos'!H$12</f>
        <v>-860540.21109661809</v>
      </c>
      <c r="R972" s="24">
        <f ca="1">H972*'Balance y flujos'!I$12</f>
        <v>21108.692227823678</v>
      </c>
      <c r="S972" s="24">
        <f ca="1">I972*'Balance y flujos'!J$12</f>
        <v>20232.751283254504</v>
      </c>
      <c r="T972" s="24">
        <f ca="1">J972*'Balance y flujos'!K$12</f>
        <v>19361.10164766229</v>
      </c>
      <c r="U972" s="24">
        <f ca="1">K972*'Balance y flujos'!L$12</f>
        <v>18503.198139414028</v>
      </c>
      <c r="V972" s="24">
        <f ca="1">L972*'Balance y flujos'!M$12</f>
        <v>714709.47808793723</v>
      </c>
      <c r="W972" s="18">
        <f t="shared" ca="1" si="84"/>
        <v>-38047.612061291351</v>
      </c>
      <c r="X972" s="18">
        <f ca="1">'Metrics and Escenarios'!$N$13-W972</f>
        <v>40955.658817098127</v>
      </c>
    </row>
    <row r="973" spans="1:24" x14ac:dyDescent="0.3">
      <c r="A973">
        <v>968</v>
      </c>
      <c r="B973" s="18">
        <f t="shared" ca="1" si="83"/>
        <v>-186.16940248837494</v>
      </c>
      <c r="C973" s="23">
        <f t="shared" ca="1" si="85"/>
        <v>1.012220111926202</v>
      </c>
      <c r="D973" s="23">
        <f t="shared" ca="1" si="82"/>
        <v>1.01753823211323</v>
      </c>
      <c r="E973" s="23">
        <f t="shared" ca="1" si="82"/>
        <v>1.0172350005256963</v>
      </c>
      <c r="F973" s="23">
        <f t="shared" ca="1" si="82"/>
        <v>1.0124694404531762</v>
      </c>
      <c r="G973" s="23">
        <f t="shared" ca="1" si="82"/>
        <v>1.0042340100330465</v>
      </c>
      <c r="H973" s="23">
        <f t="shared" ca="1" si="82"/>
        <v>0.99335684932716262</v>
      </c>
      <c r="I973" s="23">
        <f t="shared" ca="1" si="82"/>
        <v>0.98050874492891915</v>
      </c>
      <c r="J973" s="23">
        <f t="shared" ca="1" si="82"/>
        <v>0.96622697794067847</v>
      </c>
      <c r="K973" s="23">
        <f t="shared" ca="1" si="82"/>
        <v>0.95092980401456872</v>
      </c>
      <c r="L973" s="23">
        <f t="shared" ca="1" si="82"/>
        <v>0.93494420856340699</v>
      </c>
      <c r="M973" s="24">
        <f ca="1">C973*'Balance y flujos'!D$12</f>
        <v>7664.3854466773</v>
      </c>
      <c r="N973" s="24">
        <f ca="1">D973*'Balance y flujos'!E$12</f>
        <v>7704.6534896502599</v>
      </c>
      <c r="O973" s="24">
        <f ca="1">E973*'Balance y flujos'!F$12</f>
        <v>7702.3574635793648</v>
      </c>
      <c r="P973" s="24">
        <f ca="1">F973*'Balance y flujos'!G$12</f>
        <v>7666.2733265080478</v>
      </c>
      <c r="Q973" s="24">
        <f ca="1">G973*'Balance y flujos'!H$12</f>
        <v>-996630.09420399927</v>
      </c>
      <c r="R973" s="24">
        <f ca="1">H973*'Balance y flujos'!I$12</f>
        <v>25175.419829712904</v>
      </c>
      <c r="S973" s="24">
        <f ca="1">I973*'Balance y flujos'!J$12</f>
        <v>24849.800267658393</v>
      </c>
      <c r="T973" s="24">
        <f ca="1">J973*'Balance y flujos'!K$12</f>
        <v>24487.846272895455</v>
      </c>
      <c r="U973" s="24">
        <f ca="1">K973*'Balance y flujos'!L$12</f>
        <v>24100.158025657012</v>
      </c>
      <c r="V973" s="24">
        <f ca="1">L973*'Balance y flujos'!M$12</f>
        <v>958639.23113649874</v>
      </c>
      <c r="W973" s="18">
        <f t="shared" ca="1" si="84"/>
        <v>91360.031054838328</v>
      </c>
      <c r="X973" s="18">
        <f ca="1">'Metrics and Escenarios'!$N$13-W973</f>
        <v>-88451.984299031552</v>
      </c>
    </row>
    <row r="974" spans="1:24" x14ac:dyDescent="0.3">
      <c r="A974">
        <v>969</v>
      </c>
      <c r="B974" s="18">
        <f t="shared" ca="1" si="83"/>
        <v>-96.988102108776758</v>
      </c>
      <c r="C974" s="23">
        <f t="shared" ca="1" si="85"/>
        <v>1.0032331344214176</v>
      </c>
      <c r="D974" s="23">
        <f t="shared" ca="1" si="82"/>
        <v>0.99955005336760483</v>
      </c>
      <c r="E974" s="23">
        <f t="shared" ca="1" si="82"/>
        <v>0.99038034036680134</v>
      </c>
      <c r="F974" s="23">
        <f t="shared" ca="1" si="82"/>
        <v>0.97698870991391584</v>
      </c>
      <c r="G974" s="23">
        <f t="shared" ca="1" si="82"/>
        <v>0.96043825952396589</v>
      </c>
      <c r="H974" s="23">
        <f t="shared" ca="1" si="82"/>
        <v>0.94160059151009057</v>
      </c>
      <c r="I974" s="23">
        <f t="shared" ca="1" si="82"/>
        <v>0.92117004880273223</v>
      </c>
      <c r="J974" s="23">
        <f t="shared" ca="1" si="82"/>
        <v>0.89969312514657351</v>
      </c>
      <c r="K974" s="23">
        <f t="shared" ca="1" si="82"/>
        <v>0.87758786086199558</v>
      </c>
      <c r="L974" s="23">
        <f t="shared" ca="1" si="82"/>
        <v>0.85517451322386306</v>
      </c>
      <c r="M974" s="24">
        <f ca="1">C974*'Balance y flujos'!D$12</f>
        <v>7596.3373425290711</v>
      </c>
      <c r="N974" s="24">
        <f ca="1">D974*'Balance y flujos'!E$12</f>
        <v>7568.4495812653104</v>
      </c>
      <c r="O974" s="24">
        <f ca="1">E974*'Balance y flujos'!F$12</f>
        <v>7499.0178301614651</v>
      </c>
      <c r="P974" s="24">
        <f ca="1">F974*'Balance y flujos'!G$12</f>
        <v>7397.6183259023965</v>
      </c>
      <c r="Q974" s="24">
        <f ca="1">G974*'Balance y flujos'!H$12</f>
        <v>-953165.9588336352</v>
      </c>
      <c r="R974" s="24">
        <f ca="1">H974*'Balance y flujos'!I$12</f>
        <v>23863.720494028847</v>
      </c>
      <c r="S974" s="24">
        <f ca="1">I974*'Balance y flujos'!J$12</f>
        <v>23345.933265446278</v>
      </c>
      <c r="T974" s="24">
        <f ca="1">J974*'Balance y flujos'!K$12</f>
        <v>22801.626785795263</v>
      </c>
      <c r="U974" s="24">
        <f ca="1">K974*'Balance y flujos'!L$12</f>
        <v>22241.395777987796</v>
      </c>
      <c r="V974" s="24">
        <f ca="1">L974*'Balance y flujos'!M$12</f>
        <v>876847.86999657145</v>
      </c>
      <c r="W974" s="18">
        <f t="shared" ca="1" si="84"/>
        <v>45996.010566052515</v>
      </c>
      <c r="X974" s="18">
        <f ca="1">'Metrics and Escenarios'!$N$13-W974</f>
        <v>-43087.963810245739</v>
      </c>
    </row>
    <row r="975" spans="1:24" x14ac:dyDescent="0.3">
      <c r="A975">
        <v>970</v>
      </c>
      <c r="B975" s="18">
        <f t="shared" ca="1" si="83"/>
        <v>-63.722872835330911</v>
      </c>
      <c r="C975" s="23">
        <f t="shared" ca="1" si="85"/>
        <v>0.99990140101442093</v>
      </c>
      <c r="D975" s="23">
        <f t="shared" ca="1" si="82"/>
        <v>0.99292207360299034</v>
      </c>
      <c r="E975" s="23">
        <f t="shared" ca="1" si="82"/>
        <v>0.98054592487145753</v>
      </c>
      <c r="F975" s="23">
        <f t="shared" ca="1" si="82"/>
        <v>0.96407491514349253</v>
      </c>
      <c r="G975" s="23">
        <f t="shared" ca="1" si="82"/>
        <v>0.94459577625595414</v>
      </c>
      <c r="H975" s="23">
        <f t="shared" ca="1" si="82"/>
        <v>0.92299336556974521</v>
      </c>
      <c r="I975" s="23">
        <f t="shared" ca="1" si="82"/>
        <v>0.89996780790120334</v>
      </c>
      <c r="J975" s="23">
        <f t="shared" ca="1" si="82"/>
        <v>0.87606610437272003</v>
      </c>
      <c r="K975" s="23">
        <f t="shared" ca="1" si="82"/>
        <v>0.85170342228484841</v>
      </c>
      <c r="L975" s="23">
        <f t="shared" ca="1" si="82"/>
        <v>0.82719489132411106</v>
      </c>
      <c r="M975" s="24">
        <f ca="1">C975*'Balance y flujos'!D$12</f>
        <v>7571.109935233043</v>
      </c>
      <c r="N975" s="24">
        <f ca="1">D975*'Balance y flujos'!E$12</f>
        <v>7518.2634695192055</v>
      </c>
      <c r="O975" s="24">
        <f ca="1">E975*'Balance y flujos'!F$12</f>
        <v>7424.5530471453912</v>
      </c>
      <c r="P975" s="24">
        <f ca="1">F975*'Balance y flujos'!G$12</f>
        <v>7299.8369248675335</v>
      </c>
      <c r="Q975" s="24">
        <f ca="1">G975*'Balance y flujos'!H$12</f>
        <v>-937443.43257573224</v>
      </c>
      <c r="R975" s="24">
        <f ca="1">H975*'Balance y flujos'!I$12</f>
        <v>23392.14300882621</v>
      </c>
      <c r="S975" s="24">
        <f ca="1">I975*'Balance y flujos'!J$12</f>
        <v>22808.588285756203</v>
      </c>
      <c r="T975" s="24">
        <f ca="1">J975*'Balance y flujos'!K$12</f>
        <v>22202.828712665749</v>
      </c>
      <c r="U975" s="24">
        <f ca="1">K975*'Balance y flujos'!L$12</f>
        <v>21585.386199277502</v>
      </c>
      <c r="V975" s="24">
        <f ca="1">L975*'Balance y flujos'!M$12</f>
        <v>848159.1386479038</v>
      </c>
      <c r="W975" s="18">
        <f t="shared" ca="1" si="84"/>
        <v>30518.415655462304</v>
      </c>
      <c r="X975" s="18">
        <f ca="1">'Metrics and Escenarios'!$N$13-W975</f>
        <v>-27610.368899655528</v>
      </c>
    </row>
    <row r="976" spans="1:24" x14ac:dyDescent="0.3">
      <c r="A976">
        <v>971</v>
      </c>
      <c r="B976" s="18">
        <f t="shared" ca="1" si="83"/>
        <v>-61.598705234317194</v>
      </c>
      <c r="C976" s="23">
        <f t="shared" ca="1" si="85"/>
        <v>0.999689027755015</v>
      </c>
      <c r="D976" s="23">
        <f t="shared" ca="1" si="82"/>
        <v>0.99250033661352255</v>
      </c>
      <c r="E976" s="23">
        <f t="shared" ca="1" si="82"/>
        <v>0.97992127075762536</v>
      </c>
      <c r="F976" s="23">
        <f t="shared" ca="1" si="82"/>
        <v>0.96325612036434138</v>
      </c>
      <c r="G976" s="23">
        <f t="shared" ca="1" si="82"/>
        <v>0.94359306895781081</v>
      </c>
      <c r="H976" s="23">
        <f t="shared" ca="1" si="82"/>
        <v>0.92181775932243271</v>
      </c>
      <c r="I976" s="23">
        <f t="shared" ca="1" si="82"/>
        <v>0.89863062456645215</v>
      </c>
      <c r="J976" s="23">
        <f t="shared" ca="1" si="82"/>
        <v>0.87457863959226434</v>
      </c>
      <c r="K976" s="23">
        <f t="shared" ca="1" si="82"/>
        <v>0.85007673295886499</v>
      </c>
      <c r="L976" s="23">
        <f t="shared" ca="1" si="82"/>
        <v>0.82543965560364252</v>
      </c>
      <c r="M976" s="24">
        <f ca="1">C976*'Balance y flujos'!D$12</f>
        <v>7569.5018753857066</v>
      </c>
      <c r="N976" s="24">
        <f ca="1">D976*'Balance y flujos'!E$12</f>
        <v>7515.0701375488979</v>
      </c>
      <c r="O976" s="24">
        <f ca="1">E976*'Balance y flujos'!F$12</f>
        <v>7419.8232558254467</v>
      </c>
      <c r="P976" s="24">
        <f ca="1">F976*'Balance y flujos'!G$12</f>
        <v>7293.6371282865321</v>
      </c>
      <c r="Q976" s="24">
        <f ca="1">G976*'Balance y flujos'!H$12</f>
        <v>-936448.31763337459</v>
      </c>
      <c r="R976" s="24">
        <f ca="1">H976*'Balance y flujos'!I$12</f>
        <v>23362.348699912374</v>
      </c>
      <c r="S976" s="24">
        <f ca="1">I976*'Balance y flujos'!J$12</f>
        <v>22774.699002298341</v>
      </c>
      <c r="T976" s="24">
        <f ca="1">J976*'Balance y flujos'!K$12</f>
        <v>22165.130728949982</v>
      </c>
      <c r="U976" s="24">
        <f ca="1">K976*'Balance y flujos'!L$12</f>
        <v>21544.159738975864</v>
      </c>
      <c r="V976" s="24">
        <f ca="1">L976*'Balance y flujos'!M$12</f>
        <v>846359.41861528426</v>
      </c>
      <c r="W976" s="18">
        <f t="shared" ca="1" si="84"/>
        <v>29555.471549092792</v>
      </c>
      <c r="X976" s="18">
        <f ca="1">'Metrics and Escenarios'!$N$13-W976</f>
        <v>-26647.424793286016</v>
      </c>
    </row>
    <row r="977" spans="1:24" x14ac:dyDescent="0.3">
      <c r="A977">
        <v>972</v>
      </c>
      <c r="B977" s="18">
        <f t="shared" ca="1" si="83"/>
        <v>-88.212119332334041</v>
      </c>
      <c r="C977" s="23">
        <f t="shared" ca="1" si="85"/>
        <v>1.0023530849719973</v>
      </c>
      <c r="D977" s="23">
        <f t="shared" ca="1" si="82"/>
        <v>0.9977971853210813</v>
      </c>
      <c r="E977" s="23">
        <f t="shared" ca="1" si="82"/>
        <v>0.98777630157816043</v>
      </c>
      <c r="F977" s="23">
        <f t="shared" ca="1" si="82"/>
        <v>0.97356510808736807</v>
      </c>
      <c r="G977" s="23">
        <f t="shared" ca="1" si="82"/>
        <v>0.95623309756682784</v>
      </c>
      <c r="H977" s="23">
        <f t="shared" ca="1" si="82"/>
        <v>0.93665553989811023</v>
      </c>
      <c r="I977" s="23">
        <f t="shared" ca="1" si="82"/>
        <v>0.91552847443298657</v>
      </c>
      <c r="J977" s="23">
        <f t="shared" ca="1" si="82"/>
        <v>0.89339869383370329</v>
      </c>
      <c r="K977" s="23">
        <f t="shared" ca="1" si="82"/>
        <v>0.87068363650773595</v>
      </c>
      <c r="L977" s="23">
        <f t="shared" ca="1" si="82"/>
        <v>0.84770235216078871</v>
      </c>
      <c r="M977" s="24">
        <f ca="1">C977*'Balance y flujos'!D$12</f>
        <v>7589.6737343740642</v>
      </c>
      <c r="N977" s="24">
        <f ca="1">D977*'Balance y flujos'!E$12</f>
        <v>7555.1771159315049</v>
      </c>
      <c r="O977" s="24">
        <f ca="1">E977*'Balance y flujos'!F$12</f>
        <v>7479.3004221006213</v>
      </c>
      <c r="P977" s="24">
        <f ca="1">F977*'Balance y flujos'!G$12</f>
        <v>7371.6953041154875</v>
      </c>
      <c r="Q977" s="24">
        <f ca="1">G977*'Balance y flujos'!H$12</f>
        <v>-948992.63775944896</v>
      </c>
      <c r="R977" s="24">
        <f ca="1">H977*'Balance y flujos'!I$12</f>
        <v>23738.394182043856</v>
      </c>
      <c r="S977" s="24">
        <f ca="1">I977*'Balance y flujos'!J$12</f>
        <v>23202.954432255468</v>
      </c>
      <c r="T977" s="24">
        <f ca="1">J977*'Balance y flujos'!K$12</f>
        <v>22642.102088302985</v>
      </c>
      <c r="U977" s="24">
        <f ca="1">K977*'Balance y flujos'!L$12</f>
        <v>22066.416618348692</v>
      </c>
      <c r="V977" s="24">
        <f ca="1">L977*'Balance y flujos'!M$12</f>
        <v>869186.33610949572</v>
      </c>
      <c r="W977" s="18">
        <f t="shared" ca="1" si="84"/>
        <v>41839.412247519358</v>
      </c>
      <c r="X977" s="18">
        <f ca="1">'Metrics and Escenarios'!$N$13-W977</f>
        <v>-38931.365491712582</v>
      </c>
    </row>
    <row r="978" spans="1:24" x14ac:dyDescent="0.3">
      <c r="A978">
        <v>973</v>
      </c>
      <c r="B978" s="18">
        <f t="shared" ca="1" si="83"/>
        <v>205.7232430409193</v>
      </c>
      <c r="C978" s="23">
        <f t="shared" ca="1" si="85"/>
        <v>0.97331917820435154</v>
      </c>
      <c r="D978" s="23">
        <f t="shared" ca="1" si="82"/>
        <v>0.94083046822522309</v>
      </c>
      <c r="E978" s="23">
        <f t="shared" ref="D978:M1005" ca="1" si="86">EXP(-(E$4+($B978/10000))*E$3)</f>
        <v>0.90440353403086571</v>
      </c>
      <c r="F978" s="23">
        <f t="shared" ca="1" si="86"/>
        <v>0.86557199825207309</v>
      </c>
      <c r="G978" s="23">
        <f t="shared" ca="1" si="86"/>
        <v>0.82553695407921146</v>
      </c>
      <c r="H978" s="23">
        <f t="shared" ca="1" si="86"/>
        <v>0.78521249628303191</v>
      </c>
      <c r="I978" s="23">
        <f t="shared" ca="1" si="86"/>
        <v>0.7452701071269503</v>
      </c>
      <c r="J978" s="23">
        <f t="shared" ca="1" si="86"/>
        <v>0.70619023579794471</v>
      </c>
      <c r="K978" s="23">
        <f t="shared" ca="1" si="86"/>
        <v>0.66829979383911819</v>
      </c>
      <c r="L978" s="23">
        <f t="shared" ca="1" si="86"/>
        <v>0.63181347241018171</v>
      </c>
      <c r="M978" s="24">
        <f ca="1">C978*'Balance y flujos'!D$12</f>
        <v>7369.8331583291247</v>
      </c>
      <c r="N978" s="24">
        <f ca="1">D978*'Balance y flujos'!E$12</f>
        <v>7123.8333080875536</v>
      </c>
      <c r="O978" s="24">
        <f ca="1">E978*'Balance y flujos'!F$12</f>
        <v>6848.0137891738068</v>
      </c>
      <c r="P978" s="24">
        <f ca="1">F978*'Balance y flujos'!G$12</f>
        <v>6553.9869720927354</v>
      </c>
      <c r="Q978" s="24">
        <f ca="1">G978*'Balance y flujos'!H$12</f>
        <v>-819286.1067170715</v>
      </c>
      <c r="R978" s="24">
        <f ca="1">H978*'Balance y flujos'!I$12</f>
        <v>19900.254639459978</v>
      </c>
      <c r="S978" s="24">
        <f ca="1">I978*'Balance y flujos'!J$12</f>
        <v>18887.963420360582</v>
      </c>
      <c r="T978" s="24">
        <f ca="1">J978*'Balance y flujos'!K$12</f>
        <v>17897.531665382223</v>
      </c>
      <c r="U978" s="24">
        <f ca="1">K978*'Balance y flujos'!L$12</f>
        <v>16937.244549535641</v>
      </c>
      <c r="V978" s="24">
        <f ca="1">L978*'Balance y flujos'!M$12</f>
        <v>647826.01556903636</v>
      </c>
      <c r="W978" s="18">
        <f t="shared" ca="1" si="84"/>
        <v>-69941.429645613418</v>
      </c>
      <c r="X978" s="18">
        <f ca="1">'Metrics and Escenarios'!$N$13-W978</f>
        <v>72849.476401420194</v>
      </c>
    </row>
    <row r="979" spans="1:24" x14ac:dyDescent="0.3">
      <c r="A979">
        <v>974</v>
      </c>
      <c r="B979" s="18">
        <f t="shared" ca="1" si="83"/>
        <v>-27.715287651208833</v>
      </c>
      <c r="C979" s="23">
        <f t="shared" ca="1" si="85"/>
        <v>0.99630747184575874</v>
      </c>
      <c r="D979" s="23">
        <f t="shared" ca="1" si="86"/>
        <v>0.98579721406471266</v>
      </c>
      <c r="E979" s="23">
        <f t="shared" ca="1" si="86"/>
        <v>0.97001080169257947</v>
      </c>
      <c r="F979" s="23">
        <f t="shared" ca="1" si="86"/>
        <v>0.95028883033884171</v>
      </c>
      <c r="G979" s="23">
        <f t="shared" ca="1" si="86"/>
        <v>0.92774164421657157</v>
      </c>
      <c r="H979" s="23">
        <f t="shared" ca="1" si="86"/>
        <v>0.90326637195238091</v>
      </c>
      <c r="I979" s="23">
        <f t="shared" ca="1" si="86"/>
        <v>0.87756733203229831</v>
      </c>
      <c r="J979" s="23">
        <f t="shared" ca="1" si="86"/>
        <v>0.85119009461542061</v>
      </c>
      <c r="K979" s="23">
        <f t="shared" ca="1" si="86"/>
        <v>0.82454485538439704</v>
      </c>
      <c r="L979" s="23">
        <f t="shared" ca="1" si="86"/>
        <v>0.79793947019387601</v>
      </c>
      <c r="M979" s="24">
        <f ca="1">C979*'Balance y flujos'!D$12</f>
        <v>7543.8972192514702</v>
      </c>
      <c r="N979" s="24">
        <f ca="1">D979*'Balance y flujos'!E$12</f>
        <v>7464.3150554229078</v>
      </c>
      <c r="O979" s="24">
        <f ca="1">E979*'Balance y flujos'!F$12</f>
        <v>7344.7826060923171</v>
      </c>
      <c r="P979" s="24">
        <f ca="1">F979*'Balance y flujos'!G$12</f>
        <v>7195.450668856125</v>
      </c>
      <c r="Q979" s="24">
        <f ca="1">G979*'Balance y flujos'!H$12</f>
        <v>-920716.91760579636</v>
      </c>
      <c r="R979" s="24">
        <f ca="1">H979*'Balance y flujos'!I$12</f>
        <v>22892.186375284495</v>
      </c>
      <c r="S979" s="24">
        <f ca="1">I979*'Balance y flujos'!J$12</f>
        <v>22240.875499795129</v>
      </c>
      <c r="T979" s="24">
        <f ca="1">J979*'Balance y flujos'!K$12</f>
        <v>21572.376534526305</v>
      </c>
      <c r="U979" s="24">
        <f ca="1">K979*'Balance y flujos'!L$12</f>
        <v>20897.08538959836</v>
      </c>
      <c r="V979" s="24">
        <f ca="1">L979*'Balance y flujos'!M$12</f>
        <v>818162.27449067647</v>
      </c>
      <c r="W979" s="18">
        <f t="shared" ca="1" si="84"/>
        <v>14596.326233707252</v>
      </c>
      <c r="X979" s="18">
        <f ca="1">'Metrics and Escenarios'!$N$13-W979</f>
        <v>-11688.279477900476</v>
      </c>
    </row>
    <row r="980" spans="1:24" x14ac:dyDescent="0.3">
      <c r="A980">
        <v>975</v>
      </c>
      <c r="B980" s="18">
        <f t="shared" ca="1" si="83"/>
        <v>-292.64685382145836</v>
      </c>
      <c r="C980" s="23">
        <f t="shared" ca="1" si="85"/>
        <v>1.0230555578584231</v>
      </c>
      <c r="D980" s="23">
        <f t="shared" ca="1" si="86"/>
        <v>1.0394395799222969</v>
      </c>
      <c r="E980" s="23">
        <f t="shared" ca="1" si="86"/>
        <v>1.0502533261497009</v>
      </c>
      <c r="F980" s="23">
        <f t="shared" ca="1" si="86"/>
        <v>1.0565229894089381</v>
      </c>
      <c r="G980" s="23">
        <f t="shared" ca="1" si="86"/>
        <v>1.0591469261938937</v>
      </c>
      <c r="H980" s="23">
        <f t="shared" ca="1" si="86"/>
        <v>1.0588899645704308</v>
      </c>
      <c r="I980" s="23">
        <f t="shared" ca="1" si="86"/>
        <v>1.056382675132661</v>
      </c>
      <c r="J980" s="23">
        <f t="shared" ca="1" si="86"/>
        <v>1.0521392321481682</v>
      </c>
      <c r="K980" s="23">
        <f t="shared" ca="1" si="86"/>
        <v>1.0465663620520107</v>
      </c>
      <c r="L980" s="23">
        <f t="shared" ca="1" si="86"/>
        <v>1.0399878494601607</v>
      </c>
      <c r="M980" s="24">
        <f ca="1">C980*'Balance y flujos'!D$12</f>
        <v>7746.4298885261578</v>
      </c>
      <c r="N980" s="24">
        <f ca="1">D980*'Balance y flujos'!E$12</f>
        <v>7870.4873526931506</v>
      </c>
      <c r="O980" s="24">
        <f ca="1">E980*'Balance y flujos'!F$12</f>
        <v>7952.3674874907683</v>
      </c>
      <c r="P980" s="24">
        <f ca="1">F980*'Balance y flujos'!G$12</f>
        <v>7999.8404780720584</v>
      </c>
      <c r="Q980" s="24">
        <f ca="1">G980*'Balance y flujos'!H$12</f>
        <v>-1051127.2176429878</v>
      </c>
      <c r="R980" s="24">
        <f ca="1">H980*'Balance y flujos'!I$12</f>
        <v>26836.276842090403</v>
      </c>
      <c r="S980" s="24">
        <f ca="1">I980*'Balance y flujos'!J$12</f>
        <v>26772.732644178832</v>
      </c>
      <c r="T980" s="24">
        <f ca="1">J980*'Balance y flujos'!K$12</f>
        <v>26665.187748575187</v>
      </c>
      <c r="U980" s="24">
        <f ca="1">K980*'Balance y flujos'!L$12</f>
        <v>26523.950141543788</v>
      </c>
      <c r="V980" s="24">
        <f ca="1">L980*'Balance y flujos'!M$12</f>
        <v>1066345.0752100952</v>
      </c>
      <c r="W980" s="18">
        <f t="shared" ca="1" si="84"/>
        <v>153585.13015027763</v>
      </c>
      <c r="X980" s="18">
        <f ca="1">'Metrics and Escenarios'!$N$13-W980</f>
        <v>-150677.08339447086</v>
      </c>
    </row>
    <row r="981" spans="1:24" x14ac:dyDescent="0.3">
      <c r="A981">
        <v>976</v>
      </c>
      <c r="B981" s="18">
        <f t="shared" ca="1" si="83"/>
        <v>103.23035534537617</v>
      </c>
      <c r="C981" s="23">
        <f t="shared" ca="1" si="85"/>
        <v>0.98334630520956645</v>
      </c>
      <c r="D981" s="23">
        <f t="shared" ca="1" si="86"/>
        <v>0.96031517666139177</v>
      </c>
      <c r="E981" s="23">
        <f t="shared" ca="1" si="86"/>
        <v>0.93264395440641989</v>
      </c>
      <c r="F981" s="23">
        <f t="shared" ca="1" si="86"/>
        <v>0.90179544333898076</v>
      </c>
      <c r="G981" s="23">
        <f t="shared" ca="1" si="86"/>
        <v>0.86894555592979683</v>
      </c>
      <c r="H981" s="23">
        <f t="shared" ca="1" si="86"/>
        <v>0.83501535146523631</v>
      </c>
      <c r="I981" s="23">
        <f t="shared" ca="1" si="86"/>
        <v>0.80070431488851379</v>
      </c>
      <c r="J981" s="23">
        <f t="shared" ca="1" si="86"/>
        <v>0.76653393282120486</v>
      </c>
      <c r="K981" s="23">
        <f t="shared" ca="1" si="86"/>
        <v>0.73287889133696982</v>
      </c>
      <c r="L981" s="23">
        <f t="shared" ca="1" si="86"/>
        <v>0.7000047352678983</v>
      </c>
      <c r="M981" s="24">
        <f ca="1">C981*'Balance y flujos'!D$12</f>
        <v>7445.7571252462703</v>
      </c>
      <c r="N981" s="24">
        <f ca="1">D981*'Balance y flujos'!E$12</f>
        <v>7271.3687245561505</v>
      </c>
      <c r="O981" s="24">
        <f ca="1">E981*'Balance y flujos'!F$12</f>
        <v>7061.8462001131247</v>
      </c>
      <c r="P981" s="24">
        <f ca="1">F981*'Balance y flujos'!G$12</f>
        <v>6828.265700682995</v>
      </c>
      <c r="Q981" s="24">
        <f ca="1">G981*'Balance y flujos'!H$12</f>
        <v>-862366.02486303146</v>
      </c>
      <c r="R981" s="24">
        <f ca="1">H981*'Balance y flujos'!I$12</f>
        <v>21162.447363836556</v>
      </c>
      <c r="S981" s="24">
        <f ca="1">I981*'Balance y flujos'!J$12</f>
        <v>20292.875919096728</v>
      </c>
      <c r="T981" s="24">
        <f ca="1">J981*'Balance y flujos'!K$12</f>
        <v>19426.869191636324</v>
      </c>
      <c r="U981" s="24">
        <f ca="1">K981*'Balance y flujos'!L$12</f>
        <v>18573.923143772543</v>
      </c>
      <c r="V981" s="24">
        <f ca="1">L981*'Balance y flujos'!M$12</f>
        <v>717745.50295384426</v>
      </c>
      <c r="W981" s="18">
        <f t="shared" ca="1" si="84"/>
        <v>-36557.168540246435</v>
      </c>
      <c r="X981" s="18">
        <f ca="1">'Metrics and Escenarios'!$N$13-W981</f>
        <v>39465.215296053211</v>
      </c>
    </row>
    <row r="982" spans="1:24" x14ac:dyDescent="0.3">
      <c r="A982">
        <v>977</v>
      </c>
      <c r="B982" s="18">
        <f t="shared" ca="1" si="83"/>
        <v>365.85117320126199</v>
      </c>
      <c r="C982" s="23">
        <f t="shared" ca="1" si="85"/>
        <v>0.95785774043684657</v>
      </c>
      <c r="D982" s="23">
        <f t="shared" ca="1" si="86"/>
        <v>0.91117718738979392</v>
      </c>
      <c r="E982" s="23">
        <f t="shared" ca="1" si="86"/>
        <v>0.86198448265835548</v>
      </c>
      <c r="F982" s="23">
        <f t="shared" ca="1" si="86"/>
        <v>0.81186931572256271</v>
      </c>
      <c r="G982" s="23">
        <f t="shared" ca="1" si="86"/>
        <v>0.76201791276092856</v>
      </c>
      <c r="H982" s="23">
        <f t="shared" ca="1" si="86"/>
        <v>0.7132825455290509</v>
      </c>
      <c r="I982" s="23">
        <f t="shared" ca="1" si="86"/>
        <v>0.66624479392968339</v>
      </c>
      <c r="J982" s="23">
        <f t="shared" ca="1" si="86"/>
        <v>0.6212802776434897</v>
      </c>
      <c r="K982" s="23">
        <f t="shared" ca="1" si="86"/>
        <v>0.57860598064018409</v>
      </c>
      <c r="L982" s="23">
        <f t="shared" ca="1" si="86"/>
        <v>0.5383270536278717</v>
      </c>
      <c r="M982" s="24">
        <f ca="1">C982*'Balance y flujos'!D$12</f>
        <v>7252.7613700750189</v>
      </c>
      <c r="N982" s="24">
        <f ca="1">D982*'Balance y flujos'!E$12</f>
        <v>6899.3029204737304</v>
      </c>
      <c r="O982" s="24">
        <f ca="1">E982*'Balance y flujos'!F$12</f>
        <v>6526.8228187803761</v>
      </c>
      <c r="P982" s="24">
        <f ca="1">F982*'Balance y flujos'!G$12</f>
        <v>6147.3579656373495</v>
      </c>
      <c r="Q982" s="24">
        <f ca="1">G982*'Balance y flujos'!H$12</f>
        <v>-756248.02246546873</v>
      </c>
      <c r="R982" s="24">
        <f ca="1">H982*'Balance y flujos'!I$12</f>
        <v>18077.277619883764</v>
      </c>
      <c r="S982" s="24">
        <f ca="1">I982*'Balance y flujos'!J$12</f>
        <v>16885.163079009631</v>
      </c>
      <c r="T982" s="24">
        <f ca="1">J982*'Balance y flujos'!K$12</f>
        <v>15745.59216276575</v>
      </c>
      <c r="U982" s="24">
        <f ca="1">K982*'Balance y flujos'!L$12</f>
        <v>14664.064065663717</v>
      </c>
      <c r="V982" s="24">
        <f ca="1">L982*'Balance y flujos'!M$12</f>
        <v>551970.29733224004</v>
      </c>
      <c r="W982" s="18">
        <f t="shared" ca="1" si="84"/>
        <v>-112079.38313093933</v>
      </c>
      <c r="X982" s="18">
        <f ca="1">'Metrics and Escenarios'!$N$13-W982</f>
        <v>114987.4298867461</v>
      </c>
    </row>
    <row r="983" spans="1:24" x14ac:dyDescent="0.3">
      <c r="A983">
        <v>978</v>
      </c>
      <c r="B983" s="18">
        <f t="shared" ca="1" si="83"/>
        <v>-287.73106943808085</v>
      </c>
      <c r="C983" s="23">
        <f t="shared" ca="1" si="85"/>
        <v>1.0225527693950669</v>
      </c>
      <c r="D983" s="23">
        <f t="shared" ca="1" si="86"/>
        <v>1.0384181499466358</v>
      </c>
      <c r="E983" s="23">
        <f t="shared" ca="1" si="86"/>
        <v>1.0487056219874118</v>
      </c>
      <c r="F983" s="23">
        <f t="shared" ca="1" si="86"/>
        <v>1.0544475748509232</v>
      </c>
      <c r="G983" s="23">
        <f t="shared" ca="1" si="86"/>
        <v>1.0565468538918255</v>
      </c>
      <c r="H983" s="23">
        <f t="shared" ca="1" si="86"/>
        <v>1.055771401036073</v>
      </c>
      <c r="I983" s="23">
        <f t="shared" ca="1" si="86"/>
        <v>1.0527538575628987</v>
      </c>
      <c r="J983" s="23">
        <f t="shared" ca="1" si="86"/>
        <v>1.0480096857689263</v>
      </c>
      <c r="K983" s="23">
        <f t="shared" ca="1" si="86"/>
        <v>1.0419463643775593</v>
      </c>
      <c r="L983" s="23">
        <f t="shared" ca="1" si="86"/>
        <v>1.034888038486167</v>
      </c>
      <c r="M983" s="24">
        <f ca="1">C983*'Balance y flujos'!D$12</f>
        <v>7742.6228464254327</v>
      </c>
      <c r="N983" s="24">
        <f ca="1">D983*'Balance y flujos'!E$12</f>
        <v>7862.7532314797727</v>
      </c>
      <c r="O983" s="24">
        <f ca="1">E983*'Balance y flujos'!F$12</f>
        <v>7940.6484936499546</v>
      </c>
      <c r="P983" s="24">
        <f ca="1">F983*'Balance y flujos'!G$12</f>
        <v>7984.1257368345996</v>
      </c>
      <c r="Q983" s="24">
        <f ca="1">G983*'Balance y flujos'!H$12</f>
        <v>-1048546.8327153133</v>
      </c>
      <c r="R983" s="24">
        <f ca="1">H983*'Balance y flujos'!I$12</f>
        <v>26757.24064649134</v>
      </c>
      <c r="S983" s="24">
        <f ca="1">I983*'Balance y flujos'!J$12</f>
        <v>26680.764681340421</v>
      </c>
      <c r="T983" s="24">
        <f ca="1">J983*'Balance y flujos'!K$12</f>
        <v>26560.529423750522</v>
      </c>
      <c r="U983" s="24">
        <f ca="1">K983*'Balance y flujos'!L$12</f>
        <v>26406.861925818095</v>
      </c>
      <c r="V983" s="24">
        <f ca="1">L983*'Balance y flujos'!M$12</f>
        <v>1061116.0157365222</v>
      </c>
      <c r="W983" s="18">
        <f t="shared" ca="1" si="84"/>
        <v>150504.73000699899</v>
      </c>
      <c r="X983" s="18">
        <f ca="1">'Metrics and Escenarios'!$N$13-W983</f>
        <v>-147596.68325119221</v>
      </c>
    </row>
    <row r="984" spans="1:24" x14ac:dyDescent="0.3">
      <c r="A984">
        <v>979</v>
      </c>
      <c r="B984" s="18">
        <f t="shared" ca="1" si="83"/>
        <v>-219.26751770974192</v>
      </c>
      <c r="C984" s="23">
        <f t="shared" ca="1" si="85"/>
        <v>1.0155759201985053</v>
      </c>
      <c r="D984" s="23">
        <f t="shared" ca="1" si="86"/>
        <v>1.0242962948791241</v>
      </c>
      <c r="E984" s="23">
        <f t="shared" ca="1" si="86"/>
        <v>1.027385881756649</v>
      </c>
      <c r="F984" s="23">
        <f t="shared" ca="1" si="86"/>
        <v>1.0259628970374315</v>
      </c>
      <c r="G984" s="23">
        <f t="shared" ca="1" si="86"/>
        <v>1.0209914136930529</v>
      </c>
      <c r="H984" s="23">
        <f t="shared" ca="1" si="86"/>
        <v>1.0132809734941413</v>
      </c>
      <c r="I984" s="23">
        <f t="shared" ca="1" si="86"/>
        <v>1.0034910456705828</v>
      </c>
      <c r="J984" s="23">
        <f t="shared" ca="1" si="86"/>
        <v>0.99215293683806394</v>
      </c>
      <c r="K984" s="23">
        <f t="shared" ca="1" si="86"/>
        <v>0.97968251090091141</v>
      </c>
      <c r="L984" s="23">
        <f t="shared" ca="1" si="86"/>
        <v>0.96640690549725572</v>
      </c>
      <c r="M984" s="24">
        <f ca="1">C984*'Balance y flujos'!D$12</f>
        <v>7689.7951453989899</v>
      </c>
      <c r="N984" s="24">
        <f ca="1">D984*'Balance y flujos'!E$12</f>
        <v>7755.8245712167818</v>
      </c>
      <c r="O984" s="24">
        <f ca="1">E984*'Balance y flujos'!F$12</f>
        <v>7779.2184797366253</v>
      </c>
      <c r="P984" s="24">
        <f ca="1">F984*'Balance y flujos'!G$12</f>
        <v>7768.4438436230821</v>
      </c>
      <c r="Q984" s="24">
        <f ca="1">G984*'Balance y flujos'!H$12</f>
        <v>-1013260.6132079683</v>
      </c>
      <c r="R984" s="24">
        <f ca="1">H984*'Balance y flujos'!I$12</f>
        <v>25680.372497007411</v>
      </c>
      <c r="S984" s="24">
        <f ca="1">I984*'Balance y flujos'!J$12</f>
        <v>25432.25869658653</v>
      </c>
      <c r="T984" s="24">
        <f ca="1">J984*'Balance y flujos'!K$12</f>
        <v>25144.908133566831</v>
      </c>
      <c r="U984" s="24">
        <f ca="1">K984*'Balance y flujos'!L$12</f>
        <v>24828.860372245403</v>
      </c>
      <c r="V984" s="24">
        <f ca="1">L984*'Balance y flujos'!M$12</f>
        <v>990899.31181499187</v>
      </c>
      <c r="W984" s="18">
        <f t="shared" ca="1" si="84"/>
        <v>109718.3803464052</v>
      </c>
      <c r="X984" s="18">
        <f ca="1">'Metrics and Escenarios'!$N$13-W984</f>
        <v>-106810.33359059843</v>
      </c>
    </row>
    <row r="985" spans="1:24" x14ac:dyDescent="0.3">
      <c r="A985">
        <v>980</v>
      </c>
      <c r="B985" s="18">
        <f t="shared" ca="1" si="83"/>
        <v>107.76476663221494</v>
      </c>
      <c r="C985" s="23">
        <f t="shared" ca="1" si="85"/>
        <v>0.98290051662812206</v>
      </c>
      <c r="D985" s="23">
        <f t="shared" ca="1" si="86"/>
        <v>0.95944467864546013</v>
      </c>
      <c r="E985" s="23">
        <f t="shared" ca="1" si="86"/>
        <v>0.93137611955259036</v>
      </c>
      <c r="F985" s="23">
        <f t="shared" ca="1" si="86"/>
        <v>0.90016128120494499</v>
      </c>
      <c r="G985" s="23">
        <f t="shared" ca="1" si="86"/>
        <v>0.86697770926103546</v>
      </c>
      <c r="H985" s="23">
        <f t="shared" ca="1" si="86"/>
        <v>0.83274665720186869</v>
      </c>
      <c r="I985" s="23">
        <f t="shared" ca="1" si="86"/>
        <v>0.79816683822788925</v>
      </c>
      <c r="J985" s="23">
        <f t="shared" ca="1" si="86"/>
        <v>0.76375834603230053</v>
      </c>
      <c r="K985" s="23">
        <f t="shared" ca="1" si="86"/>
        <v>0.72989412895741257</v>
      </c>
      <c r="L985" s="23">
        <f t="shared" ca="1" si="86"/>
        <v>0.69683781138937673</v>
      </c>
      <c r="M985" s="24">
        <f ca="1">C985*'Balance y flujos'!D$12</f>
        <v>7442.3816780726156</v>
      </c>
      <c r="N985" s="24">
        <f ca="1">D985*'Balance y flujos'!E$12</f>
        <v>7264.777438485009</v>
      </c>
      <c r="O985" s="24">
        <f ca="1">E985*'Balance y flujos'!F$12</f>
        <v>7052.2463365182493</v>
      </c>
      <c r="P985" s="24">
        <f ca="1">F985*'Balance y flujos'!G$12</f>
        <v>6815.8920594857454</v>
      </c>
      <c r="Q985" s="24">
        <f ca="1">G985*'Balance y flujos'!H$12</f>
        <v>-860413.07844688476</v>
      </c>
      <c r="R985" s="24">
        <f ca="1">H985*'Balance y flujos'!I$12</f>
        <v>21104.950070105482</v>
      </c>
      <c r="S985" s="24">
        <f ca="1">I985*'Balance y flujos'!J$12</f>
        <v>20228.566662778027</v>
      </c>
      <c r="T985" s="24">
        <f ca="1">J985*'Balance y flujos'!K$12</f>
        <v>19356.525324040504</v>
      </c>
      <c r="U985" s="24">
        <f ca="1">K985*'Balance y flujos'!L$12</f>
        <v>18498.277975524914</v>
      </c>
      <c r="V985" s="24">
        <f ca="1">L985*'Balance y flujos'!M$12</f>
        <v>714498.31724568456</v>
      </c>
      <c r="W985" s="18">
        <f t="shared" ca="1" si="84"/>
        <v>-38151.143656189553</v>
      </c>
      <c r="X985" s="18">
        <f ca="1">'Metrics and Escenarios'!$N$13-W985</f>
        <v>41059.190411996329</v>
      </c>
    </row>
    <row r="986" spans="1:24" x14ac:dyDescent="0.3">
      <c r="A986">
        <v>981</v>
      </c>
      <c r="B986" s="18">
        <f t="shared" ca="1" si="83"/>
        <v>-2.1890565129817454</v>
      </c>
      <c r="C986" s="23">
        <f t="shared" ca="1" si="85"/>
        <v>0.99376751751688563</v>
      </c>
      <c r="D986" s="23">
        <f t="shared" ca="1" si="86"/>
        <v>0.9807773014045239</v>
      </c>
      <c r="E986" s="23">
        <f t="shared" ca="1" si="86"/>
        <v>0.96261095540379205</v>
      </c>
      <c r="F986" s="23">
        <f t="shared" ca="1" si="86"/>
        <v>0.94063528102096572</v>
      </c>
      <c r="G986" s="23">
        <f t="shared" ca="1" si="86"/>
        <v>0.91597601316278077</v>
      </c>
      <c r="H986" s="23">
        <f t="shared" ca="1" si="86"/>
        <v>0.88953758188363008</v>
      </c>
      <c r="I986" s="23">
        <f t="shared" ca="1" si="86"/>
        <v>0.86202590486549502</v>
      </c>
      <c r="J986" s="23">
        <f t="shared" ca="1" si="86"/>
        <v>0.83398423278304856</v>
      </c>
      <c r="K986" s="23">
        <f t="shared" ca="1" si="86"/>
        <v>0.80581802020431881</v>
      </c>
      <c r="L986" s="23">
        <f t="shared" ca="1" si="86"/>
        <v>0.77782884900139837</v>
      </c>
      <c r="M986" s="24">
        <f ca="1">C986*'Balance y flujos'!D$12</f>
        <v>7524.6650495246749</v>
      </c>
      <c r="N986" s="24">
        <f ca="1">D986*'Balance y flujos'!E$12</f>
        <v>7426.3049970541533</v>
      </c>
      <c r="O986" s="24">
        <f ca="1">E986*'Balance y flujos'!F$12</f>
        <v>7288.7520317782919</v>
      </c>
      <c r="P986" s="24">
        <f ca="1">F986*'Balance y flujos'!G$12</f>
        <v>7122.3553785838203</v>
      </c>
      <c r="Q986" s="24">
        <f ca="1">G986*'Balance y flujos'!H$12</f>
        <v>-909040.37422212504</v>
      </c>
      <c r="R986" s="24">
        <f ca="1">H986*'Balance y flujos'!I$12</f>
        <v>22544.246907238441</v>
      </c>
      <c r="S986" s="24">
        <f ca="1">I986*'Balance y flujos'!J$12</f>
        <v>21846.996951575329</v>
      </c>
      <c r="T986" s="24">
        <f ca="1">J986*'Balance y flujos'!K$12</f>
        <v>21136.314916331998</v>
      </c>
      <c r="U986" s="24">
        <f ca="1">K986*'Balance y flujos'!L$12</f>
        <v>20422.476553851528</v>
      </c>
      <c r="V986" s="24">
        <f ca="1">L986*'Balance y flujos'!M$12</f>
        <v>797541.9740908728</v>
      </c>
      <c r="W986" s="18">
        <f t="shared" ca="1" si="84"/>
        <v>3813.7126546859508</v>
      </c>
      <c r="X986" s="18">
        <f ca="1">'Metrics and Escenarios'!$N$13-W986</f>
        <v>-905.66589887917507</v>
      </c>
    </row>
    <row r="987" spans="1:24" x14ac:dyDescent="0.3">
      <c r="A987">
        <v>982</v>
      </c>
      <c r="B987" s="18">
        <f t="shared" ca="1" si="83"/>
        <v>20.805939883885607</v>
      </c>
      <c r="C987" s="23">
        <f t="shared" ca="1" si="85"/>
        <v>0.9914849748272524</v>
      </c>
      <c r="D987" s="23">
        <f t="shared" ca="1" si="86"/>
        <v>0.97627706352947519</v>
      </c>
      <c r="E987" s="23">
        <f t="shared" ca="1" si="86"/>
        <v>0.95599323717384521</v>
      </c>
      <c r="F987" s="23">
        <f t="shared" ca="1" si="86"/>
        <v>0.93202298771141534</v>
      </c>
      <c r="G987" s="23">
        <f t="shared" ca="1" si="86"/>
        <v>0.90550489180115312</v>
      </c>
      <c r="H987" s="23">
        <f t="shared" ca="1" si="86"/>
        <v>0.87734891067406418</v>
      </c>
      <c r="I987" s="23">
        <f t="shared" ca="1" si="86"/>
        <v>0.84826138453985089</v>
      </c>
      <c r="J987" s="23">
        <f t="shared" ca="1" si="86"/>
        <v>0.81878251531818425</v>
      </c>
      <c r="K987" s="23">
        <f t="shared" ca="1" si="86"/>
        <v>0.78931259903219231</v>
      </c>
      <c r="L987" s="23">
        <f t="shared" ca="1" si="86"/>
        <v>0.76014675638879192</v>
      </c>
      <c r="M987" s="24">
        <f ca="1">C987*'Balance y flujos'!D$12</f>
        <v>7507.3819637948791</v>
      </c>
      <c r="N987" s="24">
        <f ca="1">D987*'Balance y flujos'!E$12</f>
        <v>7392.2298415916985</v>
      </c>
      <c r="O987" s="24">
        <f ca="1">E987*'Balance y flujos'!F$12</f>
        <v>7238.6436189002898</v>
      </c>
      <c r="P987" s="24">
        <f ca="1">F987*'Balance y flujos'!G$12</f>
        <v>7057.1443293994444</v>
      </c>
      <c r="Q987" s="24">
        <f ca="1">G987*'Balance y flujos'!H$12</f>
        <v>-898648.53868897376</v>
      </c>
      <c r="R987" s="24">
        <f ca="1">H987*'Balance y flujos'!I$12</f>
        <v>22235.339876421669</v>
      </c>
      <c r="S987" s="24">
        <f ca="1">I987*'Balance y flujos'!J$12</f>
        <v>21498.151943673663</v>
      </c>
      <c r="T987" s="24">
        <f ca="1">J987*'Balance y flujos'!K$12</f>
        <v>20751.045896875534</v>
      </c>
      <c r="U987" s="24">
        <f ca="1">K987*'Balance y flujos'!L$12</f>
        <v>20004.16675133094</v>
      </c>
      <c r="V987" s="24">
        <f ca="1">L987*'Balance y flujos'!M$12</f>
        <v>779411.75037080806</v>
      </c>
      <c r="W987" s="18">
        <f t="shared" ca="1" si="84"/>
        <v>-5552.6840961775742</v>
      </c>
      <c r="X987" s="18">
        <f ca="1">'Metrics and Escenarios'!$N$13-W987</f>
        <v>8460.73085198435</v>
      </c>
    </row>
    <row r="988" spans="1:24" x14ac:dyDescent="0.3">
      <c r="A988">
        <v>983</v>
      </c>
      <c r="B988" s="18">
        <f t="shared" ca="1" si="83"/>
        <v>176.83988699084799</v>
      </c>
      <c r="C988" s="23">
        <f t="shared" ca="1" si="85"/>
        <v>0.9761345145025897</v>
      </c>
      <c r="D988" s="23">
        <f t="shared" ca="1" si="86"/>
        <v>0.94628106449864935</v>
      </c>
      <c r="E988" s="23">
        <f t="shared" ca="1" si="86"/>
        <v>0.91227424746363406</v>
      </c>
      <c r="F988" s="23">
        <f t="shared" ca="1" si="86"/>
        <v>0.87563023920733307</v>
      </c>
      <c r="G988" s="23">
        <f t="shared" ca="1" si="86"/>
        <v>0.83754559673159434</v>
      </c>
      <c r="H988" s="23">
        <f t="shared" ca="1" si="86"/>
        <v>0.79893883482964789</v>
      </c>
      <c r="I988" s="23">
        <f t="shared" ca="1" si="86"/>
        <v>0.76049159660375176</v>
      </c>
      <c r="J988" s="23">
        <f t="shared" ca="1" si="86"/>
        <v>0.7226979356480675</v>
      </c>
      <c r="K988" s="23">
        <f t="shared" ca="1" si="86"/>
        <v>0.68590002878806877</v>
      </c>
      <c r="L988" s="23">
        <f t="shared" ca="1" si="86"/>
        <v>0.65032846631441843</v>
      </c>
      <c r="M988" s="24">
        <f ca="1">C988*'Balance y flujos'!D$12</f>
        <v>7391.1504808141099</v>
      </c>
      <c r="N988" s="24">
        <f ca="1">D988*'Balance y flujos'!E$12</f>
        <v>7165.1044409780725</v>
      </c>
      <c r="O988" s="24">
        <f ca="1">E988*'Balance y flujos'!F$12</f>
        <v>6907.6097019385543</v>
      </c>
      <c r="P988" s="24">
        <f ca="1">F988*'Balance y flujos'!G$12</f>
        <v>6630.1465293751626</v>
      </c>
      <c r="Q988" s="24">
        <f ca="1">G988*'Balance y flujos'!H$12</f>
        <v>-831203.82165037934</v>
      </c>
      <c r="R988" s="24">
        <f ca="1">H988*'Balance y flujos'!I$12</f>
        <v>20248.131976662506</v>
      </c>
      <c r="S988" s="24">
        <f ca="1">I988*'Balance y flujos'!J$12</f>
        <v>19273.733537385087</v>
      </c>
      <c r="T988" s="24">
        <f ca="1">J988*'Balance y flujos'!K$12</f>
        <v>18315.899218222094</v>
      </c>
      <c r="U988" s="24">
        <f ca="1">K988*'Balance y flujos'!L$12</f>
        <v>17383.301074178864</v>
      </c>
      <c r="V988" s="24">
        <f ca="1">L988*'Balance y flujos'!M$12</f>
        <v>666810.2494498227</v>
      </c>
      <c r="W988" s="18">
        <f t="shared" ca="1" si="84"/>
        <v>-61078.495241002063</v>
      </c>
      <c r="X988" s="18">
        <f ca="1">'Metrics and Escenarios'!$N$13-W988</f>
        <v>63986.541996808839</v>
      </c>
    </row>
    <row r="989" spans="1:24" x14ac:dyDescent="0.3">
      <c r="A989">
        <v>984</v>
      </c>
      <c r="B989" s="18">
        <f t="shared" ca="1" si="83"/>
        <v>10.732218115201855</v>
      </c>
      <c r="C989" s="23">
        <f t="shared" ca="1" si="85"/>
        <v>0.99248427245248128</v>
      </c>
      <c r="D989" s="23">
        <f t="shared" ca="1" si="86"/>
        <v>0.97824599501167431</v>
      </c>
      <c r="E989" s="23">
        <f t="shared" ca="1" si="86"/>
        <v>0.95888673017333304</v>
      </c>
      <c r="F989" s="23">
        <f t="shared" ca="1" si="86"/>
        <v>0.93578614051457798</v>
      </c>
      <c r="G989" s="23">
        <f t="shared" ca="1" si="86"/>
        <v>0.91007729959541395</v>
      </c>
      <c r="H989" s="23">
        <f t="shared" ca="1" si="86"/>
        <v>0.88266787028894478</v>
      </c>
      <c r="I989" s="23">
        <f t="shared" ca="1" si="86"/>
        <v>0.85426412857906853</v>
      </c>
      <c r="J989" s="23">
        <f t="shared" ca="1" si="86"/>
        <v>0.82540772546905516</v>
      </c>
      <c r="K989" s="23">
        <f t="shared" ca="1" si="86"/>
        <v>0.79650132148578445</v>
      </c>
      <c r="L989" s="23">
        <f t="shared" ca="1" si="86"/>
        <v>0.76784296295376475</v>
      </c>
      <c r="M989" s="24">
        <f ca="1">C989*'Balance y flujos'!D$12</f>
        <v>7514.9485020264974</v>
      </c>
      <c r="N989" s="24">
        <f ca="1">D989*'Balance y flujos'!E$12</f>
        <v>7407.1383082580587</v>
      </c>
      <c r="O989" s="24">
        <f ca="1">E989*'Balance y flujos'!F$12</f>
        <v>7260.5527327126365</v>
      </c>
      <c r="P989" s="24">
        <f ca="1">F989*'Balance y flujos'!G$12</f>
        <v>7085.6383824599961</v>
      </c>
      <c r="Q989" s="24">
        <f ca="1">G989*'Balance y flujos'!H$12</f>
        <v>-903186.32486749929</v>
      </c>
      <c r="R989" s="24">
        <f ca="1">H989*'Balance y flujos'!I$12</f>
        <v>22370.142431467833</v>
      </c>
      <c r="S989" s="24">
        <f ca="1">I989*'Balance y flujos'!J$12</f>
        <v>21650.284182375162</v>
      </c>
      <c r="T989" s="24">
        <f ca="1">J989*'Balance y flujos'!K$12</f>
        <v>20918.953781258901</v>
      </c>
      <c r="U989" s="24">
        <f ca="1">K989*'Balance y flujos'!L$12</f>
        <v>20186.356168891256</v>
      </c>
      <c r="V989" s="24">
        <f ca="1">L989*'Balance y flujos'!M$12</f>
        <v>787303.00792022888</v>
      </c>
      <c r="W989" s="18">
        <f t="shared" ca="1" si="84"/>
        <v>-1489.3024578199256</v>
      </c>
      <c r="X989" s="18">
        <f ca="1">'Metrics and Escenarios'!$N$13-W989</f>
        <v>4397.3492136267014</v>
      </c>
    </row>
    <row r="990" spans="1:24" x14ac:dyDescent="0.3">
      <c r="A990">
        <v>985</v>
      </c>
      <c r="B990" s="18">
        <f t="shared" ca="1" si="83"/>
        <v>-310.79955419621797</v>
      </c>
      <c r="C990" s="23">
        <f t="shared" ca="1" si="85"/>
        <v>1.0249143665687257</v>
      </c>
      <c r="D990" s="23">
        <f t="shared" ca="1" si="86"/>
        <v>1.043220165604007</v>
      </c>
      <c r="E990" s="23">
        <f t="shared" ca="1" si="86"/>
        <v>1.0559884082441933</v>
      </c>
      <c r="F990" s="23">
        <f t="shared" ca="1" si="86"/>
        <v>1.0642224067302062</v>
      </c>
      <c r="G990" s="23">
        <f t="shared" ca="1" si="86"/>
        <v>1.0688038732174225</v>
      </c>
      <c r="H990" s="23">
        <f t="shared" ca="1" si="86"/>
        <v>1.0704860272458296</v>
      </c>
      <c r="I990" s="23">
        <f t="shared" ca="1" si="86"/>
        <v>1.0698916606905118</v>
      </c>
      <c r="J990" s="23">
        <f t="shared" ca="1" si="86"/>
        <v>1.0675300502148168</v>
      </c>
      <c r="K990" s="23">
        <f t="shared" ca="1" si="86"/>
        <v>1.0638050011873041</v>
      </c>
      <c r="L990" s="23">
        <f t="shared" ca="1" si="86"/>
        <v>1.0590388274950315</v>
      </c>
      <c r="M990" s="24">
        <f ca="1">C990*'Balance y flujos'!D$12</f>
        <v>7760.5045213649482</v>
      </c>
      <c r="N990" s="24">
        <f ca="1">D990*'Balance y flujos'!E$12</f>
        <v>7899.1134050086657</v>
      </c>
      <c r="O990" s="24">
        <f ca="1">E990*'Balance y flujos'!F$12</f>
        <v>7995.79270619827</v>
      </c>
      <c r="P990" s="24">
        <f ca="1">F990*'Balance y flujos'!G$12</f>
        <v>8058.1393612593592</v>
      </c>
      <c r="Q990" s="24">
        <f ca="1">G990*'Balance y flujos'!H$12</f>
        <v>-1060711.0436493047</v>
      </c>
      <c r="R990" s="24">
        <f ca="1">H990*'Balance y flujos'!I$12</f>
        <v>27130.164931171952</v>
      </c>
      <c r="S990" s="24">
        <f ca="1">I990*'Balance y flujos'!J$12</f>
        <v>27115.101434531243</v>
      </c>
      <c r="T990" s="24">
        <f ca="1">J990*'Balance y flujos'!K$12</f>
        <v>27055.249292533994</v>
      </c>
      <c r="U990" s="24">
        <f ca="1">K990*'Balance y flujos'!L$12</f>
        <v>26960.842460570821</v>
      </c>
      <c r="V990" s="24">
        <f ca="1">L990*'Balance y flujos'!M$12</f>
        <v>1085878.8770866897</v>
      </c>
      <c r="W990" s="18">
        <f t="shared" ca="1" si="84"/>
        <v>165142.74155002425</v>
      </c>
      <c r="X990" s="18">
        <f ca="1">'Metrics and Escenarios'!$N$13-W990</f>
        <v>-162234.69479421747</v>
      </c>
    </row>
    <row r="991" spans="1:24" x14ac:dyDescent="0.3">
      <c r="A991">
        <v>986</v>
      </c>
      <c r="B991" s="18">
        <f t="shared" ca="1" si="83"/>
        <v>123.2057146904453</v>
      </c>
      <c r="C991" s="23">
        <f t="shared" ca="1" si="85"/>
        <v>0.98138399617274574</v>
      </c>
      <c r="D991" s="23">
        <f t="shared" ca="1" si="86"/>
        <v>0.95648630192120032</v>
      </c>
      <c r="E991" s="23">
        <f t="shared" ca="1" si="86"/>
        <v>0.92707169781709176</v>
      </c>
      <c r="F991" s="23">
        <f t="shared" ca="1" si="86"/>
        <v>0.89461867799950667</v>
      </c>
      <c r="G991" s="23">
        <f t="shared" ca="1" si="86"/>
        <v>0.86031000242103217</v>
      </c>
      <c r="H991" s="23">
        <f t="shared" ca="1" si="86"/>
        <v>0.82506724661648367</v>
      </c>
      <c r="I991" s="23">
        <f t="shared" ca="1" si="86"/>
        <v>0.78958617761916539</v>
      </c>
      <c r="J991" s="23">
        <f t="shared" ca="1" si="86"/>
        <v>0.75438185566259419</v>
      </c>
      <c r="K991" s="23">
        <f t="shared" ca="1" si="86"/>
        <v>0.71982105150804998</v>
      </c>
      <c r="L991" s="23">
        <f t="shared" ca="1" si="86"/>
        <v>0.68616062005680267</v>
      </c>
      <c r="M991" s="24">
        <f ca="1">C991*'Balance y flujos'!D$12</f>
        <v>7430.8988027860769</v>
      </c>
      <c r="N991" s="24">
        <f ca="1">D991*'Balance y flujos'!E$12</f>
        <v>7242.377034418686</v>
      </c>
      <c r="O991" s="24">
        <f ca="1">E991*'Balance y flujos'!F$12</f>
        <v>7019.6538727673196</v>
      </c>
      <c r="P991" s="24">
        <f ca="1">F991*'Balance y flujos'!G$12</f>
        <v>6773.9242633078666</v>
      </c>
      <c r="Q991" s="24">
        <f ca="1">G991*'Balance y flujos'!H$12</f>
        <v>-853795.85852634208</v>
      </c>
      <c r="R991" s="24">
        <f ca="1">H991*'Balance y flujos'!I$12</f>
        <v>20910.324759309304</v>
      </c>
      <c r="S991" s="24">
        <f ca="1">I991*'Balance y flujos'!J$12</f>
        <v>20011.100267507059</v>
      </c>
      <c r="T991" s="24">
        <f ca="1">J991*'Balance y flujos'!K$12</f>
        <v>19118.889592483905</v>
      </c>
      <c r="U991" s="24">
        <f ca="1">K991*'Balance y flujos'!L$12</f>
        <v>18242.988092602493</v>
      </c>
      <c r="V991" s="24">
        <f ca="1">L991*'Balance y flujos'!M$12</f>
        <v>703550.52549939032</v>
      </c>
      <c r="W991" s="18">
        <f t="shared" ca="1" si="84"/>
        <v>-43495.176341769169</v>
      </c>
      <c r="X991" s="18">
        <f ca="1">'Metrics and Escenarios'!$N$13-W991</f>
        <v>46403.223097575945</v>
      </c>
    </row>
    <row r="992" spans="1:24" x14ac:dyDescent="0.3">
      <c r="A992">
        <v>987</v>
      </c>
      <c r="B992" s="18">
        <f t="shared" ca="1" si="83"/>
        <v>-255.68634756562497</v>
      </c>
      <c r="C992" s="23">
        <f t="shared" ca="1" si="85"/>
        <v>1.0192812719962481</v>
      </c>
      <c r="D992" s="23">
        <f t="shared" ca="1" si="86"/>
        <v>1.0317842665878578</v>
      </c>
      <c r="E992" s="23">
        <f t="shared" ca="1" si="86"/>
        <v>1.0386722825995904</v>
      </c>
      <c r="F992" s="23">
        <f t="shared" ca="1" si="86"/>
        <v>1.0410180361814869</v>
      </c>
      <c r="G992" s="23">
        <f t="shared" ca="1" si="86"/>
        <v>1.0397533737145763</v>
      </c>
      <c r="H992" s="23">
        <f t="shared" ca="1" si="86"/>
        <v>1.0356661599066226</v>
      </c>
      <c r="I992" s="23">
        <f t="shared" ca="1" si="86"/>
        <v>1.0294020987207</v>
      </c>
      <c r="J992" s="23">
        <f t="shared" ca="1" si="86"/>
        <v>1.0214845910221946</v>
      </c>
      <c r="K992" s="23">
        <f t="shared" ca="1" si="86"/>
        <v>1.0123255598576695</v>
      </c>
      <c r="L992" s="23">
        <f t="shared" ca="1" si="86"/>
        <v>1.0022510534428128</v>
      </c>
      <c r="M992" s="24">
        <f ca="1">C992*'Balance y flujos'!D$12</f>
        <v>7717.8515375402185</v>
      </c>
      <c r="N992" s="24">
        <f ca="1">D992*'Balance y flujos'!E$12</f>
        <v>7812.5224185657535</v>
      </c>
      <c r="O992" s="24">
        <f ca="1">E992*'Balance y flujos'!F$12</f>
        <v>7864.6774874631119</v>
      </c>
      <c r="P992" s="24">
        <f ca="1">F992*'Balance y flujos'!G$12</f>
        <v>7882.4391969991593</v>
      </c>
      <c r="Q992" s="24">
        <f ca="1">G992*'Balance y flujos'!H$12</f>
        <v>-1031880.5103603136</v>
      </c>
      <c r="R992" s="24">
        <f ca="1">H992*'Balance y flujos'!I$12</f>
        <v>26247.697790311948</v>
      </c>
      <c r="S992" s="24">
        <f ca="1">I992*'Balance y flujos'!J$12</f>
        <v>26088.942786708329</v>
      </c>
      <c r="T992" s="24">
        <f ca="1">J992*'Balance y flujos'!K$12</f>
        <v>25888.283194488406</v>
      </c>
      <c r="U992" s="24">
        <f ca="1">K992*'Balance y flujos'!L$12</f>
        <v>25656.158701707664</v>
      </c>
      <c r="V992" s="24">
        <f ca="1">L992*'Balance y flujos'!M$12</f>
        <v>1027651.8860462075</v>
      </c>
      <c r="W992" s="18">
        <f t="shared" ca="1" si="84"/>
        <v>130929.94879967847</v>
      </c>
      <c r="X992" s="18">
        <f ca="1">'Metrics and Escenarios'!$N$13-W992</f>
        <v>-128021.9020438717</v>
      </c>
    </row>
    <row r="993" spans="1:24" x14ac:dyDescent="0.3">
      <c r="A993">
        <v>988</v>
      </c>
      <c r="B993" s="18">
        <f t="shared" ca="1" si="83"/>
        <v>-76.388873725219426</v>
      </c>
      <c r="C993" s="23">
        <f t="shared" ca="1" si="85"/>
        <v>1.001168678615465</v>
      </c>
      <c r="D993" s="23">
        <f t="shared" ca="1" si="86"/>
        <v>0.99544053251006781</v>
      </c>
      <c r="E993" s="23">
        <f t="shared" ca="1" si="86"/>
        <v>0.9842788913104632</v>
      </c>
      <c r="F993" s="23">
        <f t="shared" ca="1" si="86"/>
        <v>0.96897169869532429</v>
      </c>
      <c r="G993" s="23">
        <f t="shared" ca="1" si="86"/>
        <v>0.95059688417971433</v>
      </c>
      <c r="H993" s="23">
        <f t="shared" ca="1" si="86"/>
        <v>0.93003446733634365</v>
      </c>
      <c r="I993" s="23">
        <f t="shared" ca="1" si="86"/>
        <v>0.90798258082954364</v>
      </c>
      <c r="J993" s="23">
        <f t="shared" ca="1" si="86"/>
        <v>0.8849882343625044</v>
      </c>
      <c r="K993" s="23">
        <f t="shared" ca="1" si="86"/>
        <v>0.86146787970309979</v>
      </c>
      <c r="L993" s="23">
        <f t="shared" ca="1" si="86"/>
        <v>0.8377387760197551</v>
      </c>
      <c r="M993" s="24">
        <f ca="1">C993*'Balance y flujos'!D$12</f>
        <v>7580.7055793897853</v>
      </c>
      <c r="N993" s="24">
        <f ca="1">D993*'Balance y flujos'!E$12</f>
        <v>7537.3328789964862</v>
      </c>
      <c r="O993" s="24">
        <f ca="1">E993*'Balance y flujos'!F$12</f>
        <v>7452.8185333879092</v>
      </c>
      <c r="P993" s="24">
        <f ca="1">F993*'Balance y flujos'!G$12</f>
        <v>7336.9146672952838</v>
      </c>
      <c r="Q993" s="24">
        <f ca="1">G993*'Balance y flujos'!H$12</f>
        <v>-943399.10097137699</v>
      </c>
      <c r="R993" s="24">
        <f ca="1">H993*'Balance y flujos'!I$12</f>
        <v>23570.591159818388</v>
      </c>
      <c r="S993" s="24">
        <f ca="1">I993*'Balance y flujos'!J$12</f>
        <v>23011.71294679564</v>
      </c>
      <c r="T993" s="24">
        <f ca="1">J993*'Balance y flujos'!K$12</f>
        <v>22428.949233624797</v>
      </c>
      <c r="U993" s="24">
        <f ca="1">K993*'Balance y flujos'!L$12</f>
        <v>21832.854483288771</v>
      </c>
      <c r="V993" s="24">
        <f ca="1">L993*'Balance y flujos'!M$12</f>
        <v>858970.24526286998</v>
      </c>
      <c r="W993" s="18">
        <f t="shared" ca="1" si="84"/>
        <v>36323.023774090107</v>
      </c>
      <c r="X993" s="18">
        <f ca="1">'Metrics and Escenarios'!$N$13-W993</f>
        <v>-33414.977018283331</v>
      </c>
    </row>
    <row r="994" spans="1:24" x14ac:dyDescent="0.3">
      <c r="A994">
        <v>989</v>
      </c>
      <c r="B994" s="18">
        <f t="shared" ca="1" si="83"/>
        <v>30.825605938005584</v>
      </c>
      <c r="C994" s="23">
        <f t="shared" ca="1" si="85"/>
        <v>0.9904920375207894</v>
      </c>
      <c r="D994" s="23">
        <f t="shared" ca="1" si="86"/>
        <v>0.97432262843164652</v>
      </c>
      <c r="E994" s="23">
        <f t="shared" ca="1" si="86"/>
        <v>0.9531239318605097</v>
      </c>
      <c r="F994" s="23">
        <f t="shared" ca="1" si="86"/>
        <v>0.92829503962390925</v>
      </c>
      <c r="G994" s="23">
        <f t="shared" ca="1" si="86"/>
        <v>0.90097980790977794</v>
      </c>
      <c r="H994" s="23">
        <f t="shared" ca="1" si="86"/>
        <v>0.87209028754758433</v>
      </c>
      <c r="I994" s="23">
        <f t="shared" ca="1" si="86"/>
        <v>0.84233269301241542</v>
      </c>
      <c r="J994" s="23">
        <f t="shared" ca="1" si="86"/>
        <v>0.81224560747281804</v>
      </c>
      <c r="K994" s="23">
        <f t="shared" ca="1" si="86"/>
        <v>0.78222681200921096</v>
      </c>
      <c r="L994" s="23">
        <f t="shared" ca="1" si="86"/>
        <v>0.75256836959187712</v>
      </c>
      <c r="M994" s="24">
        <f ca="1">C994*'Balance y flujos'!D$12</f>
        <v>7499.8635849843295</v>
      </c>
      <c r="N994" s="24">
        <f ca="1">D994*'Balance y flujos'!E$12</f>
        <v>7377.4311394677425</v>
      </c>
      <c r="O994" s="24">
        <f ca="1">E994*'Balance y flujos'!F$12</f>
        <v>7216.9176507768607</v>
      </c>
      <c r="P994" s="24">
        <f ca="1">F994*'Balance y flujos'!G$12</f>
        <v>7028.9168413944117</v>
      </c>
      <c r="Q994" s="24">
        <f ca="1">G994*'Balance y flujos'!H$12</f>
        <v>-894157.7180835316</v>
      </c>
      <c r="R994" s="24">
        <f ca="1">H994*'Balance y flujos'!I$12</f>
        <v>22102.066476208001</v>
      </c>
      <c r="S994" s="24">
        <f ca="1">I994*'Balance y flujos'!J$12</f>
        <v>21347.896475716556</v>
      </c>
      <c r="T994" s="24">
        <f ca="1">J994*'Balance y flujos'!K$12</f>
        <v>20585.375926907836</v>
      </c>
      <c r="U994" s="24">
        <f ca="1">K994*'Balance y flujos'!L$12</f>
        <v>19824.586106924737</v>
      </c>
      <c r="V994" s="24">
        <f ca="1">L994*'Balance y flujos'!M$12</f>
        <v>771641.29858800874</v>
      </c>
      <c r="W994" s="18">
        <f t="shared" ca="1" si="84"/>
        <v>-9533.3652931422694</v>
      </c>
      <c r="X994" s="18">
        <f ca="1">'Metrics and Escenarios'!$N$13-W994</f>
        <v>12441.412048949045</v>
      </c>
    </row>
    <row r="995" spans="1:24" x14ac:dyDescent="0.3">
      <c r="A995">
        <v>990</v>
      </c>
      <c r="B995" s="18">
        <f t="shared" ca="1" si="83"/>
        <v>-203.51801310112251</v>
      </c>
      <c r="C995" s="23">
        <f t="shared" ca="1" si="85"/>
        <v>1.0139776973262349</v>
      </c>
      <c r="D995" s="23">
        <f t="shared" ca="1" si="86"/>
        <v>1.0210749391749074</v>
      </c>
      <c r="E995" s="23">
        <f t="shared" ca="1" si="86"/>
        <v>1.0225430859074141</v>
      </c>
      <c r="F995" s="23">
        <f t="shared" ca="1" si="86"/>
        <v>1.0195198503550718</v>
      </c>
      <c r="G995" s="23">
        <f t="shared" ca="1" si="86"/>
        <v>1.012982932991255</v>
      </c>
      <c r="H995" s="23">
        <f t="shared" ca="1" si="86"/>
        <v>1.0037508687230035</v>
      </c>
      <c r="I995" s="23">
        <f t="shared" ca="1" si="86"/>
        <v>0.99248866503052746</v>
      </c>
      <c r="J995" s="23">
        <f t="shared" ca="1" si="86"/>
        <v>0.97973062547355494</v>
      </c>
      <c r="K995" s="23">
        <f t="shared" ca="1" si="86"/>
        <v>0.96589390265382169</v>
      </c>
      <c r="L995" s="23">
        <f t="shared" ca="1" si="86"/>
        <v>0.95130570584129748</v>
      </c>
      <c r="M995" s="24">
        <f ca="1">C995*'Balance y flujos'!D$12</f>
        <v>7677.6936311349964</v>
      </c>
      <c r="N995" s="24">
        <f ca="1">D995*'Balance y flujos'!E$12</f>
        <v>7731.4329280483944</v>
      </c>
      <c r="O995" s="24">
        <f ca="1">E995*'Balance y flujos'!F$12</f>
        <v>7742.5495244463837</v>
      </c>
      <c r="P995" s="24">
        <f ca="1">F995*'Balance y flujos'!G$12</f>
        <v>7719.6580186402443</v>
      </c>
      <c r="Q995" s="24">
        <f ca="1">G995*'Balance y flujos'!H$12</f>
        <v>-1005312.7715729284</v>
      </c>
      <c r="R995" s="24">
        <f ca="1">H995*'Balance y flujos'!I$12</f>
        <v>25438.84359548823</v>
      </c>
      <c r="S995" s="24">
        <f ca="1">I995*'Balance y flujos'!J$12</f>
        <v>25153.416755820417</v>
      </c>
      <c r="T995" s="24">
        <f ca="1">J995*'Balance y flujos'!K$12</f>
        <v>24830.079777504499</v>
      </c>
      <c r="U995" s="24">
        <f ca="1">K995*'Balance y flujos'!L$12</f>
        <v>24479.404885304277</v>
      </c>
      <c r="V995" s="24">
        <f ca="1">L995*'Balance y flujos'!M$12</f>
        <v>975415.39064105286</v>
      </c>
      <c r="W995" s="18">
        <f t="shared" ca="1" si="84"/>
        <v>100875.69818451186</v>
      </c>
      <c r="X995" s="18">
        <f ca="1">'Metrics and Escenarios'!$N$13-W995</f>
        <v>-97967.651428705081</v>
      </c>
    </row>
    <row r="996" spans="1:24" x14ac:dyDescent="0.3">
      <c r="A996">
        <v>991</v>
      </c>
      <c r="B996" s="18">
        <f t="shared" ca="1" si="83"/>
        <v>-1.7880199146580118</v>
      </c>
      <c r="C996" s="23">
        <f t="shared" ca="1" si="85"/>
        <v>0.99372766460153983</v>
      </c>
      <c r="D996" s="23">
        <f t="shared" ca="1" si="86"/>
        <v>0.98069863904068111</v>
      </c>
      <c r="E996" s="23">
        <f t="shared" ca="1" si="86"/>
        <v>0.96249514970336114</v>
      </c>
      <c r="F996" s="23">
        <f t="shared" ca="1" si="86"/>
        <v>0.94048440145358936</v>
      </c>
      <c r="G996" s="23">
        <f t="shared" ca="1" si="86"/>
        <v>0.91579236162391076</v>
      </c>
      <c r="H996" s="23">
        <f t="shared" ca="1" si="86"/>
        <v>0.88932356535764878</v>
      </c>
      <c r="I996" s="23">
        <f t="shared" ca="1" si="86"/>
        <v>0.86178394607351194</v>
      </c>
      <c r="J996" s="23">
        <f t="shared" ca="1" si="86"/>
        <v>0.83371670914023521</v>
      </c>
      <c r="K996" s="23">
        <f t="shared" ca="1" si="86"/>
        <v>0.80552722642008157</v>
      </c>
      <c r="L996" s="23">
        <f t="shared" ca="1" si="86"/>
        <v>0.77751697370660044</v>
      </c>
      <c r="M996" s="24">
        <f ca="1">C996*'Balance y flujos'!D$12</f>
        <v>7524.3632889680675</v>
      </c>
      <c r="N996" s="24">
        <f ca="1">D996*'Balance y flujos'!E$12</f>
        <v>7425.7093769221938</v>
      </c>
      <c r="O996" s="24">
        <f ca="1">E996*'Balance y flujos'!F$12</f>
        <v>7287.8751676312877</v>
      </c>
      <c r="P996" s="24">
        <f ca="1">F996*'Balance y flujos'!G$12</f>
        <v>7121.2129401489628</v>
      </c>
      <c r="Q996" s="24">
        <f ca="1">G996*'Balance y flujos'!H$12</f>
        <v>-908858.11326635571</v>
      </c>
      <c r="R996" s="24">
        <f ca="1">H996*'Balance y flujos'!I$12</f>
        <v>22538.822918975085</v>
      </c>
      <c r="S996" s="24">
        <f ca="1">I996*'Balance y flujos'!J$12</f>
        <v>21840.864800602805</v>
      </c>
      <c r="T996" s="24">
        <f ca="1">J996*'Balance y flujos'!K$12</f>
        <v>21129.534855343078</v>
      </c>
      <c r="U996" s="24">
        <f ca="1">K996*'Balance y flujos'!L$12</f>
        <v>20415.106739462062</v>
      </c>
      <c r="V996" s="24">
        <f ca="1">L996*'Balance y flujos'!M$12</f>
        <v>797222.19469646923</v>
      </c>
      <c r="W996" s="18">
        <f t="shared" ca="1" si="84"/>
        <v>3647.5715181671549</v>
      </c>
      <c r="X996" s="18">
        <f ca="1">'Metrics and Escenarios'!$N$13-W996</f>
        <v>-739.5247623603791</v>
      </c>
    </row>
    <row r="997" spans="1:24" x14ac:dyDescent="0.3">
      <c r="A997">
        <v>992</v>
      </c>
      <c r="B997" s="18">
        <f t="shared" ca="1" si="83"/>
        <v>-23.444572590592287</v>
      </c>
      <c r="C997" s="23">
        <f t="shared" ca="1" si="85"/>
        <v>0.99588206815861957</v>
      </c>
      <c r="D997" s="23">
        <f t="shared" ca="1" si="86"/>
        <v>0.98495556175983578</v>
      </c>
      <c r="E997" s="23">
        <f t="shared" ca="1" si="86"/>
        <v>0.96876880557228096</v>
      </c>
      <c r="F997" s="23">
        <f t="shared" ca="1" si="86"/>
        <v>0.94866685100773152</v>
      </c>
      <c r="G997" s="23">
        <f t="shared" ca="1" si="86"/>
        <v>0.92576269774150055</v>
      </c>
      <c r="H997" s="23">
        <f t="shared" ca="1" si="86"/>
        <v>0.90095477888474673</v>
      </c>
      <c r="I997" s="23">
        <f t="shared" ca="1" si="86"/>
        <v>0.87494776157177345</v>
      </c>
      <c r="J997" s="23">
        <f t="shared" ca="1" si="86"/>
        <v>0.84828690463314471</v>
      </c>
      <c r="K997" s="23">
        <f t="shared" ca="1" si="86"/>
        <v>0.82138168181569349</v>
      </c>
      <c r="L997" s="23">
        <f t="shared" ca="1" si="86"/>
        <v>0.7945389645448887</v>
      </c>
      <c r="M997" s="24">
        <f ca="1">C997*'Balance y flujos'!D$12</f>
        <v>7540.6761235725198</v>
      </c>
      <c r="N997" s="24">
        <f ca="1">D997*'Balance y flujos'!E$12</f>
        <v>7457.9421849368773</v>
      </c>
      <c r="O997" s="24">
        <f ca="1">E997*'Balance y flujos'!F$12</f>
        <v>7335.3783896802051</v>
      </c>
      <c r="P997" s="24">
        <f ca="1">F997*'Balance y flujos'!G$12</f>
        <v>7183.1692740945491</v>
      </c>
      <c r="Q997" s="24">
        <f ca="1">G997*'Balance y flujos'!H$12</f>
        <v>-918752.95542948064</v>
      </c>
      <c r="R997" s="24">
        <f ca="1">H997*'Balance y flujos'!I$12</f>
        <v>22833.601863593089</v>
      </c>
      <c r="S997" s="24">
        <f ca="1">I997*'Balance y flujos'!J$12</f>
        <v>22174.48567607579</v>
      </c>
      <c r="T997" s="24">
        <f ca="1">J997*'Balance y flujos'!K$12</f>
        <v>21498.798719364797</v>
      </c>
      <c r="U997" s="24">
        <f ca="1">K997*'Balance y flujos'!L$12</f>
        <v>20816.918606996212</v>
      </c>
      <c r="V997" s="24">
        <f ca="1">L997*'Balance y flujos'!M$12</f>
        <v>814675.58716648899</v>
      </c>
      <c r="W997" s="18">
        <f t="shared" ca="1" si="84"/>
        <v>12763.60257532238</v>
      </c>
      <c r="X997" s="18">
        <f ca="1">'Metrics and Escenarios'!$N$13-W997</f>
        <v>-9855.5558195156045</v>
      </c>
    </row>
    <row r="998" spans="1:24" x14ac:dyDescent="0.3">
      <c r="A998">
        <v>993</v>
      </c>
      <c r="B998" s="18">
        <f t="shared" ca="1" si="83"/>
        <v>-112.02562815037618</v>
      </c>
      <c r="C998" s="23">
        <f t="shared" ca="1" si="85"/>
        <v>1.0047428837201069</v>
      </c>
      <c r="D998" s="23">
        <f t="shared" ca="1" si="86"/>
        <v>1.0025607304031974</v>
      </c>
      <c r="E998" s="23">
        <f t="shared" ca="1" si="86"/>
        <v>0.99485829442281581</v>
      </c>
      <c r="F998" s="23">
        <f t="shared" ca="1" si="86"/>
        <v>0.98288301656745147</v>
      </c>
      <c r="G998" s="23">
        <f t="shared" ca="1" si="86"/>
        <v>0.96768678301097111</v>
      </c>
      <c r="H998" s="23">
        <f t="shared" ca="1" si="86"/>
        <v>0.95013463895434025</v>
      </c>
      <c r="I998" s="23">
        <f t="shared" ca="1" si="86"/>
        <v>0.93091774524931625</v>
      </c>
      <c r="J998" s="23">
        <f t="shared" ca="1" si="86"/>
        <v>0.91058181645873948</v>
      </c>
      <c r="K998" s="23">
        <f t="shared" ca="1" si="86"/>
        <v>0.88954567076889879</v>
      </c>
      <c r="L998" s="23">
        <f t="shared" ca="1" si="86"/>
        <v>0.86813139782363458</v>
      </c>
      <c r="M998" s="24">
        <f ca="1">C998*'Balance y flujos'!D$12</f>
        <v>7607.768947588751</v>
      </c>
      <c r="N998" s="24">
        <f ca="1">D998*'Balance y flujos'!E$12</f>
        <v>7591.2459957846095</v>
      </c>
      <c r="O998" s="24">
        <f ca="1">E998*'Balance y flujos'!F$12</f>
        <v>7532.924255743641</v>
      </c>
      <c r="P998" s="24">
        <f ca="1">F998*'Balance y flujos'!G$12</f>
        <v>7442.2491701242561</v>
      </c>
      <c r="Q998" s="24">
        <f ca="1">G998*'Balance y flujos'!H$12</f>
        <v>-960359.59754086868</v>
      </c>
      <c r="R998" s="24">
        <f ca="1">H998*'Balance y flujos'!I$12</f>
        <v>24080.005535402648</v>
      </c>
      <c r="S998" s="24">
        <f ca="1">I998*'Balance y flujos'!J$12</f>
        <v>23592.976763038881</v>
      </c>
      <c r="T998" s="24">
        <f ca="1">J998*'Balance y flujos'!K$12</f>
        <v>23077.587408974741</v>
      </c>
      <c r="U998" s="24">
        <f ca="1">K998*'Balance y flujos'!L$12</f>
        <v>22544.451910186508</v>
      </c>
      <c r="V998" s="24">
        <f ca="1">L998*'Balance y flujos'!M$12</f>
        <v>890133.13106015383</v>
      </c>
      <c r="W998" s="18">
        <f t="shared" ca="1" si="84"/>
        <v>53242.743506129365</v>
      </c>
      <c r="X998" s="18">
        <f ca="1">'Metrics and Escenarios'!$N$13-W998</f>
        <v>-50334.69675032259</v>
      </c>
    </row>
    <row r="999" spans="1:24" x14ac:dyDescent="0.3">
      <c r="A999">
        <v>994</v>
      </c>
      <c r="B999" s="18">
        <f t="shared" ca="1" si="83"/>
        <v>-277.17120499737842</v>
      </c>
      <c r="C999" s="23">
        <f t="shared" ca="1" si="85"/>
        <v>1.0214735374596746</v>
      </c>
      <c r="D999" s="23">
        <f t="shared" ca="1" si="86"/>
        <v>1.0362273532333508</v>
      </c>
      <c r="E999" s="23">
        <f t="shared" ca="1" si="86"/>
        <v>1.0453886220600401</v>
      </c>
      <c r="F999" s="23">
        <f t="shared" ca="1" si="86"/>
        <v>1.0500030388186004</v>
      </c>
      <c r="G999" s="23">
        <f t="shared" ca="1" si="86"/>
        <v>1.0509830592703657</v>
      </c>
      <c r="H999" s="23">
        <f t="shared" ca="1" si="86"/>
        <v>1.0491032659985513</v>
      </c>
      <c r="I999" s="23">
        <f t="shared" ca="1" si="86"/>
        <v>1.0450006915816925</v>
      </c>
      <c r="J999" s="23">
        <f t="shared" ca="1" si="86"/>
        <v>1.0391935050984957</v>
      </c>
      <c r="K999" s="23">
        <f t="shared" ca="1" si="86"/>
        <v>1.032090740756636</v>
      </c>
      <c r="L999" s="23">
        <f t="shared" ca="1" si="86"/>
        <v>1.0240172590840717</v>
      </c>
      <c r="M999" s="24">
        <f ca="1">C999*'Balance y flujos'!D$12</f>
        <v>7734.4510570668217</v>
      </c>
      <c r="N999" s="24">
        <f ca="1">D999*'Balance y flujos'!E$12</f>
        <v>7846.1648331184933</v>
      </c>
      <c r="O999" s="24">
        <f ca="1">E999*'Balance y flujos'!F$12</f>
        <v>7915.5326461475788</v>
      </c>
      <c r="P999" s="24">
        <f ca="1">F999*'Balance y flujos'!G$12</f>
        <v>7950.4723477327525</v>
      </c>
      <c r="Q999" s="24">
        <f ca="1">G999*'Balance y flujos'!H$12</f>
        <v>-1043025.1663483928</v>
      </c>
      <c r="R999" s="24">
        <f ca="1">H999*'Balance y flujos'!I$12</f>
        <v>26588.244883121373</v>
      </c>
      <c r="S999" s="24">
        <f ca="1">I999*'Balance y flujos'!J$12</f>
        <v>26484.270129842109</v>
      </c>
      <c r="T999" s="24">
        <f ca="1">J999*'Balance y flujos'!K$12</f>
        <v>26337.094059286057</v>
      </c>
      <c r="U999" s="24">
        <f ca="1">K999*'Balance y flujos'!L$12</f>
        <v>26157.083145404551</v>
      </c>
      <c r="V999" s="24">
        <f ca="1">L999*'Balance y flujos'!M$12</f>
        <v>1049969.7296667986</v>
      </c>
      <c r="W999" s="18">
        <f t="shared" ca="1" si="84"/>
        <v>143957.87642012548</v>
      </c>
      <c r="X999" s="18">
        <f ca="1">'Metrics and Escenarios'!$N$13-W999</f>
        <v>-141049.82966431871</v>
      </c>
    </row>
    <row r="1000" spans="1:24" x14ac:dyDescent="0.3">
      <c r="A1000">
        <v>995</v>
      </c>
      <c r="B1000" s="18">
        <f t="shared" ca="1" si="83"/>
        <v>312.04802443496766</v>
      </c>
      <c r="C1000" s="23">
        <f t="shared" ca="1" si="85"/>
        <v>0.96302520551648374</v>
      </c>
      <c r="D1000" s="23">
        <f t="shared" ca="1" si="86"/>
        <v>0.92103497060041339</v>
      </c>
      <c r="E1000" s="23">
        <f t="shared" ca="1" si="86"/>
        <v>0.87601061949589354</v>
      </c>
      <c r="F1000" s="23">
        <f t="shared" ca="1" si="86"/>
        <v>0.82953113657766087</v>
      </c>
      <c r="G1000" s="23">
        <f t="shared" ca="1" si="86"/>
        <v>0.78279561776623652</v>
      </c>
      <c r="H1000" s="23">
        <f t="shared" ca="1" si="86"/>
        <v>0.73668434862677179</v>
      </c>
      <c r="I1000" s="23">
        <f t="shared" ca="1" si="86"/>
        <v>0.69181554429361569</v>
      </c>
      <c r="J1000" s="23">
        <f t="shared" ca="1" si="86"/>
        <v>0.64860560263913436</v>
      </c>
      <c r="K1000" s="23">
        <f t="shared" ca="1" si="86"/>
        <v>0.60731315418349563</v>
      </c>
      <c r="L1000" s="23">
        <f t="shared" ca="1" si="86"/>
        <v>0.56808407696886354</v>
      </c>
      <c r="M1000" s="24">
        <f ca="1">C1000*'Balance y flujos'!D$12</f>
        <v>7291.8886741919241</v>
      </c>
      <c r="N1000" s="24">
        <f ca="1">D1000*'Balance y flujos'!E$12</f>
        <v>6973.9446404768987</v>
      </c>
      <c r="O1000" s="24">
        <f ca="1">E1000*'Balance y flujos'!F$12</f>
        <v>6633.0267143403653</v>
      </c>
      <c r="P1000" s="24">
        <f ca="1">F1000*'Balance y flujos'!G$12</f>
        <v>6281.0907389034719</v>
      </c>
      <c r="Q1000" s="24">
        <f ca="1">G1000*'Balance y flujos'!H$12</f>
        <v>-776868.4016698153</v>
      </c>
      <c r="R1000" s="24">
        <f ca="1">H1000*'Balance y flujos'!I$12</f>
        <v>18670.367825237918</v>
      </c>
      <c r="S1000" s="24">
        <f ca="1">I1000*'Balance y flujos'!J$12</f>
        <v>17533.222611904399</v>
      </c>
      <c r="T1000" s="24">
        <f ca="1">J1000*'Balance y flujos'!K$12</f>
        <v>16438.119253322038</v>
      </c>
      <c r="U1000" s="24">
        <f ca="1">K1000*'Balance y flujos'!L$12</f>
        <v>15391.612425114619</v>
      </c>
      <c r="V1000" s="24">
        <f ca="1">L1000*'Balance y flujos'!M$12</f>
        <v>582481.47619750246</v>
      </c>
      <c r="W1000" s="18">
        <f t="shared" ca="1" si="84"/>
        <v>-99173.652588821249</v>
      </c>
      <c r="X1000" s="18">
        <f ca="1">'Metrics and Escenarios'!$N$13-W1000</f>
        <v>102081.69934462802</v>
      </c>
    </row>
    <row r="1001" spans="1:24" x14ac:dyDescent="0.3">
      <c r="A1001">
        <v>996</v>
      </c>
      <c r="B1001" s="18">
        <f t="shared" ca="1" si="83"/>
        <v>121.30308359850801</v>
      </c>
      <c r="C1001" s="23">
        <f t="shared" ca="1" si="85"/>
        <v>0.98157073510737236</v>
      </c>
      <c r="D1001" s="23">
        <f t="shared" ca="1" si="86"/>
        <v>0.95685033929509966</v>
      </c>
      <c r="E1001" s="23">
        <f t="shared" ca="1" si="86"/>
        <v>0.92760101149703711</v>
      </c>
      <c r="F1001" s="23">
        <f t="shared" ca="1" si="86"/>
        <v>0.89529978887205219</v>
      </c>
      <c r="G1001" s="23">
        <f t="shared" ca="1" si="86"/>
        <v>0.86112881811498465</v>
      </c>
      <c r="H1001" s="23">
        <f t="shared" ca="1" si="86"/>
        <v>0.8260096635935007</v>
      </c>
      <c r="I1001" s="23">
        <f t="shared" ca="1" si="86"/>
        <v>0.79063848206303211</v>
      </c>
      <c r="J1001" s="23">
        <f t="shared" ca="1" si="86"/>
        <v>0.75553097828232807</v>
      </c>
      <c r="K1001" s="23">
        <f t="shared" ca="1" si="86"/>
        <v>0.72105470596370913</v>
      </c>
      <c r="L1001" s="23">
        <f t="shared" ca="1" si="86"/>
        <v>0.68746737332708208</v>
      </c>
      <c r="M1001" s="24">
        <f ca="1">C1001*'Balance y flujos'!D$12</f>
        <v>7432.3127632043861</v>
      </c>
      <c r="N1001" s="24">
        <f ca="1">D1001*'Balance y flujos'!E$12</f>
        <v>7245.1334731790776</v>
      </c>
      <c r="O1001" s="24">
        <f ca="1">E1001*'Balance y flujos'!F$12</f>
        <v>7023.6617600020245</v>
      </c>
      <c r="P1001" s="24">
        <f ca="1">F1001*'Balance y flujos'!G$12</f>
        <v>6779.0815371039562</v>
      </c>
      <c r="Q1001" s="24">
        <f ca="1">G1001*'Balance y flujos'!H$12</f>
        <v>-854608.47426534968</v>
      </c>
      <c r="R1001" s="24">
        <f ca="1">H1001*'Balance y flujos'!I$12</f>
        <v>20934.209170099974</v>
      </c>
      <c r="S1001" s="24">
        <f ca="1">I1001*'Balance y flujos'!J$12</f>
        <v>20037.769642345476</v>
      </c>
      <c r="T1001" s="24">
        <f ca="1">J1001*'Balance y flujos'!K$12</f>
        <v>19148.012706103364</v>
      </c>
      <c r="U1001" s="24">
        <f ca="1">K1001*'Balance y flujos'!L$12</f>
        <v>18274.25356267707</v>
      </c>
      <c r="V1001" s="24">
        <f ca="1">L1001*'Balance y flujos'!M$12</f>
        <v>704890.39684019529</v>
      </c>
      <c r="W1001" s="18">
        <f t="shared" ca="1" si="84"/>
        <v>-42843.642810439109</v>
      </c>
      <c r="X1001" s="18">
        <f ca="1">'Metrics and Escenarios'!$N$13-W1001</f>
        <v>45751.689566245885</v>
      </c>
    </row>
    <row r="1002" spans="1:24" x14ac:dyDescent="0.3">
      <c r="A1002">
        <v>997</v>
      </c>
      <c r="B1002" s="18">
        <f t="shared" ca="1" si="83"/>
        <v>37.904439273949997</v>
      </c>
      <c r="C1002" s="23">
        <f t="shared" ca="1" si="85"/>
        <v>0.98979113282401565</v>
      </c>
      <c r="D1002" s="23">
        <f t="shared" ca="1" si="86"/>
        <v>0.97294419093440032</v>
      </c>
      <c r="E1002" s="23">
        <f t="shared" ca="1" si="86"/>
        <v>0.95110197794298579</v>
      </c>
      <c r="F1002" s="23">
        <f t="shared" ca="1" si="86"/>
        <v>0.92567025910554224</v>
      </c>
      <c r="G1002" s="23">
        <f t="shared" ca="1" si="86"/>
        <v>0.89779650180672621</v>
      </c>
      <c r="H1002" s="23">
        <f t="shared" ca="1" si="86"/>
        <v>0.86839411340458272</v>
      </c>
      <c r="I1002" s="23">
        <f t="shared" ca="1" si="86"/>
        <v>0.83816910428142422</v>
      </c>
      <c r="J1002" s="23">
        <f t="shared" ca="1" si="86"/>
        <v>0.80765880638481768</v>
      </c>
      <c r="K1002" s="23">
        <f t="shared" ca="1" si="86"/>
        <v>0.77725912534386521</v>
      </c>
      <c r="L1002" s="23">
        <f t="shared" ca="1" si="86"/>
        <v>0.74725987467235189</v>
      </c>
      <c r="M1002" s="24">
        <f ca="1">C1002*'Balance y flujos'!D$12</f>
        <v>7494.5564351913481</v>
      </c>
      <c r="N1002" s="24">
        <f ca="1">D1002*'Balance y flujos'!E$12</f>
        <v>7366.9938085270005</v>
      </c>
      <c r="O1002" s="24">
        <f ca="1">E1002*'Balance y flujos'!F$12</f>
        <v>7201.6077058382716</v>
      </c>
      <c r="P1002" s="24">
        <f ca="1">F1002*'Balance y flujos'!G$12</f>
        <v>7009.042379932258</v>
      </c>
      <c r="Q1002" s="24">
        <f ca="1">G1002*'Balance y flujos'!H$12</f>
        <v>-890998.51551752782</v>
      </c>
      <c r="R1002" s="24">
        <f ca="1">H1002*'Balance y flujos'!I$12</f>
        <v>22008.391443034554</v>
      </c>
      <c r="S1002" s="24">
        <f ca="1">I1002*'Balance y flujos'!J$12</f>
        <v>21242.375388936951</v>
      </c>
      <c r="T1002" s="24">
        <f ca="1">J1002*'Balance y flujos'!K$12</f>
        <v>20469.12903824541</v>
      </c>
      <c r="U1002" s="24">
        <f ca="1">K1002*'Balance y flujos'!L$12</f>
        <v>19698.68613707276</v>
      </c>
      <c r="V1002" s="24">
        <f ca="1">L1002*'Balance y flujos'!M$12</f>
        <v>766198.2663283993</v>
      </c>
      <c r="W1002" s="18">
        <f t="shared" ca="1" si="84"/>
        <v>-12309.466852350044</v>
      </c>
      <c r="X1002" s="18">
        <f ca="1">'Metrics and Escenarios'!$N$13-W1002</f>
        <v>15217.51360815682</v>
      </c>
    </row>
    <row r="1003" spans="1:24" x14ac:dyDescent="0.3">
      <c r="A1003">
        <v>998</v>
      </c>
      <c r="B1003" s="18">
        <f t="shared" ca="1" si="83"/>
        <v>-84.05806289732584</v>
      </c>
      <c r="C1003" s="23">
        <f t="shared" ca="1" si="85"/>
        <v>1.001936788315696</v>
      </c>
      <c r="D1003" s="23">
        <f t="shared" ca="1" si="86"/>
        <v>0.99696854842548466</v>
      </c>
      <c r="E1003" s="23">
        <f t="shared" ca="1" si="86"/>
        <v>0.98654608474532357</v>
      </c>
      <c r="F1003" s="23">
        <f t="shared" ca="1" si="86"/>
        <v>0.97194875358396826</v>
      </c>
      <c r="G1003" s="23">
        <f t="shared" ca="1" si="86"/>
        <v>0.95424903563026175</v>
      </c>
      <c r="H1003" s="23">
        <f t="shared" ca="1" si="86"/>
        <v>0.93432389485695533</v>
      </c>
      <c r="I1003" s="23">
        <f t="shared" ca="1" si="86"/>
        <v>0.91287013145803142</v>
      </c>
      <c r="J1003" s="23">
        <f t="shared" ca="1" si="86"/>
        <v>0.89043463882780127</v>
      </c>
      <c r="K1003" s="23">
        <f t="shared" ca="1" si="86"/>
        <v>0.86743453185931829</v>
      </c>
      <c r="L1003" s="23">
        <f t="shared" ca="1" si="86"/>
        <v>0.84418825268691766</v>
      </c>
      <c r="M1003" s="24">
        <f ca="1">C1003*'Balance y flujos'!D$12</f>
        <v>7586.5215958258741</v>
      </c>
      <c r="N1003" s="24">
        <f ca="1">D1003*'Balance y flujos'!E$12</f>
        <v>7548.902796256998</v>
      </c>
      <c r="O1003" s="24">
        <f ca="1">E1003*'Balance y flujos'!F$12</f>
        <v>7469.9853967629897</v>
      </c>
      <c r="P1003" s="24">
        <f ca="1">F1003*'Balance y flujos'!G$12</f>
        <v>7359.4564997422422</v>
      </c>
      <c r="Q1003" s="24">
        <f ca="1">G1003*'Balance y flujos'!H$12</f>
        <v>-947023.59885517857</v>
      </c>
      <c r="R1003" s="24">
        <f ca="1">H1003*'Balance y flujos'!I$12</f>
        <v>23679.301477498957</v>
      </c>
      <c r="S1003" s="24">
        <f ca="1">I1003*'Balance y flujos'!J$12</f>
        <v>23135.58196636751</v>
      </c>
      <c r="T1003" s="24">
        <f ca="1">J1003*'Balance y flujos'!K$12</f>
        <v>22566.981723227243</v>
      </c>
      <c r="U1003" s="24">
        <f ca="1">K1003*'Balance y flujos'!L$12</f>
        <v>21984.072017161325</v>
      </c>
      <c r="V1003" s="24">
        <f ca="1">L1003*'Balance y flujos'!M$12</f>
        <v>865583.17606324528</v>
      </c>
      <c r="W1003" s="18">
        <f t="shared" ca="1" si="84"/>
        <v>39890.380680909846</v>
      </c>
      <c r="X1003" s="18">
        <f ca="1">'Metrics and Escenarios'!$N$13-W1003</f>
        <v>-36982.33392510307</v>
      </c>
    </row>
    <row r="1004" spans="1:24" x14ac:dyDescent="0.3">
      <c r="A1004">
        <v>999</v>
      </c>
      <c r="B1004" s="18">
        <f t="shared" ca="1" si="83"/>
        <v>71.124632730917597</v>
      </c>
      <c r="C1004" s="23">
        <f t="shared" ca="1" si="85"/>
        <v>0.98650848306447003</v>
      </c>
      <c r="D1004" s="23">
        <f t="shared" ca="1" si="86"/>
        <v>0.9665013390645032</v>
      </c>
      <c r="E1004" s="23">
        <f t="shared" ca="1" si="86"/>
        <v>0.94167031673749912</v>
      </c>
      <c r="F1004" s="23">
        <f t="shared" ca="1" si="86"/>
        <v>0.91345124447273829</v>
      </c>
      <c r="G1004" s="23">
        <f t="shared" ca="1" si="86"/>
        <v>0.88300718111661969</v>
      </c>
      <c r="H1004" s="23">
        <f t="shared" ca="1" si="86"/>
        <v>0.85125654254120764</v>
      </c>
      <c r="I1004" s="23">
        <f t="shared" ca="1" si="86"/>
        <v>0.81890308194692707</v>
      </c>
      <c r="J1004" s="23">
        <f t="shared" ca="1" si="86"/>
        <v>0.786477052428177</v>
      </c>
      <c r="K1004" s="23">
        <f t="shared" ca="1" si="86"/>
        <v>0.75436445652029938</v>
      </c>
      <c r="L1004" s="23">
        <f t="shared" ca="1" si="86"/>
        <v>0.72284355983200321</v>
      </c>
      <c r="M1004" s="24">
        <f ca="1">C1004*'Balance y flujos'!D$12</f>
        <v>7469.700682230934</v>
      </c>
      <c r="N1004" s="24">
        <f ca="1">D1004*'Balance y flujos'!E$12</f>
        <v>7318.2094586361764</v>
      </c>
      <c r="O1004" s="24">
        <f ca="1">E1004*'Balance y flujos'!F$12</f>
        <v>7130.1925205148318</v>
      </c>
      <c r="P1004" s="24">
        <f ca="1">F1004*'Balance y flujos'!G$12</f>
        <v>6916.5217544072557</v>
      </c>
      <c r="Q1004" s="24">
        <f ca="1">G1004*'Balance y flujos'!H$12</f>
        <v>-876321.17744160572</v>
      </c>
      <c r="R1004" s="24">
        <f ca="1">H1004*'Balance y flujos'!I$12</f>
        <v>21574.060576298034</v>
      </c>
      <c r="S1004" s="24">
        <f ca="1">I1004*'Balance y flujos'!J$12</f>
        <v>20754.101511278466</v>
      </c>
      <c r="T1004" s="24">
        <f ca="1">J1004*'Balance y flujos'!K$12</f>
        <v>19932.303275228518</v>
      </c>
      <c r="U1004" s="24">
        <f ca="1">K1004*'Balance y flujos'!L$12</f>
        <v>19118.44863240773</v>
      </c>
      <c r="V1004" s="24">
        <f ca="1">L1004*'Balance y flujos'!M$12</f>
        <v>741163.14971785434</v>
      </c>
      <c r="W1004" s="18">
        <f t="shared" ca="1" si="84"/>
        <v>-24944.489312749589</v>
      </c>
      <c r="X1004" s="18">
        <f ca="1">'Metrics and Escenarios'!$N$13-W1004</f>
        <v>27852.536068556365</v>
      </c>
    </row>
    <row r="1005" spans="1:24" x14ac:dyDescent="0.3">
      <c r="A1005">
        <v>1000</v>
      </c>
      <c r="B1005" s="18">
        <f t="shared" ca="1" si="83"/>
        <v>-386.37771859278996</v>
      </c>
      <c r="C1005" s="23">
        <f t="shared" ca="1" si="85"/>
        <v>1.0326898269572569</v>
      </c>
      <c r="D1005" s="23">
        <f t="shared" ca="1" si="86"/>
        <v>1.0591088801041355</v>
      </c>
      <c r="E1005" s="23">
        <f t="shared" ca="1" si="86"/>
        <v>1.0802048050909805</v>
      </c>
      <c r="F1005" s="23">
        <f t="shared" ca="1" si="86"/>
        <v>1.0968864470957873</v>
      </c>
      <c r="G1005" s="23">
        <f t="shared" ca="1" si="86"/>
        <v>1.1099658286889993</v>
      </c>
      <c r="H1005" s="23">
        <f t="shared" ca="1" si="86"/>
        <v>1.1201467181222653</v>
      </c>
      <c r="I1005" s="23">
        <f t="shared" ca="1" si="86"/>
        <v>1.1280179958699303</v>
      </c>
      <c r="J1005" s="23">
        <f t="shared" ca="1" si="86"/>
        <v>1.1340668422208759</v>
      </c>
      <c r="K1005" s="23">
        <f t="shared" ca="1" si="86"/>
        <v>1.138683137896813</v>
      </c>
      <c r="L1005" s="23">
        <f t="shared" ca="1" si="86"/>
        <v>1.1421813450524581</v>
      </c>
      <c r="M1005" s="24">
        <f ca="1">C1005*'Balance y flujos'!D$12</f>
        <v>7819.3791917463432</v>
      </c>
      <c r="N1005" s="24">
        <f ca="1">D1005*'Balance y flujos'!E$12</f>
        <v>8019.4204713733716</v>
      </c>
      <c r="O1005" s="24">
        <f ca="1">E1005*'Balance y flujos'!F$12</f>
        <v>8179.1557883744217</v>
      </c>
      <c r="P1005" s="24">
        <f ca="1">F1005*'Balance y flujos'!G$12</f>
        <v>8305.4667880294492</v>
      </c>
      <c r="Q1005" s="24">
        <f ca="1">G1005*'Balance y flujos'!H$12</f>
        <v>-1101561.3267002725</v>
      </c>
      <c r="R1005" s="24">
        <f ca="1">H1005*'Balance y flujos'!I$12</f>
        <v>28388.754674318825</v>
      </c>
      <c r="S1005" s="24">
        <f ca="1">I1005*'Balance y flujos'!J$12</f>
        <v>28588.242624724531</v>
      </c>
      <c r="T1005" s="24">
        <f ca="1">J1005*'Balance y flujos'!K$12</f>
        <v>28741.543270382361</v>
      </c>
      <c r="U1005" s="24">
        <f ca="1">K1005*'Balance y flujos'!L$12</f>
        <v>28858.537663463278</v>
      </c>
      <c r="V1005" s="24">
        <f ca="1">L1005*'Balance y flujos'!M$12</f>
        <v>1171128.5405168459</v>
      </c>
      <c r="W1005" s="18">
        <f t="shared" ca="1" si="84"/>
        <v>216467.71428898594</v>
      </c>
      <c r="X1005" s="18">
        <f ca="1">'Metrics and Escenarios'!$N$13-W1005</f>
        <v>-213559.66753317916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 y flujos</vt:lpstr>
      <vt:lpstr>Metrics and Escenarios</vt:lpstr>
      <vt:lpstr>MonteCarloDeltaVE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2024-05-17T17:44:03Z</dcterms:created>
  <dcterms:modified xsi:type="dcterms:W3CDTF">2024-05-17T17:44:32Z</dcterms:modified>
</cp:coreProperties>
</file>