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70f02ef6dc790b/Projects/Arduino/Robot_8_Tank/"/>
    </mc:Choice>
  </mc:AlternateContent>
  <xr:revisionPtr revIDLastSave="1623" documentId="8_{35CA5AAA-2DCC-43CA-91AE-E7C75E85D76E}" xr6:coauthVersionLast="43" xr6:coauthVersionMax="43" xr10:uidLastSave="{551338A0-F2AC-4E9C-A467-6AFACA6DB83B}"/>
  <bookViews>
    <workbookView xWindow="-120" yWindow="-120" windowWidth="20730" windowHeight="11160" xr2:uid="{F438E373-D01A-47A9-8C4A-5FBB8E121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4" i="1"/>
  <c r="Y5" i="1"/>
  <c r="M2" i="1" s="1"/>
  <c r="X5" i="1"/>
  <c r="L2" i="1" s="1"/>
  <c r="L4" i="1" s="1"/>
  <c r="W5" i="1"/>
  <c r="K2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F4" i="1"/>
  <c r="H4" i="1" s="1"/>
  <c r="G4" i="1" s="1"/>
  <c r="K4" i="1" l="1"/>
  <c r="D4" i="1"/>
  <c r="E4" i="1"/>
  <c r="B5" i="1" l="1"/>
  <c r="B6" i="1" s="1"/>
  <c r="J4" i="1"/>
  <c r="M4" i="1" s="1"/>
  <c r="N4" i="1" s="1"/>
  <c r="C5" i="1" s="1"/>
  <c r="D5" i="1" l="1"/>
  <c r="B7" i="1"/>
  <c r="D6" i="1"/>
  <c r="B8" i="1" l="1"/>
  <c r="D7" i="1"/>
  <c r="D8" i="1" l="1"/>
  <c r="B9" i="1"/>
  <c r="B10" i="1" l="1"/>
  <c r="D9" i="1"/>
  <c r="E5" i="1"/>
  <c r="F5" i="1" s="1"/>
  <c r="B11" i="1" l="1"/>
  <c r="D10" i="1"/>
  <c r="B12" i="1" l="1"/>
  <c r="D11" i="1"/>
  <c r="H5" i="1"/>
  <c r="K5" i="1" s="1"/>
  <c r="G5" i="1" l="1"/>
  <c r="B13" i="1"/>
  <c r="D12" i="1"/>
  <c r="I5" i="1"/>
  <c r="L5" i="1" s="1"/>
  <c r="J5" i="1"/>
  <c r="M5" i="1" s="1"/>
  <c r="N5" i="1" l="1"/>
  <c r="B14" i="1"/>
  <c r="D13" i="1"/>
  <c r="C6" i="1" l="1"/>
  <c r="E6" i="1" s="1"/>
  <c r="F6" i="1" s="1"/>
  <c r="H6" i="1" s="1"/>
  <c r="K6" i="1" s="1"/>
  <c r="B15" i="1"/>
  <c r="D14" i="1"/>
  <c r="B16" i="1" l="1"/>
  <c r="D15" i="1"/>
  <c r="G6" i="1"/>
  <c r="J6" i="1"/>
  <c r="M6" i="1" s="1"/>
  <c r="I6" i="1"/>
  <c r="L6" i="1" s="1"/>
  <c r="N6" i="1" l="1"/>
  <c r="C7" i="1" s="1"/>
  <c r="B17" i="1"/>
  <c r="D16" i="1"/>
  <c r="B18" i="1" l="1"/>
  <c r="D17" i="1"/>
  <c r="E7" i="1"/>
  <c r="F7" i="1" s="1"/>
  <c r="B19" i="1" l="1"/>
  <c r="D18" i="1"/>
  <c r="H7" i="1"/>
  <c r="K7" i="1" s="1"/>
  <c r="G7" i="1" l="1"/>
  <c r="B20" i="1"/>
  <c r="D19" i="1"/>
  <c r="J7" i="1"/>
  <c r="M7" i="1" s="1"/>
  <c r="I7" i="1"/>
  <c r="L7" i="1" s="1"/>
  <c r="N7" i="1" l="1"/>
  <c r="C8" i="1" s="1"/>
  <c r="B21" i="1"/>
  <c r="D20" i="1"/>
  <c r="B22" i="1" l="1"/>
  <c r="D21" i="1"/>
  <c r="E8" i="1"/>
  <c r="F8" i="1" s="1"/>
  <c r="B23" i="1" l="1"/>
  <c r="D22" i="1"/>
  <c r="H8" i="1"/>
  <c r="K8" i="1" s="1"/>
  <c r="G8" i="1" l="1"/>
  <c r="B24" i="1"/>
  <c r="D23" i="1"/>
  <c r="J8" i="1"/>
  <c r="M8" i="1" s="1"/>
  <c r="I8" i="1"/>
  <c r="L8" i="1" s="1"/>
  <c r="N8" i="1" l="1"/>
  <c r="C9" i="1" s="1"/>
  <c r="B25" i="1"/>
  <c r="D24" i="1"/>
  <c r="D25" i="1" l="1"/>
  <c r="B26" i="1"/>
  <c r="B27" i="1" l="1"/>
  <c r="D26" i="1"/>
  <c r="E9" i="1"/>
  <c r="F9" i="1" s="1"/>
  <c r="D27" i="1" l="1"/>
  <c r="B28" i="1"/>
  <c r="D28" i="1" l="1"/>
  <c r="B29" i="1"/>
  <c r="H9" i="1"/>
  <c r="K9" i="1" s="1"/>
  <c r="G9" i="1" l="1"/>
  <c r="D29" i="1"/>
  <c r="B30" i="1"/>
  <c r="I9" i="1"/>
  <c r="L9" i="1" s="1"/>
  <c r="J9" i="1"/>
  <c r="M9" i="1" s="1"/>
  <c r="N9" i="1" l="1"/>
  <c r="C10" i="1" s="1"/>
  <c r="D30" i="1"/>
  <c r="B31" i="1"/>
  <c r="B32" i="1" l="1"/>
  <c r="D31" i="1"/>
  <c r="E10" i="1" l="1"/>
  <c r="F10" i="1" s="1"/>
  <c r="H10" i="1" s="1"/>
  <c r="K10" i="1" s="1"/>
  <c r="B33" i="1"/>
  <c r="D32" i="1"/>
  <c r="B34" i="1" l="1"/>
  <c r="D33" i="1"/>
  <c r="G10" i="1"/>
  <c r="I10" i="1"/>
  <c r="L10" i="1" s="1"/>
  <c r="J10" i="1"/>
  <c r="M10" i="1" s="1"/>
  <c r="N10" i="1" l="1"/>
  <c r="C11" i="1" s="1"/>
  <c r="B35" i="1"/>
  <c r="D34" i="1"/>
  <c r="E11" i="1" l="1"/>
  <c r="F11" i="1" s="1"/>
  <c r="D35" i="1"/>
  <c r="B36" i="1"/>
  <c r="H11" i="1" l="1"/>
  <c r="K11" i="1" s="1"/>
  <c r="B37" i="1"/>
  <c r="D36" i="1"/>
  <c r="G11" i="1" l="1"/>
  <c r="I11" i="1"/>
  <c r="L11" i="1" s="1"/>
  <c r="J11" i="1"/>
  <c r="M11" i="1" s="1"/>
  <c r="B38" i="1"/>
  <c r="D37" i="1"/>
  <c r="N11" i="1" l="1"/>
  <c r="C12" i="1" s="1"/>
  <c r="D38" i="1"/>
  <c r="B39" i="1"/>
  <c r="E12" i="1" l="1"/>
  <c r="F12" i="1" s="1"/>
  <c r="B40" i="1"/>
  <c r="D39" i="1"/>
  <c r="H12" i="1" l="1"/>
  <c r="K12" i="1" s="1"/>
  <c r="B41" i="1"/>
  <c r="D40" i="1"/>
  <c r="G12" i="1" l="1"/>
  <c r="I12" i="1"/>
  <c r="L12" i="1" s="1"/>
  <c r="J12" i="1"/>
  <c r="M12" i="1" s="1"/>
  <c r="D41" i="1"/>
  <c r="B42" i="1"/>
  <c r="N12" i="1" l="1"/>
  <c r="C13" i="1" s="1"/>
  <c r="B43" i="1"/>
  <c r="D42" i="1"/>
  <c r="E13" i="1" l="1"/>
  <c r="F13" i="1" s="1"/>
  <c r="H13" i="1" s="1"/>
  <c r="K13" i="1" s="1"/>
  <c r="D43" i="1"/>
  <c r="B44" i="1"/>
  <c r="G13" i="1" l="1"/>
  <c r="J13" i="1"/>
  <c r="M13" i="1" s="1"/>
  <c r="I13" i="1"/>
  <c r="L13" i="1" s="1"/>
  <c r="D44" i="1"/>
  <c r="B45" i="1"/>
  <c r="N13" i="1" l="1"/>
  <c r="D45" i="1"/>
  <c r="B46" i="1"/>
  <c r="C14" i="1" l="1"/>
  <c r="D46" i="1"/>
  <c r="B47" i="1"/>
  <c r="E14" i="1" l="1"/>
  <c r="F14" i="1" s="1"/>
  <c r="H14" i="1" s="1"/>
  <c r="B48" i="1"/>
  <c r="D47" i="1"/>
  <c r="K14" i="1" l="1"/>
  <c r="J14" i="1"/>
  <c r="M14" i="1" s="1"/>
  <c r="G14" i="1"/>
  <c r="I14" i="1"/>
  <c r="L14" i="1" s="1"/>
  <c r="D48" i="1"/>
  <c r="B49" i="1"/>
  <c r="N14" i="1" l="1"/>
  <c r="C15" i="1" s="1"/>
  <c r="D49" i="1"/>
  <c r="B50" i="1"/>
  <c r="E15" i="1" l="1"/>
  <c r="F15" i="1" s="1"/>
  <c r="H15" i="1" s="1"/>
  <c r="B51" i="1"/>
  <c r="D50" i="1"/>
  <c r="K15" i="1" l="1"/>
  <c r="I15" i="1"/>
  <c r="L15" i="1" s="1"/>
  <c r="G15" i="1"/>
  <c r="J15" i="1"/>
  <c r="M15" i="1" s="1"/>
  <c r="B52" i="1"/>
  <c r="D51" i="1"/>
  <c r="N15" i="1" l="1"/>
  <c r="B53" i="1"/>
  <c r="D52" i="1"/>
  <c r="C16" i="1" l="1"/>
  <c r="D53" i="1"/>
  <c r="B54" i="1"/>
  <c r="E16" i="1" l="1"/>
  <c r="F16" i="1" s="1"/>
  <c r="H16" i="1" s="1"/>
  <c r="B55" i="1"/>
  <c r="D54" i="1"/>
  <c r="K16" i="1" l="1"/>
  <c r="G16" i="1"/>
  <c r="I16" i="1"/>
  <c r="L16" i="1" s="1"/>
  <c r="J16" i="1"/>
  <c r="M16" i="1" s="1"/>
  <c r="B56" i="1"/>
  <c r="D55" i="1"/>
  <c r="N16" i="1" l="1"/>
  <c r="C17" i="1" s="1"/>
  <c r="D56" i="1"/>
  <c r="B57" i="1"/>
  <c r="E17" i="1" l="1"/>
  <c r="F17" i="1" s="1"/>
  <c r="H17" i="1" s="1"/>
  <c r="B58" i="1"/>
  <c r="D57" i="1"/>
  <c r="K17" i="1" l="1"/>
  <c r="G17" i="1"/>
  <c r="J17" i="1"/>
  <c r="M17" i="1" s="1"/>
  <c r="I17" i="1"/>
  <c r="L17" i="1" s="1"/>
  <c r="D58" i="1"/>
  <c r="B59" i="1"/>
  <c r="N17" i="1" l="1"/>
  <c r="C18" i="1" s="1"/>
  <c r="D59" i="1"/>
  <c r="B60" i="1"/>
  <c r="E18" i="1" l="1"/>
  <c r="F18" i="1" s="1"/>
  <c r="H18" i="1" s="1"/>
  <c r="D60" i="1"/>
  <c r="B61" i="1"/>
  <c r="K18" i="1" l="1"/>
  <c r="G18" i="1"/>
  <c r="J18" i="1"/>
  <c r="M18" i="1" s="1"/>
  <c r="I18" i="1"/>
  <c r="L18" i="1" s="1"/>
  <c r="D61" i="1"/>
  <c r="B62" i="1"/>
  <c r="N18" i="1" l="1"/>
  <c r="B63" i="1"/>
  <c r="D62" i="1"/>
  <c r="C19" i="1" l="1"/>
  <c r="D63" i="1"/>
  <c r="B64" i="1"/>
  <c r="E19" i="1" l="1"/>
  <c r="F19" i="1" s="1"/>
  <c r="H19" i="1" s="1"/>
  <c r="D64" i="1"/>
  <c r="B65" i="1"/>
  <c r="K19" i="1" l="1"/>
  <c r="J19" i="1"/>
  <c r="M19" i="1" s="1"/>
  <c r="G19" i="1"/>
  <c r="I19" i="1"/>
  <c r="L19" i="1" s="1"/>
  <c r="B66" i="1"/>
  <c r="D65" i="1"/>
  <c r="N19" i="1" l="1"/>
  <c r="D66" i="1"/>
  <c r="B67" i="1"/>
  <c r="C20" i="1" l="1"/>
  <c r="D67" i="1"/>
  <c r="B68" i="1"/>
  <c r="E20" i="1" l="1"/>
  <c r="F20" i="1" s="1"/>
  <c r="H20" i="1" s="1"/>
  <c r="B69" i="1"/>
  <c r="D68" i="1"/>
  <c r="K20" i="1" l="1"/>
  <c r="G20" i="1"/>
  <c r="I20" i="1"/>
  <c r="L20" i="1" s="1"/>
  <c r="J20" i="1"/>
  <c r="M20" i="1" s="1"/>
  <c r="D69" i="1"/>
  <c r="B70" i="1"/>
  <c r="N20" i="1" l="1"/>
  <c r="C21" i="1" s="1"/>
  <c r="D70" i="1"/>
  <c r="B71" i="1"/>
  <c r="E21" i="1" l="1"/>
  <c r="F21" i="1" s="1"/>
  <c r="H21" i="1" s="1"/>
  <c r="D71" i="1"/>
  <c r="B72" i="1"/>
  <c r="K21" i="1" l="1"/>
  <c r="G21" i="1"/>
  <c r="J21" i="1"/>
  <c r="M21" i="1" s="1"/>
  <c r="I21" i="1"/>
  <c r="L21" i="1" s="1"/>
  <c r="D72" i="1"/>
  <c r="B73" i="1"/>
  <c r="N21" i="1" l="1"/>
  <c r="B74" i="1"/>
  <c r="D74" i="1" s="1"/>
  <c r="D73" i="1"/>
  <c r="C22" i="1" l="1"/>
  <c r="E22" i="1" l="1"/>
  <c r="F22" i="1" s="1"/>
  <c r="H22" i="1" s="1"/>
  <c r="K22" i="1" l="1"/>
  <c r="G22" i="1"/>
  <c r="I22" i="1"/>
  <c r="J22" i="1"/>
  <c r="M22" i="1" s="1"/>
  <c r="L22" i="1" l="1"/>
  <c r="N22" i="1" s="1"/>
  <c r="C23" i="1" l="1"/>
  <c r="E23" i="1" l="1"/>
  <c r="F23" i="1" s="1"/>
  <c r="H23" i="1" s="1"/>
  <c r="K23" i="1" l="1"/>
  <c r="G23" i="1"/>
  <c r="J23" i="1"/>
  <c r="M23" i="1" s="1"/>
  <c r="I23" i="1"/>
  <c r="L23" i="1" l="1"/>
  <c r="N23" i="1" s="1"/>
  <c r="C24" i="1" l="1"/>
  <c r="E24" i="1" l="1"/>
  <c r="F24" i="1" s="1"/>
  <c r="H24" i="1" s="1"/>
  <c r="K24" i="1" l="1"/>
  <c r="G24" i="1"/>
  <c r="J24" i="1"/>
  <c r="M24" i="1" s="1"/>
  <c r="I24" i="1"/>
  <c r="L24" i="1" l="1"/>
  <c r="N24" i="1"/>
  <c r="C25" i="1" l="1"/>
  <c r="E25" i="1" l="1"/>
  <c r="F25" i="1" s="1"/>
  <c r="H25" i="1" s="1"/>
  <c r="K25" i="1" l="1"/>
  <c r="G25" i="1"/>
  <c r="J25" i="1"/>
  <c r="M25" i="1" s="1"/>
  <c r="I25" i="1"/>
  <c r="L25" i="1" l="1"/>
  <c r="N25" i="1" s="1"/>
  <c r="C26" i="1" s="1"/>
  <c r="E26" i="1" l="1"/>
  <c r="F26" i="1" s="1"/>
  <c r="H26" i="1" s="1"/>
  <c r="K26" i="1" l="1"/>
  <c r="J26" i="1"/>
  <c r="M26" i="1" s="1"/>
  <c r="G26" i="1"/>
  <c r="I26" i="1"/>
  <c r="L26" i="1" l="1"/>
  <c r="N26" i="1" s="1"/>
  <c r="C27" i="1" l="1"/>
  <c r="E27" i="1" l="1"/>
  <c r="F27" i="1" s="1"/>
  <c r="H27" i="1" s="1"/>
  <c r="K27" i="1" l="1"/>
  <c r="J27" i="1"/>
  <c r="M27" i="1" s="1"/>
  <c r="G27" i="1"/>
  <c r="I27" i="1"/>
  <c r="L27" i="1" l="1"/>
  <c r="N27" i="1" s="1"/>
  <c r="C28" i="1" l="1"/>
  <c r="E28" i="1" l="1"/>
  <c r="F28" i="1" s="1"/>
  <c r="H28" i="1" s="1"/>
  <c r="K28" i="1" l="1"/>
  <c r="G28" i="1"/>
  <c r="J28" i="1"/>
  <c r="M28" i="1" s="1"/>
  <c r="I28" i="1"/>
  <c r="L28" i="1" l="1"/>
  <c r="N28" i="1"/>
  <c r="C29" i="1" l="1"/>
  <c r="E29" i="1" s="1"/>
  <c r="F29" i="1" s="1"/>
  <c r="H29" i="1" s="1"/>
  <c r="K29" i="1" l="1"/>
  <c r="J29" i="1"/>
  <c r="M29" i="1" s="1"/>
  <c r="G29" i="1"/>
  <c r="I29" i="1"/>
  <c r="L29" i="1" l="1"/>
  <c r="N29" i="1" s="1"/>
  <c r="C30" i="1" l="1"/>
  <c r="E30" i="1" s="1"/>
  <c r="F30" i="1" s="1"/>
  <c r="H30" i="1" s="1"/>
  <c r="K30" i="1" l="1"/>
  <c r="J30" i="1"/>
  <c r="M30" i="1" s="1"/>
  <c r="G30" i="1"/>
  <c r="I30" i="1"/>
  <c r="L30" i="1" l="1"/>
  <c r="N30" i="1" s="1"/>
  <c r="C31" i="1" l="1"/>
  <c r="E31" i="1" l="1"/>
  <c r="F31" i="1" s="1"/>
  <c r="H31" i="1" s="1"/>
  <c r="K31" i="1" l="1"/>
  <c r="J31" i="1"/>
  <c r="M31" i="1" s="1"/>
  <c r="G31" i="1"/>
  <c r="I31" i="1"/>
  <c r="L31" i="1" l="1"/>
  <c r="N31" i="1" s="1"/>
  <c r="C32" i="1" l="1"/>
  <c r="E32" i="1" l="1"/>
  <c r="F32" i="1" s="1"/>
  <c r="H32" i="1" s="1"/>
  <c r="K32" i="1" l="1"/>
  <c r="J32" i="1"/>
  <c r="M32" i="1" s="1"/>
  <c r="G32" i="1"/>
  <c r="I32" i="1"/>
  <c r="L32" i="1" l="1"/>
  <c r="N32" i="1" s="1"/>
  <c r="C33" i="1" l="1"/>
  <c r="E33" i="1" l="1"/>
  <c r="F33" i="1" s="1"/>
  <c r="H33" i="1" s="1"/>
  <c r="K33" i="1" l="1"/>
  <c r="J33" i="1"/>
  <c r="M33" i="1" s="1"/>
  <c r="G33" i="1"/>
  <c r="I33" i="1"/>
  <c r="L33" i="1" l="1"/>
  <c r="N33" i="1"/>
  <c r="C34" i="1" l="1"/>
  <c r="E34" i="1" l="1"/>
  <c r="F34" i="1" s="1"/>
  <c r="H34" i="1" s="1"/>
  <c r="K34" i="1" l="1"/>
  <c r="J34" i="1"/>
  <c r="M34" i="1" s="1"/>
  <c r="G34" i="1"/>
  <c r="I34" i="1"/>
  <c r="L34" i="1" l="1"/>
  <c r="N34" i="1"/>
  <c r="C35" i="1" l="1"/>
  <c r="E35" i="1" l="1"/>
  <c r="F35" i="1" s="1"/>
  <c r="H35" i="1" s="1"/>
  <c r="K35" i="1" l="1"/>
  <c r="J35" i="1"/>
  <c r="M35" i="1" s="1"/>
  <c r="G35" i="1"/>
  <c r="I35" i="1"/>
  <c r="L35" i="1" l="1"/>
  <c r="N35" i="1"/>
  <c r="C36" i="1" l="1"/>
  <c r="E36" i="1" l="1"/>
  <c r="F36" i="1" s="1"/>
  <c r="H36" i="1" s="1"/>
  <c r="K36" i="1" l="1"/>
  <c r="J36" i="1"/>
  <c r="M36" i="1" s="1"/>
  <c r="G36" i="1"/>
  <c r="I36" i="1"/>
  <c r="L36" i="1" l="1"/>
  <c r="N36" i="1" s="1"/>
  <c r="C37" i="1" l="1"/>
  <c r="E37" i="1" l="1"/>
  <c r="F37" i="1" s="1"/>
  <c r="H37" i="1" s="1"/>
  <c r="K37" i="1" l="1"/>
  <c r="J37" i="1"/>
  <c r="M37" i="1" s="1"/>
  <c r="G37" i="1"/>
  <c r="I37" i="1"/>
  <c r="L37" i="1" l="1"/>
  <c r="N37" i="1"/>
  <c r="C38" i="1" l="1"/>
  <c r="E38" i="1" l="1"/>
  <c r="F38" i="1" s="1"/>
  <c r="H38" i="1" s="1"/>
  <c r="K38" i="1" l="1"/>
  <c r="J38" i="1"/>
  <c r="M38" i="1" s="1"/>
  <c r="G38" i="1"/>
  <c r="I38" i="1"/>
  <c r="L38" i="1" l="1"/>
  <c r="N38" i="1" s="1"/>
  <c r="C39" i="1" l="1"/>
  <c r="E39" i="1" l="1"/>
  <c r="F39" i="1" s="1"/>
  <c r="H39" i="1" s="1"/>
  <c r="K39" i="1" l="1"/>
  <c r="G39" i="1"/>
  <c r="J39" i="1"/>
  <c r="M39" i="1" s="1"/>
  <c r="I39" i="1"/>
  <c r="L39" i="1" l="1"/>
  <c r="N39" i="1" s="1"/>
  <c r="C40" i="1" l="1"/>
  <c r="E40" i="1" l="1"/>
  <c r="F40" i="1" s="1"/>
  <c r="H40" i="1" s="1"/>
  <c r="K40" i="1" l="1"/>
  <c r="J40" i="1"/>
  <c r="M40" i="1" s="1"/>
  <c r="G40" i="1"/>
  <c r="I40" i="1"/>
  <c r="L40" i="1" l="1"/>
  <c r="N40" i="1"/>
  <c r="C41" i="1" l="1"/>
  <c r="E41" i="1" l="1"/>
  <c r="F41" i="1" s="1"/>
  <c r="H41" i="1" s="1"/>
  <c r="K41" i="1" l="1"/>
  <c r="G41" i="1"/>
  <c r="J41" i="1"/>
  <c r="M41" i="1" s="1"/>
  <c r="I41" i="1"/>
  <c r="L41" i="1" l="1"/>
  <c r="N41" i="1" s="1"/>
  <c r="C42" i="1" l="1"/>
  <c r="E42" i="1" l="1"/>
  <c r="F42" i="1" s="1"/>
  <c r="H42" i="1" s="1"/>
  <c r="K42" i="1" l="1"/>
  <c r="G42" i="1"/>
  <c r="J42" i="1"/>
  <c r="M42" i="1" s="1"/>
  <c r="I42" i="1"/>
  <c r="L42" i="1" l="1"/>
  <c r="N42" i="1" s="1"/>
  <c r="C43" i="1" l="1"/>
  <c r="E43" i="1" l="1"/>
  <c r="F43" i="1" s="1"/>
  <c r="H43" i="1" s="1"/>
  <c r="K43" i="1" l="1"/>
  <c r="J43" i="1"/>
  <c r="M43" i="1" s="1"/>
  <c r="G43" i="1"/>
  <c r="I43" i="1"/>
  <c r="L43" i="1" l="1"/>
  <c r="N43" i="1"/>
  <c r="C44" i="1" l="1"/>
  <c r="E44" i="1" l="1"/>
  <c r="F44" i="1" s="1"/>
  <c r="H44" i="1" s="1"/>
  <c r="K44" i="1" l="1"/>
  <c r="G44" i="1"/>
  <c r="J44" i="1"/>
  <c r="M44" i="1" s="1"/>
  <c r="I44" i="1"/>
  <c r="L44" i="1" l="1"/>
  <c r="N44" i="1" s="1"/>
  <c r="C45" i="1" l="1"/>
  <c r="E45" i="1" l="1"/>
  <c r="F45" i="1" s="1"/>
  <c r="H45" i="1" s="1"/>
  <c r="K45" i="1" l="1"/>
  <c r="J45" i="1"/>
  <c r="M45" i="1" s="1"/>
  <c r="G45" i="1"/>
  <c r="I45" i="1"/>
  <c r="L45" i="1" l="1"/>
  <c r="N45" i="1"/>
  <c r="C46" i="1" l="1"/>
  <c r="E46" i="1" l="1"/>
  <c r="F46" i="1" s="1"/>
  <c r="H46" i="1" s="1"/>
  <c r="K46" i="1" l="1"/>
  <c r="J46" i="1"/>
  <c r="M46" i="1" s="1"/>
  <c r="G46" i="1"/>
  <c r="I46" i="1"/>
  <c r="L46" i="1" l="1"/>
  <c r="N46" i="1" s="1"/>
  <c r="C47" i="1" s="1"/>
  <c r="E47" i="1" l="1"/>
  <c r="F47" i="1" s="1"/>
  <c r="H47" i="1" s="1"/>
  <c r="K47" i="1" l="1"/>
  <c r="G47" i="1"/>
  <c r="J47" i="1"/>
  <c r="M47" i="1" s="1"/>
  <c r="I47" i="1"/>
  <c r="L47" i="1" l="1"/>
  <c r="N47" i="1" s="1"/>
  <c r="C48" i="1" l="1"/>
  <c r="E48" i="1" l="1"/>
  <c r="F48" i="1" s="1"/>
  <c r="H48" i="1" s="1"/>
  <c r="K48" i="1" l="1"/>
  <c r="J48" i="1"/>
  <c r="M48" i="1" s="1"/>
  <c r="G48" i="1"/>
  <c r="I48" i="1"/>
  <c r="L48" i="1" l="1"/>
  <c r="N48" i="1"/>
  <c r="C49" i="1" l="1"/>
  <c r="E49" i="1" l="1"/>
  <c r="F49" i="1" s="1"/>
  <c r="H49" i="1" s="1"/>
  <c r="K49" i="1" l="1"/>
  <c r="J49" i="1"/>
  <c r="M49" i="1" s="1"/>
  <c r="G49" i="1"/>
  <c r="I49" i="1"/>
  <c r="L49" i="1" l="1"/>
  <c r="N49" i="1" s="1"/>
  <c r="C50" i="1" l="1"/>
  <c r="E50" i="1" l="1"/>
  <c r="F50" i="1" s="1"/>
  <c r="H50" i="1" s="1"/>
  <c r="K50" i="1" l="1"/>
  <c r="G50" i="1"/>
  <c r="J50" i="1"/>
  <c r="M50" i="1" s="1"/>
  <c r="I50" i="1"/>
  <c r="L50" i="1" l="1"/>
  <c r="N50" i="1" s="1"/>
  <c r="C51" i="1" l="1"/>
  <c r="E51" i="1" l="1"/>
  <c r="F51" i="1" s="1"/>
  <c r="H51" i="1" s="1"/>
  <c r="K51" i="1" l="1"/>
  <c r="G51" i="1"/>
  <c r="J51" i="1"/>
  <c r="M51" i="1" s="1"/>
  <c r="I51" i="1"/>
  <c r="L51" i="1" l="1"/>
  <c r="N51" i="1" s="1"/>
  <c r="C52" i="1" l="1"/>
  <c r="E52" i="1" l="1"/>
  <c r="F52" i="1" s="1"/>
  <c r="H52" i="1" s="1"/>
  <c r="K52" i="1" l="1"/>
  <c r="G52" i="1"/>
  <c r="J52" i="1"/>
  <c r="M52" i="1" s="1"/>
  <c r="I52" i="1"/>
  <c r="L52" i="1" l="1"/>
  <c r="N52" i="1" s="1"/>
  <c r="C53" i="1" s="1"/>
  <c r="E53" i="1" l="1"/>
  <c r="F53" i="1" s="1"/>
  <c r="H53" i="1" s="1"/>
  <c r="K53" i="1" l="1"/>
  <c r="G53" i="1"/>
  <c r="J53" i="1"/>
  <c r="M53" i="1" s="1"/>
  <c r="I53" i="1"/>
  <c r="L53" i="1" l="1"/>
  <c r="N53" i="1" s="1"/>
  <c r="C54" i="1" s="1"/>
  <c r="E54" i="1" l="1"/>
  <c r="F54" i="1" s="1"/>
  <c r="H54" i="1" s="1"/>
  <c r="K54" i="1" l="1"/>
  <c r="J54" i="1"/>
  <c r="M54" i="1" s="1"/>
  <c r="G54" i="1"/>
  <c r="I54" i="1"/>
  <c r="L54" i="1" l="1"/>
  <c r="N54" i="1"/>
  <c r="C55" i="1" l="1"/>
  <c r="E55" i="1" l="1"/>
  <c r="F55" i="1" s="1"/>
  <c r="H55" i="1" s="1"/>
  <c r="K55" i="1" l="1"/>
  <c r="J55" i="1"/>
  <c r="M55" i="1" s="1"/>
  <c r="G55" i="1"/>
  <c r="I55" i="1"/>
  <c r="L55" i="1" l="1"/>
  <c r="N55" i="1"/>
  <c r="C56" i="1" l="1"/>
  <c r="E56" i="1" l="1"/>
  <c r="F56" i="1" s="1"/>
  <c r="H56" i="1" s="1"/>
  <c r="K56" i="1" l="1"/>
  <c r="J56" i="1"/>
  <c r="M56" i="1" s="1"/>
  <c r="G56" i="1"/>
  <c r="I56" i="1"/>
  <c r="L56" i="1" l="1"/>
  <c r="N56" i="1" s="1"/>
  <c r="C57" i="1" l="1"/>
  <c r="E57" i="1" l="1"/>
  <c r="F57" i="1" s="1"/>
  <c r="H57" i="1" s="1"/>
  <c r="K57" i="1" l="1"/>
  <c r="J57" i="1"/>
  <c r="M57" i="1" s="1"/>
  <c r="G57" i="1"/>
  <c r="I57" i="1"/>
  <c r="L57" i="1" l="1"/>
  <c r="N57" i="1"/>
  <c r="C58" i="1" l="1"/>
  <c r="E58" i="1" l="1"/>
  <c r="F58" i="1" s="1"/>
  <c r="H58" i="1" s="1"/>
  <c r="K58" i="1" l="1"/>
  <c r="G58" i="1"/>
  <c r="J58" i="1"/>
  <c r="M58" i="1" s="1"/>
  <c r="I58" i="1"/>
  <c r="L58" i="1" l="1"/>
  <c r="N58" i="1" s="1"/>
  <c r="C59" i="1" l="1"/>
  <c r="E59" i="1" l="1"/>
  <c r="F59" i="1" s="1"/>
  <c r="H59" i="1" s="1"/>
  <c r="K59" i="1" l="1"/>
  <c r="G59" i="1"/>
  <c r="J59" i="1"/>
  <c r="M59" i="1" s="1"/>
  <c r="I59" i="1"/>
  <c r="L59" i="1" l="1"/>
  <c r="N59" i="1" s="1"/>
  <c r="C60" i="1" l="1"/>
  <c r="E60" i="1" l="1"/>
  <c r="F60" i="1" s="1"/>
  <c r="H60" i="1" s="1"/>
  <c r="K60" i="1" l="1"/>
  <c r="J60" i="1"/>
  <c r="M60" i="1" s="1"/>
  <c r="G60" i="1"/>
  <c r="I60" i="1"/>
  <c r="L60" i="1" l="1"/>
  <c r="N60" i="1"/>
  <c r="C61" i="1" l="1"/>
  <c r="E61" i="1" l="1"/>
  <c r="F61" i="1" s="1"/>
  <c r="H61" i="1" s="1"/>
  <c r="K61" i="1" l="1"/>
  <c r="J61" i="1"/>
  <c r="M61" i="1" s="1"/>
  <c r="G61" i="1"/>
  <c r="I61" i="1"/>
  <c r="L61" i="1" l="1"/>
  <c r="N61" i="1"/>
  <c r="C62" i="1" l="1"/>
  <c r="E62" i="1" l="1"/>
  <c r="F62" i="1" s="1"/>
  <c r="H62" i="1" s="1"/>
  <c r="K62" i="1" l="1"/>
  <c r="J62" i="1"/>
  <c r="M62" i="1" s="1"/>
  <c r="G62" i="1"/>
  <c r="I62" i="1"/>
  <c r="L62" i="1" l="1"/>
  <c r="N62" i="1" s="1"/>
  <c r="C63" i="1" l="1"/>
  <c r="E63" i="1" l="1"/>
  <c r="F63" i="1" s="1"/>
  <c r="H63" i="1" s="1"/>
  <c r="K63" i="1" l="1"/>
  <c r="J63" i="1"/>
  <c r="M63" i="1" s="1"/>
  <c r="G63" i="1"/>
  <c r="I63" i="1"/>
  <c r="L63" i="1" l="1"/>
  <c r="N63" i="1"/>
  <c r="C64" i="1" s="1"/>
  <c r="E64" i="1" l="1"/>
  <c r="F64" i="1" s="1"/>
  <c r="H64" i="1" s="1"/>
  <c r="K64" i="1" l="1"/>
  <c r="J64" i="1"/>
  <c r="M64" i="1" s="1"/>
  <c r="G64" i="1"/>
  <c r="I64" i="1"/>
  <c r="L64" i="1" l="1"/>
  <c r="N64" i="1"/>
  <c r="C65" i="1" s="1"/>
  <c r="E65" i="1" l="1"/>
  <c r="F65" i="1" s="1"/>
  <c r="H65" i="1" s="1"/>
  <c r="K65" i="1" l="1"/>
  <c r="G65" i="1"/>
  <c r="J65" i="1"/>
  <c r="M65" i="1" s="1"/>
  <c r="I65" i="1"/>
  <c r="L65" i="1" l="1"/>
  <c r="N65" i="1"/>
  <c r="C66" i="1" l="1"/>
  <c r="E66" i="1" l="1"/>
  <c r="F66" i="1" s="1"/>
  <c r="H66" i="1" s="1"/>
  <c r="K66" i="1" l="1"/>
  <c r="G66" i="1"/>
  <c r="J66" i="1"/>
  <c r="M66" i="1" s="1"/>
  <c r="I66" i="1"/>
  <c r="L66" i="1" l="1"/>
  <c r="N66" i="1" s="1"/>
  <c r="C67" i="1" l="1"/>
  <c r="E67" i="1" l="1"/>
  <c r="F67" i="1" s="1"/>
  <c r="H67" i="1" s="1"/>
  <c r="K67" i="1" l="1"/>
  <c r="J67" i="1"/>
  <c r="M67" i="1" s="1"/>
  <c r="G67" i="1"/>
  <c r="I67" i="1"/>
  <c r="L67" i="1" l="1"/>
  <c r="N67" i="1"/>
  <c r="C68" i="1" s="1"/>
  <c r="E68" i="1" l="1"/>
  <c r="F68" i="1" s="1"/>
  <c r="H68" i="1" s="1"/>
  <c r="K68" i="1" l="1"/>
  <c r="J68" i="1"/>
  <c r="M68" i="1" s="1"/>
  <c r="G68" i="1"/>
  <c r="I68" i="1"/>
  <c r="L68" i="1" l="1"/>
  <c r="N68" i="1"/>
  <c r="C69" i="1" l="1"/>
  <c r="E69" i="1" l="1"/>
  <c r="F69" i="1" s="1"/>
  <c r="H69" i="1" s="1"/>
  <c r="K69" i="1" l="1"/>
  <c r="G69" i="1"/>
  <c r="J69" i="1"/>
  <c r="M69" i="1" s="1"/>
  <c r="I69" i="1"/>
  <c r="L69" i="1" l="1"/>
  <c r="N69" i="1"/>
  <c r="C70" i="1" l="1"/>
  <c r="E70" i="1" l="1"/>
  <c r="F70" i="1" s="1"/>
  <c r="H70" i="1" s="1"/>
  <c r="K70" i="1" l="1"/>
  <c r="G70" i="1"/>
  <c r="J70" i="1"/>
  <c r="M70" i="1" s="1"/>
  <c r="I70" i="1"/>
  <c r="L70" i="1" l="1"/>
  <c r="N70" i="1" s="1"/>
  <c r="C71" i="1" l="1"/>
  <c r="E71" i="1" l="1"/>
  <c r="F71" i="1" s="1"/>
  <c r="H71" i="1" s="1"/>
  <c r="K71" i="1" l="1"/>
  <c r="G71" i="1"/>
  <c r="J71" i="1"/>
  <c r="M71" i="1" s="1"/>
  <c r="I71" i="1"/>
  <c r="L71" i="1" l="1"/>
  <c r="N71" i="1"/>
  <c r="C72" i="1" l="1"/>
  <c r="E72" i="1" l="1"/>
  <c r="F72" i="1" s="1"/>
  <c r="H72" i="1" s="1"/>
  <c r="K72" i="1" l="1"/>
  <c r="G72" i="1"/>
  <c r="J72" i="1"/>
  <c r="M72" i="1" s="1"/>
  <c r="I72" i="1"/>
  <c r="L72" i="1" l="1"/>
  <c r="N72" i="1" s="1"/>
  <c r="C73" i="1" l="1"/>
  <c r="E73" i="1" l="1"/>
  <c r="F73" i="1" s="1"/>
  <c r="H73" i="1" s="1"/>
  <c r="K73" i="1" l="1"/>
  <c r="G73" i="1"/>
  <c r="J73" i="1"/>
  <c r="M73" i="1" s="1"/>
  <c r="I73" i="1"/>
  <c r="L73" i="1" l="1"/>
  <c r="N73" i="1"/>
  <c r="C74" i="1" l="1"/>
  <c r="E74" i="1" s="1"/>
  <c r="F74" i="1" s="1"/>
  <c r="H74" i="1" s="1"/>
  <c r="K74" i="1" l="1"/>
  <c r="J74" i="1"/>
  <c r="M74" i="1" s="1"/>
  <c r="G74" i="1"/>
  <c r="I74" i="1"/>
  <c r="L74" i="1" s="1"/>
  <c r="N74" i="1" l="1"/>
</calcChain>
</file>

<file path=xl/sharedStrings.xml><?xml version="1.0" encoding="utf-8"?>
<sst xmlns="http://schemas.openxmlformats.org/spreadsheetml/2006/main" count="27" uniqueCount="27">
  <si>
    <t>Time (sec)</t>
  </si>
  <si>
    <t>Left Ratio</t>
  </si>
  <si>
    <t>Right Ratio</t>
  </si>
  <si>
    <t>Left Setting</t>
  </si>
  <si>
    <t>Right Setting</t>
  </si>
  <si>
    <t>Drift</t>
  </si>
  <si>
    <t>Actual Heading</t>
  </si>
  <si>
    <t>error</t>
  </si>
  <si>
    <t>Error Sum</t>
  </si>
  <si>
    <t>dError</t>
  </si>
  <si>
    <t>P</t>
  </si>
  <si>
    <t>I</t>
  </si>
  <si>
    <t>D</t>
  </si>
  <si>
    <t>Correction</t>
  </si>
  <si>
    <t>Kp</t>
  </si>
  <si>
    <t>Ki</t>
  </si>
  <si>
    <t>Kd</t>
  </si>
  <si>
    <t>Target Heading</t>
  </si>
  <si>
    <t>Speed</t>
  </si>
  <si>
    <t>Eff. Left</t>
  </si>
  <si>
    <t>Eff. Right</t>
  </si>
  <si>
    <t>Start Heading</t>
  </si>
  <si>
    <t>dT</t>
  </si>
  <si>
    <t>Drift Factor</t>
  </si>
  <si>
    <t>K'p</t>
  </si>
  <si>
    <t>K'i</t>
  </si>
  <si>
    <t>K'd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</si>
</sst>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93296144019621E-2"/>
          <c:y val="4.9604654102521496E-2"/>
          <c:w val="0.8875285948877597"/>
          <c:h val="0.8553646172878433"/>
        </c:manualLayout>
      </c:layout>
      <c:scatterChart>
        <c:scatterStyle val="lineMarker"/>
        <c:varyColors val="0"/>
        <c:ser>
          <c:idx val="0"/>
          <c:order val="0"/>
          <c:tx>
            <c:v>Actual Heading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Sheet1!$A$4:$A$44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Sheet1!$F$4:$F$44</c:f>
              <c:numCache>
                <c:formatCode>0.000</c:formatCode>
                <c:ptCount val="41"/>
                <c:pt idx="0">
                  <c:v>5</c:v>
                </c:pt>
                <c:pt idx="1">
                  <c:v>5.9000000000000057</c:v>
                </c:pt>
                <c:pt idx="2">
                  <c:v>4.8200000000000074</c:v>
                </c:pt>
                <c:pt idx="3">
                  <c:v>4.730000000000004</c:v>
                </c:pt>
                <c:pt idx="4">
                  <c:v>5.1350000000000051</c:v>
                </c:pt>
                <c:pt idx="5">
                  <c:v>5.0450000000000017</c:v>
                </c:pt>
                <c:pt idx="6">
                  <c:v>4.9549999999999983</c:v>
                </c:pt>
                <c:pt idx="7">
                  <c:v>4.8649999999999949</c:v>
                </c:pt>
                <c:pt idx="8">
                  <c:v>4.7749999999999915</c:v>
                </c:pt>
                <c:pt idx="9">
                  <c:v>5.1799999999999926</c:v>
                </c:pt>
                <c:pt idx="10">
                  <c:v>5.0899999999999892</c:v>
                </c:pt>
                <c:pt idx="11">
                  <c:v>4.9999999999999858</c:v>
                </c:pt>
                <c:pt idx="12">
                  <c:v>4.9099999999999824</c:v>
                </c:pt>
                <c:pt idx="13">
                  <c:v>4.819999999999979</c:v>
                </c:pt>
                <c:pt idx="14">
                  <c:v>4.7299999999999756</c:v>
                </c:pt>
                <c:pt idx="15">
                  <c:v>5.1349999999999767</c:v>
                </c:pt>
                <c:pt idx="16">
                  <c:v>5.0449999999999733</c:v>
                </c:pt>
                <c:pt idx="17">
                  <c:v>4.9549999999999699</c:v>
                </c:pt>
                <c:pt idx="18">
                  <c:v>4.8649999999999665</c:v>
                </c:pt>
                <c:pt idx="19">
                  <c:v>4.7749999999999631</c:v>
                </c:pt>
                <c:pt idx="20">
                  <c:v>5.1799999999999642</c:v>
                </c:pt>
                <c:pt idx="21">
                  <c:v>5.0899999999999608</c:v>
                </c:pt>
                <c:pt idx="22">
                  <c:v>4.9999999999999574</c:v>
                </c:pt>
                <c:pt idx="23">
                  <c:v>4.909999999999954</c:v>
                </c:pt>
                <c:pt idx="24">
                  <c:v>4.8199999999999505</c:v>
                </c:pt>
                <c:pt idx="25">
                  <c:v>5.2249999999999517</c:v>
                </c:pt>
                <c:pt idx="26">
                  <c:v>5.1349999999999483</c:v>
                </c:pt>
                <c:pt idx="27">
                  <c:v>5.0449999999999449</c:v>
                </c:pt>
                <c:pt idx="28">
                  <c:v>4.9549999999999415</c:v>
                </c:pt>
                <c:pt idx="29">
                  <c:v>4.864999999999938</c:v>
                </c:pt>
                <c:pt idx="30">
                  <c:v>4.7749999999999346</c:v>
                </c:pt>
                <c:pt idx="31">
                  <c:v>5.1799999999999358</c:v>
                </c:pt>
                <c:pt idx="32">
                  <c:v>5.0899999999999324</c:v>
                </c:pt>
                <c:pt idx="33">
                  <c:v>4.9999999999999289</c:v>
                </c:pt>
                <c:pt idx="34">
                  <c:v>4.9099999999999255</c:v>
                </c:pt>
                <c:pt idx="35">
                  <c:v>4.8199999999999221</c:v>
                </c:pt>
                <c:pt idx="36">
                  <c:v>5.2249999999999233</c:v>
                </c:pt>
                <c:pt idx="37">
                  <c:v>5.1349999999999199</c:v>
                </c:pt>
                <c:pt idx="38">
                  <c:v>5.0449999999999164</c:v>
                </c:pt>
                <c:pt idx="39">
                  <c:v>4.954999999999913</c:v>
                </c:pt>
                <c:pt idx="40">
                  <c:v>4.8649999999999096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EA-428C-9DB1-F2BF3F66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10136"/>
        <c:axId val="692816368"/>
      </c:scatterChart>
      <c:valAx>
        <c:axId val="6928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6368"/>
        <c:crosses val="autoZero"/>
        <c:crossBetween val="midCat"/>
      </c:valAx>
      <c:valAx>
        <c:axId val="6928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31813569888882"/>
          <c:y val="5.8074728683491832E-2"/>
          <c:w val="0.19704365329997434"/>
          <c:h val="7.6098581527042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18704418319666E-2"/>
          <c:y val="6.764271013980204E-2"/>
          <c:w val="0.88177287206677168"/>
          <c:h val="0.88782530639839674"/>
        </c:manualLayout>
      </c:layout>
      <c:scatterChart>
        <c:scatterStyle val="line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Sheet1!$A$4:$A$44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Sheet1!$H$4:$H$44</c:f>
              <c:numCache>
                <c:formatCode>0.000</c:formatCode>
                <c:ptCount val="41"/>
                <c:pt idx="0">
                  <c:v>0</c:v>
                </c:pt>
                <c:pt idx="1">
                  <c:v>0.90000000000000568</c:v>
                </c:pt>
                <c:pt idx="2">
                  <c:v>-0.17999999999999261</c:v>
                </c:pt>
                <c:pt idx="3">
                  <c:v>-0.26999999999999602</c:v>
                </c:pt>
                <c:pt idx="4">
                  <c:v>0.13500000000000512</c:v>
                </c:pt>
                <c:pt idx="5">
                  <c:v>4.5000000000001705E-2</c:v>
                </c:pt>
                <c:pt idx="6">
                  <c:v>-4.5000000000001705E-2</c:v>
                </c:pt>
                <c:pt idx="7">
                  <c:v>-0.13500000000000512</c:v>
                </c:pt>
                <c:pt idx="8">
                  <c:v>-0.22500000000000853</c:v>
                </c:pt>
                <c:pt idx="9">
                  <c:v>0.17999999999999261</c:v>
                </c:pt>
                <c:pt idx="10">
                  <c:v>8.99999999999892E-2</c:v>
                </c:pt>
                <c:pt idx="11">
                  <c:v>-1.4210854715202004E-14</c:v>
                </c:pt>
                <c:pt idx="12">
                  <c:v>-9.0000000000017621E-2</c:v>
                </c:pt>
                <c:pt idx="13">
                  <c:v>-0.18000000000002103</c:v>
                </c:pt>
                <c:pt idx="14">
                  <c:v>-0.27000000000002444</c:v>
                </c:pt>
                <c:pt idx="15">
                  <c:v>0.13499999999997669</c:v>
                </c:pt>
                <c:pt idx="16">
                  <c:v>4.4999999999973284E-2</c:v>
                </c:pt>
                <c:pt idx="17">
                  <c:v>-4.5000000000030127E-2</c:v>
                </c:pt>
                <c:pt idx="18">
                  <c:v>-0.13500000000003354</c:v>
                </c:pt>
                <c:pt idx="19">
                  <c:v>-0.22500000000003695</c:v>
                </c:pt>
                <c:pt idx="20">
                  <c:v>0.17999999999996419</c:v>
                </c:pt>
                <c:pt idx="21">
                  <c:v>8.9999999999960778E-2</c:v>
                </c:pt>
                <c:pt idx="22">
                  <c:v>-4.2632564145606011E-14</c:v>
                </c:pt>
                <c:pt idx="23">
                  <c:v>-9.0000000000046043E-2</c:v>
                </c:pt>
                <c:pt idx="24">
                  <c:v>-0.18000000000004945</c:v>
                </c:pt>
                <c:pt idx="25">
                  <c:v>0.22499999999995168</c:v>
                </c:pt>
                <c:pt idx="26">
                  <c:v>0.13499999999994827</c:v>
                </c:pt>
                <c:pt idx="27">
                  <c:v>4.4999999999944862E-2</c:v>
                </c:pt>
                <c:pt idx="28">
                  <c:v>-4.5000000000058549E-2</c:v>
                </c:pt>
                <c:pt idx="29">
                  <c:v>-0.13500000000006196</c:v>
                </c:pt>
                <c:pt idx="30">
                  <c:v>-0.22500000000006537</c:v>
                </c:pt>
                <c:pt idx="31">
                  <c:v>0.17999999999993577</c:v>
                </c:pt>
                <c:pt idx="32">
                  <c:v>8.9999999999932356E-2</c:v>
                </c:pt>
                <c:pt idx="33">
                  <c:v>-7.1054273576010019E-14</c:v>
                </c:pt>
                <c:pt idx="34">
                  <c:v>-9.0000000000074465E-2</c:v>
                </c:pt>
                <c:pt idx="35">
                  <c:v>-0.18000000000007788</c:v>
                </c:pt>
                <c:pt idx="36">
                  <c:v>0.22499999999992326</c:v>
                </c:pt>
                <c:pt idx="37">
                  <c:v>0.13499999999991985</c:v>
                </c:pt>
                <c:pt idx="38">
                  <c:v>4.499999999991644E-2</c:v>
                </c:pt>
                <c:pt idx="39">
                  <c:v>-4.500000000008697E-2</c:v>
                </c:pt>
                <c:pt idx="40">
                  <c:v>-0.13500000000009038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2-4504-84AC-BE814CB6D628}"/>
            </c:ext>
          </c:extLst>
        </c:ser>
        <c:ser>
          <c:idx val="1"/>
          <c:order val="1"/>
          <c:tx>
            <c:v>Error 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Sheet1!$A$4:$A$44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Sheet1!$I$4:$I$44</c:f>
              <c:numCache>
                <c:formatCode>0.00</c:formatCode>
                <c:ptCount val="41"/>
                <c:pt idx="0">
                  <c:v>0</c:v>
                </c:pt>
                <c:pt idx="1">
                  <c:v>0.90000000000000568</c:v>
                </c:pt>
                <c:pt idx="2">
                  <c:v>0.72000000000001307</c:v>
                </c:pt>
                <c:pt idx="3">
                  <c:v>0.45000000000001705</c:v>
                </c:pt>
                <c:pt idx="4">
                  <c:v>0.58500000000002217</c:v>
                </c:pt>
                <c:pt idx="5">
                  <c:v>0.63000000000002387</c:v>
                </c:pt>
                <c:pt idx="6" formatCode="0.000">
                  <c:v>0.58500000000002217</c:v>
                </c:pt>
                <c:pt idx="7" formatCode="0.000">
                  <c:v>0.45000000000001705</c:v>
                </c:pt>
                <c:pt idx="8" formatCode="0.000">
                  <c:v>0.22500000000000853</c:v>
                </c:pt>
                <c:pt idx="9" formatCode="0.000">
                  <c:v>0.40500000000000114</c:v>
                </c:pt>
                <c:pt idx="10" formatCode="0.000">
                  <c:v>0.49499999999999034</c:v>
                </c:pt>
                <c:pt idx="11" formatCode="0.000">
                  <c:v>0.49499999999997613</c:v>
                </c:pt>
                <c:pt idx="12" formatCode="0.000">
                  <c:v>0.4049999999999585</c:v>
                </c:pt>
                <c:pt idx="13" formatCode="0.000">
                  <c:v>0.22499999999993747</c:v>
                </c:pt>
                <c:pt idx="14" formatCode="0.000">
                  <c:v>-4.500000000008697E-2</c:v>
                </c:pt>
                <c:pt idx="15" formatCode="0.000">
                  <c:v>8.9999999999889724E-2</c:v>
                </c:pt>
                <c:pt idx="16" formatCode="0.000">
                  <c:v>0.13499999999986301</c:v>
                </c:pt>
                <c:pt idx="17" formatCode="0.000">
                  <c:v>8.999999999983288E-2</c:v>
                </c:pt>
                <c:pt idx="18" formatCode="0.000">
                  <c:v>-4.5000000000200657E-2</c:v>
                </c:pt>
                <c:pt idx="19" formatCode="0.000">
                  <c:v>-0.27000000000023761</c:v>
                </c:pt>
                <c:pt idx="20" formatCode="0.000">
                  <c:v>-9.0000000000273417E-2</c:v>
                </c:pt>
                <c:pt idx="21" formatCode="0.000">
                  <c:v>-3.1263880373444408E-13</c:v>
                </c:pt>
                <c:pt idx="22" formatCode="0.000">
                  <c:v>-3.5527136788005009E-13</c:v>
                </c:pt>
                <c:pt idx="23" formatCode="0.000">
                  <c:v>-9.0000000000401315E-2</c:v>
                </c:pt>
                <c:pt idx="24" formatCode="0.000">
                  <c:v>-0.27000000000045077</c:v>
                </c:pt>
                <c:pt idx="25" formatCode="0.000">
                  <c:v>-4.5000000000499085E-2</c:v>
                </c:pt>
                <c:pt idx="26" formatCode="0.000">
                  <c:v>8.9999999999449187E-2</c:v>
                </c:pt>
                <c:pt idx="27" formatCode="0.000">
                  <c:v>0.13499999999939405</c:v>
                </c:pt>
                <c:pt idx="28" formatCode="0.000">
                  <c:v>8.99999999993355E-2</c:v>
                </c:pt>
                <c:pt idx="29" formatCode="0.000">
                  <c:v>-4.5000000000726459E-2</c:v>
                </c:pt>
                <c:pt idx="30" formatCode="0.000">
                  <c:v>-0.27000000000079183</c:v>
                </c:pt>
                <c:pt idx="31" formatCode="0.000">
                  <c:v>-9.0000000000856062E-2</c:v>
                </c:pt>
                <c:pt idx="32" formatCode="0.000">
                  <c:v>-9.2370555648813024E-13</c:v>
                </c:pt>
                <c:pt idx="33" formatCode="0.000">
                  <c:v>-9.9475983006414026E-13</c:v>
                </c:pt>
                <c:pt idx="34" formatCode="0.000">
                  <c:v>-9.0000000001069225E-2</c:v>
                </c:pt>
                <c:pt idx="35" formatCode="0.000">
                  <c:v>-0.2700000000011471</c:v>
                </c:pt>
                <c:pt idx="36" formatCode="0.000">
                  <c:v>-4.5000000001223839E-2</c:v>
                </c:pt>
                <c:pt idx="37" formatCode="0.000">
                  <c:v>8.9999999998696012E-2</c:v>
                </c:pt>
                <c:pt idx="38" formatCode="0.000">
                  <c:v>0.13499999999861245</c:v>
                </c:pt>
                <c:pt idx="39" formatCode="0.000">
                  <c:v>8.9999999998525482E-2</c:v>
                </c:pt>
                <c:pt idx="40" formatCode="0.000">
                  <c:v>-4.5000000001564899E-2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2-4504-84AC-BE814CB6D628}"/>
            </c:ext>
          </c:extLst>
        </c:ser>
        <c:ser>
          <c:idx val="2"/>
          <c:order val="2"/>
          <c:tx>
            <c:v>dError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Sheet1!$A$4:$A$44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Sheet1!$J$4:$J$44</c:f>
              <c:numCache>
                <c:formatCode>0.000</c:formatCode>
                <c:ptCount val="41"/>
                <c:pt idx="0">
                  <c:v>0</c:v>
                </c:pt>
                <c:pt idx="1">
                  <c:v>0.90000000000000568</c:v>
                </c:pt>
                <c:pt idx="2">
                  <c:v>-1.0799999999999983</c:v>
                </c:pt>
                <c:pt idx="3">
                  <c:v>-9.0000000000003411E-2</c:v>
                </c:pt>
                <c:pt idx="4">
                  <c:v>0.40500000000000114</c:v>
                </c:pt>
                <c:pt idx="5">
                  <c:v>-9.0000000000003411E-2</c:v>
                </c:pt>
                <c:pt idx="6">
                  <c:v>-9.0000000000003411E-2</c:v>
                </c:pt>
                <c:pt idx="7">
                  <c:v>-9.0000000000003411E-2</c:v>
                </c:pt>
                <c:pt idx="8">
                  <c:v>-9.0000000000003411E-2</c:v>
                </c:pt>
                <c:pt idx="9">
                  <c:v>0.40500000000000114</c:v>
                </c:pt>
                <c:pt idx="10">
                  <c:v>-9.0000000000003411E-2</c:v>
                </c:pt>
                <c:pt idx="11">
                  <c:v>-9.0000000000003411E-2</c:v>
                </c:pt>
                <c:pt idx="12">
                  <c:v>-9.0000000000003411E-2</c:v>
                </c:pt>
                <c:pt idx="13">
                  <c:v>-9.0000000000003411E-2</c:v>
                </c:pt>
                <c:pt idx="14">
                  <c:v>-9.0000000000003411E-2</c:v>
                </c:pt>
                <c:pt idx="15">
                  <c:v>0.40500000000000114</c:v>
                </c:pt>
                <c:pt idx="16">
                  <c:v>-9.0000000000003411E-2</c:v>
                </c:pt>
                <c:pt idx="17">
                  <c:v>-9.0000000000003411E-2</c:v>
                </c:pt>
                <c:pt idx="18">
                  <c:v>-9.0000000000003411E-2</c:v>
                </c:pt>
                <c:pt idx="19">
                  <c:v>-9.0000000000003411E-2</c:v>
                </c:pt>
                <c:pt idx="20">
                  <c:v>0.40500000000000114</c:v>
                </c:pt>
                <c:pt idx="21">
                  <c:v>-9.0000000000003411E-2</c:v>
                </c:pt>
                <c:pt idx="22">
                  <c:v>-9.0000000000003411E-2</c:v>
                </c:pt>
                <c:pt idx="23">
                  <c:v>-9.0000000000003411E-2</c:v>
                </c:pt>
                <c:pt idx="24">
                  <c:v>-9.0000000000003411E-2</c:v>
                </c:pt>
                <c:pt idx="25">
                  <c:v>0.40500000000000114</c:v>
                </c:pt>
                <c:pt idx="26">
                  <c:v>-9.0000000000003411E-2</c:v>
                </c:pt>
                <c:pt idx="27">
                  <c:v>-9.0000000000003411E-2</c:v>
                </c:pt>
                <c:pt idx="28">
                  <c:v>-9.0000000000003411E-2</c:v>
                </c:pt>
                <c:pt idx="29">
                  <c:v>-9.0000000000003411E-2</c:v>
                </c:pt>
                <c:pt idx="30">
                  <c:v>-9.0000000000003411E-2</c:v>
                </c:pt>
                <c:pt idx="31">
                  <c:v>0.40500000000000114</c:v>
                </c:pt>
                <c:pt idx="32">
                  <c:v>-9.0000000000003411E-2</c:v>
                </c:pt>
                <c:pt idx="33">
                  <c:v>-9.0000000000003411E-2</c:v>
                </c:pt>
                <c:pt idx="34">
                  <c:v>-9.0000000000003411E-2</c:v>
                </c:pt>
                <c:pt idx="35">
                  <c:v>-9.0000000000003411E-2</c:v>
                </c:pt>
                <c:pt idx="36">
                  <c:v>0.40500000000000114</c:v>
                </c:pt>
                <c:pt idx="37">
                  <c:v>-9.0000000000003411E-2</c:v>
                </c:pt>
                <c:pt idx="38">
                  <c:v>-9.0000000000003411E-2</c:v>
                </c:pt>
                <c:pt idx="39">
                  <c:v>-9.0000000000003411E-2</c:v>
                </c:pt>
                <c:pt idx="40">
                  <c:v>-9.0000000000003411E-2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2-4504-84AC-BE814CB6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10136"/>
        <c:axId val="692816368"/>
      </c:scatterChart>
      <c:valAx>
        <c:axId val="6928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6368"/>
        <c:crosses val="autoZero"/>
        <c:crossBetween val="midCat"/>
      </c:valAx>
      <c:valAx>
        <c:axId val="6928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85351653109194"/>
          <c:y val="8.0622298730092509E-2"/>
          <c:w val="0.37400911694755923"/>
          <c:h val="7.6098581527042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W$19" max="100" page="10" val="21"/>
</file>

<file path=xl/ctrlProps/ctrlProp2.xml><?xml version="1.0" encoding="utf-8"?>
<formControlPr xmlns="http://schemas.microsoft.com/office/spreadsheetml/2009/9/main" objectType="Scroll" dx="22" fmlaLink="$X$19" max="100" page="10" val="10"/>
</file>

<file path=xl/ctrlProps/ctrlProp3.xml><?xml version="1.0" encoding="utf-8"?>
<formControlPr xmlns="http://schemas.microsoft.com/office/spreadsheetml/2009/9/main" objectType="Scroll" dx="22" fmlaLink="$Y$19" max="100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3</xdr:row>
      <xdr:rowOff>104781</xdr:rowOff>
    </xdr:from>
    <xdr:to>
      <xdr:col>22</xdr:col>
      <xdr:colOff>0</xdr:colOff>
      <xdr:row>17</xdr:row>
      <xdr:rowOff>180981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718DD-1FA6-4216-B03A-1DF3EA96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221815</xdr:colOff>
      <xdr:row>18</xdr:row>
      <xdr:rowOff>117432</xdr:rowOff>
    </xdr:from>
    <xdr:to>
      <xdr:col>22</xdr:col>
      <xdr:colOff>0</xdr:colOff>
      <xdr:row>32</xdr:row>
      <xdr:rowOff>193631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C2AED-D726-4241-907D-26DF07636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38752</xdr:colOff>
          <xdr:row>4</xdr:row>
          <xdr:rowOff>192196</xdr:rowOff>
        </xdr:from>
        <xdr:to>
          <xdr:col>22</xdr:col>
          <xdr:colOff>313072</xdr:colOff>
          <xdr:row>17</xdr:row>
          <xdr:rowOff>182671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B91DDC0-E5A2-41A8-9589-0846784AD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67328</xdr:colOff>
          <xdr:row>4</xdr:row>
          <xdr:rowOff>192196</xdr:rowOff>
        </xdr:from>
        <xdr:to>
          <xdr:col>24</xdr:col>
          <xdr:colOff>2401</xdr:colOff>
          <xdr:row>17</xdr:row>
          <xdr:rowOff>182671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0019A2-59A9-47B6-A11B-609F6E9ED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67327</xdr:colOff>
          <xdr:row>4</xdr:row>
          <xdr:rowOff>192196</xdr:rowOff>
        </xdr:from>
        <xdr:to>
          <xdr:col>25</xdr:col>
          <xdr:colOff>2401</xdr:colOff>
          <xdr:row>17</xdr:row>
          <xdr:rowOff>182671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7863C1B-3E24-4B50-84B2-86853FFAB2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AABB-CC96-4F41-B1D3-8DB0DB8F968C}">
  <dimension ref="A1:Y111"/>
  <sheetViews>
    <sheetView tabSelected="1" zoomScale="73" zoomScaleNormal="73"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12.28515625" bestFit="1" customWidth="1"/>
    <col min="4" max="4" width="10.42578125" bestFit="1" customWidth="1"/>
    <col min="5" max="5" width="11.5703125" bestFit="1" customWidth="1"/>
    <col min="6" max="6" width="14.42578125" bestFit="1" customWidth="1"/>
    <col min="7" max="7" width="5" style="4" bestFit="1" customWidth="1"/>
    <col min="11" max="13" width="9.5703125" bestFit="1" customWidth="1"/>
    <col min="14" max="14" width="10.42578125" bestFit="1" customWidth="1"/>
    <col min="22" max="22" width="31" customWidth="1"/>
    <col min="23" max="23" width="4.85546875" bestFit="1" customWidth="1"/>
    <col min="24" max="25" width="5.140625" customWidth="1"/>
  </cols>
  <sheetData>
    <row r="1" spans="1:25" x14ac:dyDescent="0.25">
      <c r="A1" s="3" t="s">
        <v>22</v>
      </c>
      <c r="B1" s="3" t="s">
        <v>18</v>
      </c>
      <c r="C1" s="3" t="s">
        <v>23</v>
      </c>
      <c r="D1" s="3" t="s">
        <v>1</v>
      </c>
      <c r="E1" s="3" t="s">
        <v>2</v>
      </c>
      <c r="F1" s="3" t="s">
        <v>21</v>
      </c>
      <c r="I1" s="3" t="s">
        <v>17</v>
      </c>
      <c r="K1" s="3" t="s">
        <v>24</v>
      </c>
      <c r="L1" s="3" t="s">
        <v>25</v>
      </c>
      <c r="M1" s="3" t="s">
        <v>26</v>
      </c>
    </row>
    <row r="2" spans="1:25" x14ac:dyDescent="0.25">
      <c r="A2">
        <v>0.5</v>
      </c>
      <c r="B2">
        <v>180</v>
      </c>
      <c r="C2">
        <v>1</v>
      </c>
      <c r="D2">
        <v>1</v>
      </c>
      <c r="E2">
        <v>0.99</v>
      </c>
      <c r="F2">
        <v>5</v>
      </c>
      <c r="I2" s="3">
        <v>5</v>
      </c>
      <c r="K2">
        <f>W5</f>
        <v>2.1</v>
      </c>
      <c r="L2">
        <f>(X5)*A2</f>
        <v>0.5</v>
      </c>
      <c r="M2">
        <f>(Y5)/A2</f>
        <v>2</v>
      </c>
    </row>
    <row r="3" spans="1:25" x14ac:dyDescent="0.25">
      <c r="A3" s="3" t="s">
        <v>0</v>
      </c>
      <c r="B3" s="3" t="s">
        <v>3</v>
      </c>
      <c r="C3" s="3" t="s">
        <v>4</v>
      </c>
      <c r="D3" s="3" t="s">
        <v>19</v>
      </c>
      <c r="E3" s="3" t="s">
        <v>20</v>
      </c>
      <c r="F3" s="3" t="s">
        <v>6</v>
      </c>
      <c r="G3" s="4" t="s">
        <v>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/>
    </row>
    <row r="4" spans="1:25" x14ac:dyDescent="0.25">
      <c r="A4" s="2">
        <v>0</v>
      </c>
      <c r="B4">
        <f>MAX(MIN(B2,255),-255)</f>
        <v>180</v>
      </c>
      <c r="C4" s="6">
        <f>MAX(MIN(B2,255),-255)</f>
        <v>180</v>
      </c>
      <c r="D4" s="6">
        <f t="shared" ref="D4:D35" si="0">B4*D$2</f>
        <v>180</v>
      </c>
      <c r="E4" s="6">
        <f t="shared" ref="E4:E35" si="1">E$2*C4</f>
        <v>178.2</v>
      </c>
      <c r="F4" s="6">
        <f>F2</f>
        <v>5</v>
      </c>
      <c r="G4" s="5" t="str">
        <f>IF(ROUND(H4,3)&gt;0,"R",IF(ROUND(H4,3)&lt;0,"L",""))</f>
        <v/>
      </c>
      <c r="H4" s="6">
        <f t="shared" ref="H4:H35" si="2">F4-$I$2</f>
        <v>0</v>
      </c>
      <c r="I4" s="1">
        <v>0</v>
      </c>
      <c r="J4" s="6">
        <f>H4</f>
        <v>0</v>
      </c>
      <c r="K4" s="6">
        <f>(K$2)*H4</f>
        <v>0</v>
      </c>
      <c r="L4" s="6">
        <f>(L$2)*I4</f>
        <v>0</v>
      </c>
      <c r="M4" s="6">
        <f>(M$2)*J4</f>
        <v>0</v>
      </c>
      <c r="N4" s="6">
        <f>ROUND(SUM(K4:M4),0)</f>
        <v>0</v>
      </c>
      <c r="W4" s="3" t="s">
        <v>14</v>
      </c>
      <c r="X4" s="3" t="s">
        <v>15</v>
      </c>
      <c r="Y4" s="3" t="s">
        <v>16</v>
      </c>
    </row>
    <row r="5" spans="1:25" x14ac:dyDescent="0.25">
      <c r="A5" s="2">
        <f>A4+A$2</f>
        <v>0.5</v>
      </c>
      <c r="B5">
        <f>B4</f>
        <v>180</v>
      </c>
      <c r="C5" s="6">
        <f>MAX(MIN(C4+(N4),255),-255)</f>
        <v>180</v>
      </c>
      <c r="D5" s="6">
        <f t="shared" si="0"/>
        <v>180</v>
      </c>
      <c r="E5" s="6">
        <f t="shared" si="1"/>
        <v>178.2</v>
      </c>
      <c r="F5" s="6">
        <f>(F4+((D5-E5)*(A5-A4)*C$2))</f>
        <v>5.9000000000000057</v>
      </c>
      <c r="G5" s="5" t="str">
        <f t="shared" ref="G5:G68" si="3">IF(ROUND(H5,3)&gt;0,"R",IF(ROUND(H5,3)&lt;0,"L",""))</f>
        <v>R</v>
      </c>
      <c r="H5" s="6">
        <f t="shared" si="2"/>
        <v>0.90000000000000568</v>
      </c>
      <c r="I5" s="1">
        <f>I4+H5</f>
        <v>0.90000000000000568</v>
      </c>
      <c r="J5" s="6">
        <f>H5-H4</f>
        <v>0.90000000000000568</v>
      </c>
      <c r="K5" s="6">
        <f>(K$2)*H5</f>
        <v>1.8900000000000121</v>
      </c>
      <c r="L5" s="6">
        <f>(L$2)*I5</f>
        <v>0.45000000000000284</v>
      </c>
      <c r="M5" s="6">
        <f>(M$2)*J5</f>
        <v>1.8000000000000114</v>
      </c>
      <c r="N5" s="6">
        <f t="shared" ref="N5:N68" si="4">ROUND(SUM(K5:M5),0)</f>
        <v>4</v>
      </c>
      <c r="W5">
        <f>W19/10</f>
        <v>2.1</v>
      </c>
      <c r="X5">
        <f>X19/10</f>
        <v>1</v>
      </c>
      <c r="Y5">
        <f>Y19/10</f>
        <v>1</v>
      </c>
    </row>
    <row r="6" spans="1:25" x14ac:dyDescent="0.25">
      <c r="A6" s="2">
        <f t="shared" ref="A6:A69" si="5">A5+A$2</f>
        <v>1</v>
      </c>
      <c r="B6">
        <f t="shared" ref="B6:B69" si="6">B5</f>
        <v>180</v>
      </c>
      <c r="C6" s="6">
        <f t="shared" ref="C6:C69" si="7">MAX(MIN(C5+(N5),255),-255)</f>
        <v>184</v>
      </c>
      <c r="D6" s="6">
        <f t="shared" si="0"/>
        <v>180</v>
      </c>
      <c r="E6" s="6">
        <f t="shared" si="1"/>
        <v>182.16</v>
      </c>
      <c r="F6" s="6">
        <f t="shared" ref="F6:F69" si="8">(F5+((D6-E6)*(A6-A5)*C$2))</f>
        <v>4.8200000000000074</v>
      </c>
      <c r="G6" s="5" t="str">
        <f t="shared" si="3"/>
        <v>L</v>
      </c>
      <c r="H6" s="6">
        <f t="shared" si="2"/>
        <v>-0.17999999999999261</v>
      </c>
      <c r="I6" s="1">
        <f t="shared" ref="I6:I24" si="9">I5+H6</f>
        <v>0.72000000000001307</v>
      </c>
      <c r="J6" s="6">
        <f>H6-H5</f>
        <v>-1.0799999999999983</v>
      </c>
      <c r="K6" s="6">
        <f>(K$2)*H6</f>
        <v>-0.37799999999998452</v>
      </c>
      <c r="L6" s="6">
        <f>(L$2)*I6</f>
        <v>0.36000000000000654</v>
      </c>
      <c r="M6" s="6">
        <f>(M$2)*J6</f>
        <v>-2.1599999999999966</v>
      </c>
      <c r="N6" s="6">
        <f t="shared" si="4"/>
        <v>-2</v>
      </c>
    </row>
    <row r="7" spans="1:25" x14ac:dyDescent="0.25">
      <c r="A7" s="2">
        <f t="shared" si="5"/>
        <v>1.5</v>
      </c>
      <c r="B7">
        <f t="shared" si="6"/>
        <v>180</v>
      </c>
      <c r="C7" s="6">
        <f t="shared" si="7"/>
        <v>182</v>
      </c>
      <c r="D7" s="6">
        <f t="shared" si="0"/>
        <v>180</v>
      </c>
      <c r="E7" s="6">
        <f t="shared" si="1"/>
        <v>180.18</v>
      </c>
      <c r="F7" s="6">
        <f t="shared" si="8"/>
        <v>4.730000000000004</v>
      </c>
      <c r="G7" s="5" t="str">
        <f t="shared" si="3"/>
        <v>L</v>
      </c>
      <c r="H7" s="6">
        <f t="shared" si="2"/>
        <v>-0.26999999999999602</v>
      </c>
      <c r="I7" s="1">
        <f t="shared" si="9"/>
        <v>0.45000000000001705</v>
      </c>
      <c r="J7" s="6">
        <f t="shared" ref="J7:J24" si="10">H7-H6</f>
        <v>-9.0000000000003411E-2</v>
      </c>
      <c r="K7" s="6">
        <f>(K$2)*H7</f>
        <v>-0.56699999999999162</v>
      </c>
      <c r="L7" s="6">
        <f>(L$2)*I7</f>
        <v>0.22500000000000853</v>
      </c>
      <c r="M7" s="6">
        <f>(M$2)*J7</f>
        <v>-0.18000000000000682</v>
      </c>
      <c r="N7" s="6">
        <f t="shared" si="4"/>
        <v>-1</v>
      </c>
    </row>
    <row r="8" spans="1:25" x14ac:dyDescent="0.25">
      <c r="A8" s="2">
        <f t="shared" si="5"/>
        <v>2</v>
      </c>
      <c r="B8">
        <f t="shared" si="6"/>
        <v>180</v>
      </c>
      <c r="C8" s="6">
        <f t="shared" si="7"/>
        <v>181</v>
      </c>
      <c r="D8" s="6">
        <f t="shared" si="0"/>
        <v>180</v>
      </c>
      <c r="E8" s="6">
        <f t="shared" si="1"/>
        <v>179.19</v>
      </c>
      <c r="F8" s="6">
        <f t="shared" si="8"/>
        <v>5.1350000000000051</v>
      </c>
      <c r="G8" s="5" t="str">
        <f t="shared" si="3"/>
        <v>R</v>
      </c>
      <c r="H8" s="6">
        <f t="shared" si="2"/>
        <v>0.13500000000000512</v>
      </c>
      <c r="I8" s="1">
        <f t="shared" si="9"/>
        <v>0.58500000000002217</v>
      </c>
      <c r="J8" s="6">
        <f t="shared" si="10"/>
        <v>0.40500000000000114</v>
      </c>
      <c r="K8" s="6">
        <f>(K$2)*H8</f>
        <v>0.28350000000001074</v>
      </c>
      <c r="L8" s="6">
        <f>(L$2)*I8</f>
        <v>0.29250000000001108</v>
      </c>
      <c r="M8" s="6">
        <f>(M$2)*J8</f>
        <v>0.81000000000000227</v>
      </c>
      <c r="N8" s="6">
        <f t="shared" si="4"/>
        <v>1</v>
      </c>
    </row>
    <row r="9" spans="1:25" x14ac:dyDescent="0.25">
      <c r="A9" s="2">
        <f t="shared" si="5"/>
        <v>2.5</v>
      </c>
      <c r="B9">
        <f t="shared" si="6"/>
        <v>180</v>
      </c>
      <c r="C9" s="6">
        <f t="shared" si="7"/>
        <v>182</v>
      </c>
      <c r="D9" s="6">
        <f t="shared" si="0"/>
        <v>180</v>
      </c>
      <c r="E9" s="6">
        <f t="shared" si="1"/>
        <v>180.18</v>
      </c>
      <c r="F9" s="6">
        <f t="shared" si="8"/>
        <v>5.0450000000000017</v>
      </c>
      <c r="G9" s="5" t="str">
        <f t="shared" si="3"/>
        <v>R</v>
      </c>
      <c r="H9" s="6">
        <f t="shared" si="2"/>
        <v>4.5000000000001705E-2</v>
      </c>
      <c r="I9" s="1">
        <f t="shared" si="9"/>
        <v>0.63000000000002387</v>
      </c>
      <c r="J9" s="6">
        <f t="shared" si="10"/>
        <v>-9.0000000000003411E-2</v>
      </c>
      <c r="K9" s="6">
        <f>(K$2)*H9</f>
        <v>9.4500000000003581E-2</v>
      </c>
      <c r="L9" s="6">
        <f>(L$2)*I9</f>
        <v>0.31500000000001194</v>
      </c>
      <c r="M9" s="6">
        <f>(M$2)*J9</f>
        <v>-0.18000000000000682</v>
      </c>
      <c r="N9" s="6">
        <f t="shared" si="4"/>
        <v>0</v>
      </c>
    </row>
    <row r="10" spans="1:25" x14ac:dyDescent="0.25">
      <c r="A10" s="2">
        <f t="shared" si="5"/>
        <v>3</v>
      </c>
      <c r="B10">
        <f t="shared" si="6"/>
        <v>180</v>
      </c>
      <c r="C10" s="6">
        <f t="shared" si="7"/>
        <v>182</v>
      </c>
      <c r="D10" s="6">
        <f t="shared" si="0"/>
        <v>180</v>
      </c>
      <c r="E10" s="6">
        <f t="shared" si="1"/>
        <v>180.18</v>
      </c>
      <c r="F10" s="6">
        <f t="shared" si="8"/>
        <v>4.9549999999999983</v>
      </c>
      <c r="G10" s="5" t="str">
        <f t="shared" si="3"/>
        <v>L</v>
      </c>
      <c r="H10" s="6">
        <f t="shared" si="2"/>
        <v>-4.5000000000001705E-2</v>
      </c>
      <c r="I10" s="6">
        <f t="shared" si="9"/>
        <v>0.58500000000002217</v>
      </c>
      <c r="J10" s="6">
        <f t="shared" si="10"/>
        <v>-9.0000000000003411E-2</v>
      </c>
      <c r="K10" s="6">
        <f>(K$2)*H10</f>
        <v>-9.4500000000003581E-2</v>
      </c>
      <c r="L10" s="6">
        <f>(L$2)*I10</f>
        <v>0.29250000000001108</v>
      </c>
      <c r="M10" s="6">
        <f>(M$2)*J10</f>
        <v>-0.18000000000000682</v>
      </c>
      <c r="N10" s="6">
        <f t="shared" si="4"/>
        <v>0</v>
      </c>
    </row>
    <row r="11" spans="1:25" x14ac:dyDescent="0.25">
      <c r="A11" s="2">
        <f t="shared" si="5"/>
        <v>3.5</v>
      </c>
      <c r="B11">
        <f t="shared" si="6"/>
        <v>180</v>
      </c>
      <c r="C11" s="6">
        <f t="shared" si="7"/>
        <v>182</v>
      </c>
      <c r="D11" s="6">
        <f t="shared" si="0"/>
        <v>180</v>
      </c>
      <c r="E11" s="6">
        <f t="shared" si="1"/>
        <v>180.18</v>
      </c>
      <c r="F11" s="6">
        <f t="shared" si="8"/>
        <v>4.8649999999999949</v>
      </c>
      <c r="G11" s="5" t="str">
        <f t="shared" si="3"/>
        <v>L</v>
      </c>
      <c r="H11" s="6">
        <f t="shared" si="2"/>
        <v>-0.13500000000000512</v>
      </c>
      <c r="I11" s="6">
        <f t="shared" si="9"/>
        <v>0.45000000000001705</v>
      </c>
      <c r="J11" s="6">
        <f t="shared" si="10"/>
        <v>-9.0000000000003411E-2</v>
      </c>
      <c r="K11" s="6">
        <f>(K$2)*H11</f>
        <v>-0.28350000000001074</v>
      </c>
      <c r="L11" s="6">
        <f>(L$2)*I11</f>
        <v>0.22500000000000853</v>
      </c>
      <c r="M11" s="6">
        <f>(M$2)*J11</f>
        <v>-0.18000000000000682</v>
      </c>
      <c r="N11" s="6">
        <f t="shared" si="4"/>
        <v>0</v>
      </c>
    </row>
    <row r="12" spans="1:25" x14ac:dyDescent="0.25">
      <c r="A12" s="2">
        <f t="shared" si="5"/>
        <v>4</v>
      </c>
      <c r="B12">
        <f t="shared" si="6"/>
        <v>180</v>
      </c>
      <c r="C12" s="6">
        <f t="shared" si="7"/>
        <v>182</v>
      </c>
      <c r="D12" s="6">
        <f t="shared" si="0"/>
        <v>180</v>
      </c>
      <c r="E12" s="6">
        <f t="shared" si="1"/>
        <v>180.18</v>
      </c>
      <c r="F12" s="6">
        <f t="shared" si="8"/>
        <v>4.7749999999999915</v>
      </c>
      <c r="G12" s="5" t="str">
        <f t="shared" si="3"/>
        <v>L</v>
      </c>
      <c r="H12" s="6">
        <f t="shared" si="2"/>
        <v>-0.22500000000000853</v>
      </c>
      <c r="I12" s="6">
        <f t="shared" si="9"/>
        <v>0.22500000000000853</v>
      </c>
      <c r="J12" s="6">
        <f t="shared" si="10"/>
        <v>-9.0000000000003411E-2</v>
      </c>
      <c r="K12" s="6">
        <f>(K$2)*H12</f>
        <v>-0.47250000000001791</v>
      </c>
      <c r="L12" s="6">
        <f>(L$2)*I12</f>
        <v>0.11250000000000426</v>
      </c>
      <c r="M12" s="6">
        <f>(M$2)*J12</f>
        <v>-0.18000000000000682</v>
      </c>
      <c r="N12" s="6">
        <f t="shared" si="4"/>
        <v>-1</v>
      </c>
    </row>
    <row r="13" spans="1:25" x14ac:dyDescent="0.25">
      <c r="A13" s="2">
        <f t="shared" si="5"/>
        <v>4.5</v>
      </c>
      <c r="B13">
        <f t="shared" si="6"/>
        <v>180</v>
      </c>
      <c r="C13" s="6">
        <f t="shared" si="7"/>
        <v>181</v>
      </c>
      <c r="D13" s="6">
        <f t="shared" si="0"/>
        <v>180</v>
      </c>
      <c r="E13" s="6">
        <f t="shared" si="1"/>
        <v>179.19</v>
      </c>
      <c r="F13" s="6">
        <f t="shared" si="8"/>
        <v>5.1799999999999926</v>
      </c>
      <c r="G13" s="5" t="str">
        <f t="shared" si="3"/>
        <v>R</v>
      </c>
      <c r="H13" s="6">
        <f t="shared" si="2"/>
        <v>0.17999999999999261</v>
      </c>
      <c r="I13" s="6">
        <f t="shared" si="9"/>
        <v>0.40500000000000114</v>
      </c>
      <c r="J13" s="6">
        <f t="shared" si="10"/>
        <v>0.40500000000000114</v>
      </c>
      <c r="K13" s="6">
        <f>(K$2)*H13</f>
        <v>0.37799999999998452</v>
      </c>
      <c r="L13" s="6">
        <f>(L$2)*I13</f>
        <v>0.20250000000000057</v>
      </c>
      <c r="M13" s="6">
        <f>(M$2)*J13</f>
        <v>0.81000000000000227</v>
      </c>
      <c r="N13" s="6">
        <f t="shared" si="4"/>
        <v>1</v>
      </c>
    </row>
    <row r="14" spans="1:25" x14ac:dyDescent="0.25">
      <c r="A14" s="2">
        <f t="shared" si="5"/>
        <v>5</v>
      </c>
      <c r="B14">
        <f t="shared" si="6"/>
        <v>180</v>
      </c>
      <c r="C14" s="6">
        <f t="shared" si="7"/>
        <v>182</v>
      </c>
      <c r="D14" s="6">
        <f t="shared" si="0"/>
        <v>180</v>
      </c>
      <c r="E14" s="6">
        <f t="shared" si="1"/>
        <v>180.18</v>
      </c>
      <c r="F14" s="6">
        <f t="shared" si="8"/>
        <v>5.0899999999999892</v>
      </c>
      <c r="G14" s="5" t="str">
        <f t="shared" si="3"/>
        <v>R</v>
      </c>
      <c r="H14" s="6">
        <f t="shared" si="2"/>
        <v>8.99999999999892E-2</v>
      </c>
      <c r="I14" s="6">
        <f t="shared" si="9"/>
        <v>0.49499999999999034</v>
      </c>
      <c r="J14" s="6">
        <f t="shared" si="10"/>
        <v>-9.0000000000003411E-2</v>
      </c>
      <c r="K14" s="6">
        <f>(K$2)*H14</f>
        <v>0.18899999999997733</v>
      </c>
      <c r="L14" s="6">
        <f>(L$2)*I14</f>
        <v>0.24749999999999517</v>
      </c>
      <c r="M14" s="6">
        <f>(M$2)*J14</f>
        <v>-0.18000000000000682</v>
      </c>
      <c r="N14" s="6">
        <f t="shared" si="4"/>
        <v>0</v>
      </c>
    </row>
    <row r="15" spans="1:25" x14ac:dyDescent="0.25">
      <c r="A15" s="2">
        <f t="shared" si="5"/>
        <v>5.5</v>
      </c>
      <c r="B15">
        <f t="shared" si="6"/>
        <v>180</v>
      </c>
      <c r="C15" s="6">
        <f t="shared" si="7"/>
        <v>182</v>
      </c>
      <c r="D15" s="6">
        <f t="shared" si="0"/>
        <v>180</v>
      </c>
      <c r="E15" s="6">
        <f t="shared" si="1"/>
        <v>180.18</v>
      </c>
      <c r="F15" s="6">
        <f t="shared" si="8"/>
        <v>4.9999999999999858</v>
      </c>
      <c r="G15" s="5" t="str">
        <f t="shared" si="3"/>
        <v/>
      </c>
      <c r="H15" s="6">
        <f t="shared" si="2"/>
        <v>-1.4210854715202004E-14</v>
      </c>
      <c r="I15" s="6">
        <f t="shared" si="9"/>
        <v>0.49499999999997613</v>
      </c>
      <c r="J15" s="6">
        <f t="shared" si="10"/>
        <v>-9.0000000000003411E-2</v>
      </c>
      <c r="K15" s="6">
        <f>(K$2)*H15</f>
        <v>-2.9842794901924209E-14</v>
      </c>
      <c r="L15" s="6">
        <f>(L$2)*I15</f>
        <v>0.24749999999998806</v>
      </c>
      <c r="M15" s="6">
        <f>(M$2)*J15</f>
        <v>-0.18000000000000682</v>
      </c>
      <c r="N15" s="6">
        <f t="shared" si="4"/>
        <v>0</v>
      </c>
    </row>
    <row r="16" spans="1:25" x14ac:dyDescent="0.25">
      <c r="A16" s="2">
        <f t="shared" si="5"/>
        <v>6</v>
      </c>
      <c r="B16">
        <f t="shared" si="6"/>
        <v>180</v>
      </c>
      <c r="C16" s="6">
        <f t="shared" si="7"/>
        <v>182</v>
      </c>
      <c r="D16" s="6">
        <f t="shared" si="0"/>
        <v>180</v>
      </c>
      <c r="E16" s="6">
        <f t="shared" si="1"/>
        <v>180.18</v>
      </c>
      <c r="F16" s="6">
        <f t="shared" si="8"/>
        <v>4.9099999999999824</v>
      </c>
      <c r="G16" s="5" t="str">
        <f t="shared" si="3"/>
        <v>L</v>
      </c>
      <c r="H16" s="6">
        <f t="shared" si="2"/>
        <v>-9.0000000000017621E-2</v>
      </c>
      <c r="I16" s="6">
        <f t="shared" si="9"/>
        <v>0.4049999999999585</v>
      </c>
      <c r="J16" s="6">
        <f t="shared" si="10"/>
        <v>-9.0000000000003411E-2</v>
      </c>
      <c r="K16" s="6">
        <f>(K$2)*H16</f>
        <v>-0.189000000000037</v>
      </c>
      <c r="L16" s="6">
        <f>(L$2)*I16</f>
        <v>0.20249999999997925</v>
      </c>
      <c r="M16" s="6">
        <f>(M$2)*J16</f>
        <v>-0.18000000000000682</v>
      </c>
      <c r="N16" s="6">
        <f t="shared" si="4"/>
        <v>0</v>
      </c>
    </row>
    <row r="17" spans="1:25" x14ac:dyDescent="0.25">
      <c r="A17" s="2">
        <f t="shared" si="5"/>
        <v>6.5</v>
      </c>
      <c r="B17">
        <f t="shared" si="6"/>
        <v>180</v>
      </c>
      <c r="C17" s="6">
        <f t="shared" si="7"/>
        <v>182</v>
      </c>
      <c r="D17" s="6">
        <f t="shared" si="0"/>
        <v>180</v>
      </c>
      <c r="E17" s="6">
        <f t="shared" si="1"/>
        <v>180.18</v>
      </c>
      <c r="F17" s="6">
        <f t="shared" si="8"/>
        <v>4.819999999999979</v>
      </c>
      <c r="G17" s="5" t="str">
        <f t="shared" si="3"/>
        <v>L</v>
      </c>
      <c r="H17" s="6">
        <f t="shared" si="2"/>
        <v>-0.18000000000002103</v>
      </c>
      <c r="I17" s="6">
        <f t="shared" si="9"/>
        <v>0.22499999999993747</v>
      </c>
      <c r="J17" s="6">
        <f t="shared" si="10"/>
        <v>-9.0000000000003411E-2</v>
      </c>
      <c r="K17" s="6">
        <f>(K$2)*H17</f>
        <v>-0.37800000000004419</v>
      </c>
      <c r="L17" s="6">
        <f>(L$2)*I17</f>
        <v>0.11249999999996874</v>
      </c>
      <c r="M17" s="6">
        <f>(M$2)*J17</f>
        <v>-0.18000000000000682</v>
      </c>
      <c r="N17" s="6">
        <f t="shared" si="4"/>
        <v>0</v>
      </c>
    </row>
    <row r="18" spans="1:25" x14ac:dyDescent="0.25">
      <c r="A18" s="2">
        <f t="shared" si="5"/>
        <v>7</v>
      </c>
      <c r="B18">
        <f t="shared" si="6"/>
        <v>180</v>
      </c>
      <c r="C18" s="6">
        <f t="shared" si="7"/>
        <v>182</v>
      </c>
      <c r="D18" s="6">
        <f t="shared" si="0"/>
        <v>180</v>
      </c>
      <c r="E18" s="6">
        <f t="shared" si="1"/>
        <v>180.18</v>
      </c>
      <c r="F18" s="6">
        <f t="shared" si="8"/>
        <v>4.7299999999999756</v>
      </c>
      <c r="G18" s="5" t="str">
        <f t="shared" si="3"/>
        <v>L</v>
      </c>
      <c r="H18" s="6">
        <f t="shared" si="2"/>
        <v>-0.27000000000002444</v>
      </c>
      <c r="I18" s="6">
        <f t="shared" si="9"/>
        <v>-4.500000000008697E-2</v>
      </c>
      <c r="J18" s="6">
        <f t="shared" si="10"/>
        <v>-9.0000000000003411E-2</v>
      </c>
      <c r="K18" s="6">
        <f>(K$2)*H18</f>
        <v>-0.56700000000005135</v>
      </c>
      <c r="L18" s="6">
        <f>(L$2)*I18</f>
        <v>-2.2500000000043485E-2</v>
      </c>
      <c r="M18" s="6">
        <f>(M$2)*J18</f>
        <v>-0.18000000000000682</v>
      </c>
      <c r="N18" s="6">
        <f t="shared" si="4"/>
        <v>-1</v>
      </c>
    </row>
    <row r="19" spans="1:25" x14ac:dyDescent="0.25">
      <c r="A19" s="2">
        <f t="shared" si="5"/>
        <v>7.5</v>
      </c>
      <c r="B19">
        <f t="shared" si="6"/>
        <v>180</v>
      </c>
      <c r="C19" s="6">
        <f t="shared" si="7"/>
        <v>181</v>
      </c>
      <c r="D19" s="6">
        <f t="shared" si="0"/>
        <v>180</v>
      </c>
      <c r="E19" s="6">
        <f t="shared" si="1"/>
        <v>179.19</v>
      </c>
      <c r="F19" s="6">
        <f t="shared" si="8"/>
        <v>5.1349999999999767</v>
      </c>
      <c r="G19" s="5" t="str">
        <f t="shared" si="3"/>
        <v>R</v>
      </c>
      <c r="H19" s="6">
        <f t="shared" si="2"/>
        <v>0.13499999999997669</v>
      </c>
      <c r="I19" s="6">
        <f t="shared" si="9"/>
        <v>8.9999999999889724E-2</v>
      </c>
      <c r="J19" s="6">
        <f t="shared" si="10"/>
        <v>0.40500000000000114</v>
      </c>
      <c r="K19" s="6">
        <f>(K$2)*H19</f>
        <v>0.28349999999995107</v>
      </c>
      <c r="L19" s="6">
        <f>(L$2)*I19</f>
        <v>4.4999999999944862E-2</v>
      </c>
      <c r="M19" s="6">
        <f>(M$2)*J19</f>
        <v>0.81000000000000227</v>
      </c>
      <c r="N19" s="6">
        <f t="shared" si="4"/>
        <v>1</v>
      </c>
      <c r="W19" s="3">
        <v>21</v>
      </c>
      <c r="X19" s="3">
        <v>10</v>
      </c>
      <c r="Y19" s="3">
        <v>10</v>
      </c>
    </row>
    <row r="20" spans="1:25" x14ac:dyDescent="0.25">
      <c r="A20" s="2">
        <f t="shared" si="5"/>
        <v>8</v>
      </c>
      <c r="B20">
        <f t="shared" si="6"/>
        <v>180</v>
      </c>
      <c r="C20" s="6">
        <f t="shared" si="7"/>
        <v>182</v>
      </c>
      <c r="D20" s="6">
        <f t="shared" si="0"/>
        <v>180</v>
      </c>
      <c r="E20" s="6">
        <f t="shared" si="1"/>
        <v>180.18</v>
      </c>
      <c r="F20" s="6">
        <f t="shared" si="8"/>
        <v>5.0449999999999733</v>
      </c>
      <c r="G20" s="5" t="str">
        <f t="shared" si="3"/>
        <v>R</v>
      </c>
      <c r="H20" s="6">
        <f t="shared" si="2"/>
        <v>4.4999999999973284E-2</v>
      </c>
      <c r="I20" s="6">
        <f t="shared" si="9"/>
        <v>0.13499999999986301</v>
      </c>
      <c r="J20" s="6">
        <f t="shared" si="10"/>
        <v>-9.0000000000003411E-2</v>
      </c>
      <c r="K20" s="6">
        <f>(K$2)*H20</f>
        <v>9.4499999999943893E-2</v>
      </c>
      <c r="L20" s="6">
        <f>(L$2)*I20</f>
        <v>6.7499999999931504E-2</v>
      </c>
      <c r="M20" s="6">
        <f>(M$2)*J20</f>
        <v>-0.18000000000000682</v>
      </c>
      <c r="N20" s="6">
        <f t="shared" si="4"/>
        <v>0</v>
      </c>
    </row>
    <row r="21" spans="1:25" x14ac:dyDescent="0.25">
      <c r="A21" s="2">
        <f t="shared" si="5"/>
        <v>8.5</v>
      </c>
      <c r="B21">
        <f t="shared" si="6"/>
        <v>180</v>
      </c>
      <c r="C21" s="6">
        <f t="shared" si="7"/>
        <v>182</v>
      </c>
      <c r="D21" s="6">
        <f t="shared" si="0"/>
        <v>180</v>
      </c>
      <c r="E21" s="6">
        <f t="shared" si="1"/>
        <v>180.18</v>
      </c>
      <c r="F21" s="6">
        <f t="shared" si="8"/>
        <v>4.9549999999999699</v>
      </c>
      <c r="G21" s="5" t="str">
        <f t="shared" si="3"/>
        <v>L</v>
      </c>
      <c r="H21" s="6">
        <f t="shared" si="2"/>
        <v>-4.5000000000030127E-2</v>
      </c>
      <c r="I21" s="6">
        <f t="shared" si="9"/>
        <v>8.999999999983288E-2</v>
      </c>
      <c r="J21" s="6">
        <f t="shared" si="10"/>
        <v>-9.0000000000003411E-2</v>
      </c>
      <c r="K21" s="6">
        <f>(K$2)*H21</f>
        <v>-9.450000000006327E-2</v>
      </c>
      <c r="L21" s="6">
        <f>(L$2)*I21</f>
        <v>4.499999999991644E-2</v>
      </c>
      <c r="M21" s="6">
        <f>(M$2)*J21</f>
        <v>-0.18000000000000682</v>
      </c>
      <c r="N21" s="6">
        <f t="shared" si="4"/>
        <v>0</v>
      </c>
    </row>
    <row r="22" spans="1:25" x14ac:dyDescent="0.25">
      <c r="A22" s="2">
        <f t="shared" si="5"/>
        <v>9</v>
      </c>
      <c r="B22">
        <f t="shared" si="6"/>
        <v>180</v>
      </c>
      <c r="C22" s="6">
        <f t="shared" si="7"/>
        <v>182</v>
      </c>
      <c r="D22" s="6">
        <f t="shared" si="0"/>
        <v>180</v>
      </c>
      <c r="E22" s="6">
        <f t="shared" si="1"/>
        <v>180.18</v>
      </c>
      <c r="F22" s="6">
        <f t="shared" si="8"/>
        <v>4.8649999999999665</v>
      </c>
      <c r="G22" s="5" t="str">
        <f t="shared" si="3"/>
        <v>L</v>
      </c>
      <c r="H22" s="6">
        <f t="shared" si="2"/>
        <v>-0.13500000000003354</v>
      </c>
      <c r="I22" s="6">
        <f t="shared" si="9"/>
        <v>-4.5000000000200657E-2</v>
      </c>
      <c r="J22" s="6">
        <f t="shared" si="10"/>
        <v>-9.0000000000003411E-2</v>
      </c>
      <c r="K22" s="6">
        <f>(K$2)*H22</f>
        <v>-0.28350000000007042</v>
      </c>
      <c r="L22" s="6">
        <f>(L$2)*I22</f>
        <v>-2.2500000000100329E-2</v>
      </c>
      <c r="M22" s="6">
        <f>(M$2)*J22</f>
        <v>-0.18000000000000682</v>
      </c>
      <c r="N22" s="6">
        <f t="shared" si="4"/>
        <v>0</v>
      </c>
    </row>
    <row r="23" spans="1:25" x14ac:dyDescent="0.25">
      <c r="A23" s="2">
        <f t="shared" si="5"/>
        <v>9.5</v>
      </c>
      <c r="B23">
        <f t="shared" si="6"/>
        <v>180</v>
      </c>
      <c r="C23" s="6">
        <f t="shared" si="7"/>
        <v>182</v>
      </c>
      <c r="D23" s="6">
        <f t="shared" si="0"/>
        <v>180</v>
      </c>
      <c r="E23" s="6">
        <f t="shared" si="1"/>
        <v>180.18</v>
      </c>
      <c r="F23" s="6">
        <f t="shared" si="8"/>
        <v>4.7749999999999631</v>
      </c>
      <c r="G23" s="5" t="str">
        <f t="shared" si="3"/>
        <v>L</v>
      </c>
      <c r="H23" s="6">
        <f t="shared" si="2"/>
        <v>-0.22500000000003695</v>
      </c>
      <c r="I23" s="6">
        <f t="shared" si="9"/>
        <v>-0.27000000000023761</v>
      </c>
      <c r="J23" s="6">
        <f t="shared" si="10"/>
        <v>-9.0000000000003411E-2</v>
      </c>
      <c r="K23" s="6">
        <f>(K$2)*H23</f>
        <v>-0.47250000000007764</v>
      </c>
      <c r="L23" s="6">
        <f>(L$2)*I23</f>
        <v>-0.1350000000001188</v>
      </c>
      <c r="M23" s="6">
        <f>(M$2)*J23</f>
        <v>-0.18000000000000682</v>
      </c>
      <c r="N23" s="6">
        <f t="shared" si="4"/>
        <v>-1</v>
      </c>
    </row>
    <row r="24" spans="1:25" x14ac:dyDescent="0.25">
      <c r="A24" s="2">
        <f t="shared" si="5"/>
        <v>10</v>
      </c>
      <c r="B24">
        <f t="shared" si="6"/>
        <v>180</v>
      </c>
      <c r="C24" s="6">
        <f t="shared" si="7"/>
        <v>181</v>
      </c>
      <c r="D24" s="6">
        <f t="shared" si="0"/>
        <v>180</v>
      </c>
      <c r="E24" s="6">
        <f t="shared" si="1"/>
        <v>179.19</v>
      </c>
      <c r="F24" s="6">
        <f t="shared" si="8"/>
        <v>5.1799999999999642</v>
      </c>
      <c r="G24" s="5" t="str">
        <f t="shared" si="3"/>
        <v>R</v>
      </c>
      <c r="H24" s="6">
        <f t="shared" si="2"/>
        <v>0.17999999999996419</v>
      </c>
      <c r="I24" s="6">
        <f t="shared" si="9"/>
        <v>-9.0000000000273417E-2</v>
      </c>
      <c r="J24" s="6">
        <f t="shared" si="10"/>
        <v>0.40500000000000114</v>
      </c>
      <c r="K24" s="6">
        <f>(K$2)*H24</f>
        <v>0.37799999999992479</v>
      </c>
      <c r="L24" s="6">
        <f>(L$2)*I24</f>
        <v>-4.5000000000136708E-2</v>
      </c>
      <c r="M24" s="6">
        <f>(M$2)*J24</f>
        <v>0.81000000000000227</v>
      </c>
      <c r="N24" s="6">
        <f t="shared" si="4"/>
        <v>1</v>
      </c>
    </row>
    <row r="25" spans="1:25" x14ac:dyDescent="0.25">
      <c r="A25" s="2">
        <f t="shared" si="5"/>
        <v>10.5</v>
      </c>
      <c r="B25">
        <f>B24</f>
        <v>180</v>
      </c>
      <c r="C25" s="6">
        <f t="shared" si="7"/>
        <v>182</v>
      </c>
      <c r="D25" s="6">
        <f t="shared" si="0"/>
        <v>180</v>
      </c>
      <c r="E25" s="6">
        <f t="shared" si="1"/>
        <v>180.18</v>
      </c>
      <c r="F25" s="6">
        <f t="shared" si="8"/>
        <v>5.0899999999999608</v>
      </c>
      <c r="G25" s="5" t="str">
        <f t="shared" si="3"/>
        <v>R</v>
      </c>
      <c r="H25" s="6">
        <f t="shared" si="2"/>
        <v>8.9999999999960778E-2</v>
      </c>
      <c r="I25" s="6">
        <f>I24+H25</f>
        <v>-3.1263880373444408E-13</v>
      </c>
      <c r="J25" s="6">
        <f>H25-H24</f>
        <v>-9.0000000000003411E-2</v>
      </c>
      <c r="K25" s="6">
        <f>(K$2)*H25</f>
        <v>0.18899999999991765</v>
      </c>
      <c r="L25" s="6">
        <f>(L$2)*I25</f>
        <v>-1.5631940186722204E-13</v>
      </c>
      <c r="M25" s="6">
        <f>(M$2)*J25</f>
        <v>-0.18000000000000682</v>
      </c>
      <c r="N25" s="6">
        <f t="shared" si="4"/>
        <v>0</v>
      </c>
    </row>
    <row r="26" spans="1:25" x14ac:dyDescent="0.25">
      <c r="A26" s="2">
        <f t="shared" si="5"/>
        <v>11</v>
      </c>
      <c r="B26">
        <f t="shared" si="6"/>
        <v>180</v>
      </c>
      <c r="C26" s="6">
        <f t="shared" si="7"/>
        <v>182</v>
      </c>
      <c r="D26" s="6">
        <f t="shared" si="0"/>
        <v>180</v>
      </c>
      <c r="E26" s="6">
        <f t="shared" si="1"/>
        <v>180.18</v>
      </c>
      <c r="F26" s="6">
        <f t="shared" si="8"/>
        <v>4.9999999999999574</v>
      </c>
      <c r="G26" s="5" t="str">
        <f t="shared" si="3"/>
        <v/>
      </c>
      <c r="H26" s="6">
        <f t="shared" si="2"/>
        <v>-4.2632564145606011E-14</v>
      </c>
      <c r="I26" s="6">
        <f t="shared" ref="I26:I44" si="11">I25+H26</f>
        <v>-3.5527136788005009E-13</v>
      </c>
      <c r="J26" s="6">
        <f t="shared" ref="J26:J44" si="12">H26-H25</f>
        <v>-9.0000000000003411E-2</v>
      </c>
      <c r="K26" s="6">
        <f>(K$2)*H26</f>
        <v>-8.9528384705772634E-14</v>
      </c>
      <c r="L26" s="6">
        <f>(L$2)*I26</f>
        <v>-1.7763568394002505E-13</v>
      </c>
      <c r="M26" s="6">
        <f>(M$2)*J26</f>
        <v>-0.18000000000000682</v>
      </c>
      <c r="N26" s="6">
        <f t="shared" si="4"/>
        <v>0</v>
      </c>
    </row>
    <row r="27" spans="1:25" x14ac:dyDescent="0.25">
      <c r="A27" s="2">
        <f t="shared" si="5"/>
        <v>11.5</v>
      </c>
      <c r="B27">
        <f t="shared" si="6"/>
        <v>180</v>
      </c>
      <c r="C27" s="6">
        <f t="shared" si="7"/>
        <v>182</v>
      </c>
      <c r="D27" s="6">
        <f t="shared" si="0"/>
        <v>180</v>
      </c>
      <c r="E27" s="6">
        <f t="shared" si="1"/>
        <v>180.18</v>
      </c>
      <c r="F27" s="6">
        <f t="shared" si="8"/>
        <v>4.909999999999954</v>
      </c>
      <c r="G27" s="5" t="str">
        <f t="shared" si="3"/>
        <v>L</v>
      </c>
      <c r="H27" s="6">
        <f t="shared" si="2"/>
        <v>-9.0000000000046043E-2</v>
      </c>
      <c r="I27" s="6">
        <f t="shared" si="11"/>
        <v>-9.0000000000401315E-2</v>
      </c>
      <c r="J27" s="6">
        <f t="shared" si="12"/>
        <v>-9.0000000000003411E-2</v>
      </c>
      <c r="K27" s="6">
        <f>(K$2)*H27</f>
        <v>-0.1890000000000967</v>
      </c>
      <c r="L27" s="6">
        <f>(L$2)*I27</f>
        <v>-4.5000000000200657E-2</v>
      </c>
      <c r="M27" s="6">
        <f>(M$2)*J27</f>
        <v>-0.18000000000000682</v>
      </c>
      <c r="N27" s="6">
        <f t="shared" si="4"/>
        <v>0</v>
      </c>
    </row>
    <row r="28" spans="1:25" x14ac:dyDescent="0.25">
      <c r="A28" s="2">
        <f t="shared" si="5"/>
        <v>12</v>
      </c>
      <c r="B28">
        <f t="shared" si="6"/>
        <v>180</v>
      </c>
      <c r="C28" s="6">
        <f t="shared" si="7"/>
        <v>182</v>
      </c>
      <c r="D28" s="6">
        <f t="shared" si="0"/>
        <v>180</v>
      </c>
      <c r="E28" s="6">
        <f t="shared" si="1"/>
        <v>180.18</v>
      </c>
      <c r="F28" s="6">
        <f t="shared" si="8"/>
        <v>4.8199999999999505</v>
      </c>
      <c r="G28" s="5" t="str">
        <f t="shared" si="3"/>
        <v>L</v>
      </c>
      <c r="H28" s="6">
        <f t="shared" si="2"/>
        <v>-0.18000000000004945</v>
      </c>
      <c r="I28" s="6">
        <f t="shared" si="11"/>
        <v>-0.27000000000045077</v>
      </c>
      <c r="J28" s="6">
        <f t="shared" si="12"/>
        <v>-9.0000000000003411E-2</v>
      </c>
      <c r="K28" s="6">
        <f>(K$2)*H28</f>
        <v>-0.37800000000010386</v>
      </c>
      <c r="L28" s="6">
        <f>(L$2)*I28</f>
        <v>-0.13500000000022538</v>
      </c>
      <c r="M28" s="6">
        <f>(M$2)*J28</f>
        <v>-0.18000000000000682</v>
      </c>
      <c r="N28" s="6">
        <f t="shared" si="4"/>
        <v>-1</v>
      </c>
    </row>
    <row r="29" spans="1:25" x14ac:dyDescent="0.25">
      <c r="A29" s="2">
        <f t="shared" si="5"/>
        <v>12.5</v>
      </c>
      <c r="B29">
        <f t="shared" si="6"/>
        <v>180</v>
      </c>
      <c r="C29" s="6">
        <f t="shared" si="7"/>
        <v>181</v>
      </c>
      <c r="D29" s="6">
        <f t="shared" si="0"/>
        <v>180</v>
      </c>
      <c r="E29" s="6">
        <f t="shared" si="1"/>
        <v>179.19</v>
      </c>
      <c r="F29" s="6">
        <f t="shared" si="8"/>
        <v>5.2249999999999517</v>
      </c>
      <c r="G29" s="5" t="str">
        <f t="shared" si="3"/>
        <v>R</v>
      </c>
      <c r="H29" s="6">
        <f t="shared" si="2"/>
        <v>0.22499999999995168</v>
      </c>
      <c r="I29" s="6">
        <f t="shared" si="11"/>
        <v>-4.5000000000499085E-2</v>
      </c>
      <c r="J29" s="6">
        <f t="shared" si="12"/>
        <v>0.40500000000000114</v>
      </c>
      <c r="K29" s="6">
        <f>(K$2)*H29</f>
        <v>0.47249999999989856</v>
      </c>
      <c r="L29" s="6">
        <f>(L$2)*I29</f>
        <v>-2.2500000000249543E-2</v>
      </c>
      <c r="M29" s="6">
        <f>(M$2)*J29</f>
        <v>0.81000000000000227</v>
      </c>
      <c r="N29" s="6">
        <f t="shared" si="4"/>
        <v>1</v>
      </c>
    </row>
    <row r="30" spans="1:25" x14ac:dyDescent="0.25">
      <c r="A30" s="2">
        <f t="shared" si="5"/>
        <v>13</v>
      </c>
      <c r="B30">
        <f t="shared" si="6"/>
        <v>180</v>
      </c>
      <c r="C30" s="6">
        <f t="shared" si="7"/>
        <v>182</v>
      </c>
      <c r="D30" s="6">
        <f t="shared" si="0"/>
        <v>180</v>
      </c>
      <c r="E30" s="6">
        <f t="shared" si="1"/>
        <v>180.18</v>
      </c>
      <c r="F30" s="6">
        <f t="shared" si="8"/>
        <v>5.1349999999999483</v>
      </c>
      <c r="G30" s="5" t="str">
        <f t="shared" si="3"/>
        <v>R</v>
      </c>
      <c r="H30" s="6">
        <f t="shared" si="2"/>
        <v>0.13499999999994827</v>
      </c>
      <c r="I30" s="6">
        <f t="shared" si="11"/>
        <v>8.9999999999449187E-2</v>
      </c>
      <c r="J30" s="6">
        <f t="shared" si="12"/>
        <v>-9.0000000000003411E-2</v>
      </c>
      <c r="K30" s="6">
        <f>(K$2)*H30</f>
        <v>0.28349999999989139</v>
      </c>
      <c r="L30" s="6">
        <f>(L$2)*I30</f>
        <v>4.4999999999724594E-2</v>
      </c>
      <c r="M30" s="6">
        <f>(M$2)*J30</f>
        <v>-0.18000000000000682</v>
      </c>
      <c r="N30" s="6">
        <f t="shared" si="4"/>
        <v>0</v>
      </c>
    </row>
    <row r="31" spans="1:25" x14ac:dyDescent="0.25">
      <c r="A31" s="2">
        <f t="shared" si="5"/>
        <v>13.5</v>
      </c>
      <c r="B31">
        <f t="shared" si="6"/>
        <v>180</v>
      </c>
      <c r="C31" s="6">
        <f t="shared" si="7"/>
        <v>182</v>
      </c>
      <c r="D31" s="6">
        <f t="shared" si="0"/>
        <v>180</v>
      </c>
      <c r="E31" s="6">
        <f t="shared" si="1"/>
        <v>180.18</v>
      </c>
      <c r="F31" s="6">
        <f t="shared" si="8"/>
        <v>5.0449999999999449</v>
      </c>
      <c r="G31" s="5" t="str">
        <f t="shared" si="3"/>
        <v>R</v>
      </c>
      <c r="H31" s="6">
        <f t="shared" si="2"/>
        <v>4.4999999999944862E-2</v>
      </c>
      <c r="I31" s="6">
        <f t="shared" si="11"/>
        <v>0.13499999999939405</v>
      </c>
      <c r="J31" s="6">
        <f t="shared" si="12"/>
        <v>-9.0000000000003411E-2</v>
      </c>
      <c r="K31" s="6">
        <f>(K$2)*H31</f>
        <v>9.4499999999884218E-2</v>
      </c>
      <c r="L31" s="6">
        <f>(L$2)*I31</f>
        <v>6.7499999999697025E-2</v>
      </c>
      <c r="M31" s="6">
        <f>(M$2)*J31</f>
        <v>-0.18000000000000682</v>
      </c>
      <c r="N31" s="6">
        <f t="shared" si="4"/>
        <v>0</v>
      </c>
    </row>
    <row r="32" spans="1:25" x14ac:dyDescent="0.25">
      <c r="A32" s="2">
        <f t="shared" si="5"/>
        <v>14</v>
      </c>
      <c r="B32">
        <f t="shared" si="6"/>
        <v>180</v>
      </c>
      <c r="C32" s="6">
        <f t="shared" si="7"/>
        <v>182</v>
      </c>
      <c r="D32" s="6">
        <f t="shared" si="0"/>
        <v>180</v>
      </c>
      <c r="E32" s="6">
        <f t="shared" si="1"/>
        <v>180.18</v>
      </c>
      <c r="F32" s="6">
        <f t="shared" si="8"/>
        <v>4.9549999999999415</v>
      </c>
      <c r="G32" s="5" t="str">
        <f t="shared" si="3"/>
        <v>L</v>
      </c>
      <c r="H32" s="6">
        <f t="shared" si="2"/>
        <v>-4.5000000000058549E-2</v>
      </c>
      <c r="I32" s="6">
        <f t="shared" si="11"/>
        <v>8.99999999993355E-2</v>
      </c>
      <c r="J32" s="6">
        <f t="shared" si="12"/>
        <v>-9.0000000000003411E-2</v>
      </c>
      <c r="K32" s="6">
        <f>(K$2)*H32</f>
        <v>-9.4500000000122958E-2</v>
      </c>
      <c r="L32" s="6">
        <f>(L$2)*I32</f>
        <v>4.499999999966775E-2</v>
      </c>
      <c r="M32" s="6">
        <f>(M$2)*J32</f>
        <v>-0.18000000000000682</v>
      </c>
      <c r="N32" s="6">
        <f t="shared" si="4"/>
        <v>0</v>
      </c>
    </row>
    <row r="33" spans="1:14" x14ac:dyDescent="0.25">
      <c r="A33" s="2">
        <f t="shared" si="5"/>
        <v>14.5</v>
      </c>
      <c r="B33">
        <f t="shared" si="6"/>
        <v>180</v>
      </c>
      <c r="C33" s="6">
        <f t="shared" si="7"/>
        <v>182</v>
      </c>
      <c r="D33" s="6">
        <f t="shared" si="0"/>
        <v>180</v>
      </c>
      <c r="E33" s="6">
        <f t="shared" si="1"/>
        <v>180.18</v>
      </c>
      <c r="F33" s="6">
        <f t="shared" si="8"/>
        <v>4.864999999999938</v>
      </c>
      <c r="G33" s="5" t="str">
        <f t="shared" si="3"/>
        <v>L</v>
      </c>
      <c r="H33" s="6">
        <f t="shared" si="2"/>
        <v>-0.13500000000006196</v>
      </c>
      <c r="I33" s="6">
        <f t="shared" si="11"/>
        <v>-4.5000000000726459E-2</v>
      </c>
      <c r="J33" s="6">
        <f t="shared" si="12"/>
        <v>-9.0000000000003411E-2</v>
      </c>
      <c r="K33" s="6">
        <f>(K$2)*H33</f>
        <v>-0.28350000000013015</v>
      </c>
      <c r="L33" s="6">
        <f>(L$2)*I33</f>
        <v>-2.2500000000363229E-2</v>
      </c>
      <c r="M33" s="6">
        <f>(M$2)*J33</f>
        <v>-0.18000000000000682</v>
      </c>
      <c r="N33" s="6">
        <f t="shared" si="4"/>
        <v>0</v>
      </c>
    </row>
    <row r="34" spans="1:14" x14ac:dyDescent="0.25">
      <c r="A34" s="2">
        <f t="shared" si="5"/>
        <v>15</v>
      </c>
      <c r="B34">
        <f t="shared" si="6"/>
        <v>180</v>
      </c>
      <c r="C34" s="6">
        <f t="shared" si="7"/>
        <v>182</v>
      </c>
      <c r="D34" s="6">
        <f t="shared" si="0"/>
        <v>180</v>
      </c>
      <c r="E34" s="6">
        <f t="shared" si="1"/>
        <v>180.18</v>
      </c>
      <c r="F34" s="6">
        <f t="shared" si="8"/>
        <v>4.7749999999999346</v>
      </c>
      <c r="G34" s="5" t="str">
        <f t="shared" si="3"/>
        <v>L</v>
      </c>
      <c r="H34" s="6">
        <f t="shared" si="2"/>
        <v>-0.22500000000006537</v>
      </c>
      <c r="I34" s="6">
        <f t="shared" si="11"/>
        <v>-0.27000000000079183</v>
      </c>
      <c r="J34" s="6">
        <f t="shared" si="12"/>
        <v>-9.0000000000003411E-2</v>
      </c>
      <c r="K34" s="6">
        <f>(K$2)*H34</f>
        <v>-0.47250000000013731</v>
      </c>
      <c r="L34" s="6">
        <f>(L$2)*I34</f>
        <v>-0.13500000000039591</v>
      </c>
      <c r="M34" s="6">
        <f>(M$2)*J34</f>
        <v>-0.18000000000000682</v>
      </c>
      <c r="N34" s="6">
        <f t="shared" si="4"/>
        <v>-1</v>
      </c>
    </row>
    <row r="35" spans="1:14" x14ac:dyDescent="0.25">
      <c r="A35" s="2">
        <f t="shared" si="5"/>
        <v>15.5</v>
      </c>
      <c r="B35">
        <f t="shared" si="6"/>
        <v>180</v>
      </c>
      <c r="C35" s="6">
        <f t="shared" si="7"/>
        <v>181</v>
      </c>
      <c r="D35" s="6">
        <f t="shared" si="0"/>
        <v>180</v>
      </c>
      <c r="E35" s="6">
        <f t="shared" si="1"/>
        <v>179.19</v>
      </c>
      <c r="F35" s="6">
        <f t="shared" si="8"/>
        <v>5.1799999999999358</v>
      </c>
      <c r="G35" s="5" t="str">
        <f t="shared" si="3"/>
        <v>R</v>
      </c>
      <c r="H35" s="6">
        <f t="shared" si="2"/>
        <v>0.17999999999993577</v>
      </c>
      <c r="I35" s="6">
        <f t="shared" si="11"/>
        <v>-9.0000000000856062E-2</v>
      </c>
      <c r="J35" s="6">
        <f t="shared" si="12"/>
        <v>0.40500000000000114</v>
      </c>
      <c r="K35" s="6">
        <f>(K$2)*H35</f>
        <v>0.37799999999986511</v>
      </c>
      <c r="L35" s="6">
        <f>(L$2)*I35</f>
        <v>-4.5000000000428031E-2</v>
      </c>
      <c r="M35" s="6">
        <f>(M$2)*J35</f>
        <v>0.81000000000000227</v>
      </c>
      <c r="N35" s="6">
        <f t="shared" si="4"/>
        <v>1</v>
      </c>
    </row>
    <row r="36" spans="1:14" x14ac:dyDescent="0.25">
      <c r="A36" s="2">
        <f t="shared" si="5"/>
        <v>16</v>
      </c>
      <c r="B36">
        <f t="shared" si="6"/>
        <v>180</v>
      </c>
      <c r="C36" s="6">
        <f t="shared" si="7"/>
        <v>182</v>
      </c>
      <c r="D36" s="6">
        <f t="shared" ref="D36:D67" si="13">B36*D$2</f>
        <v>180</v>
      </c>
      <c r="E36" s="6">
        <f t="shared" ref="E36:E67" si="14">E$2*C36</f>
        <v>180.18</v>
      </c>
      <c r="F36" s="6">
        <f t="shared" si="8"/>
        <v>5.0899999999999324</v>
      </c>
      <c r="G36" s="5" t="str">
        <f t="shared" si="3"/>
        <v>R</v>
      </c>
      <c r="H36" s="6">
        <f t="shared" ref="H36:H67" si="15">F36-$I$2</f>
        <v>8.9999999999932356E-2</v>
      </c>
      <c r="I36" s="6">
        <f t="shared" si="11"/>
        <v>-9.2370555648813024E-13</v>
      </c>
      <c r="J36" s="6">
        <f t="shared" si="12"/>
        <v>-9.0000000000003411E-2</v>
      </c>
      <c r="K36" s="6">
        <f>(K$2)*H36</f>
        <v>0.18899999999985795</v>
      </c>
      <c r="L36" s="6">
        <f>(L$2)*I36</f>
        <v>-4.6185277824406512E-13</v>
      </c>
      <c r="M36" s="6">
        <f>(M$2)*J36</f>
        <v>-0.18000000000000682</v>
      </c>
      <c r="N36" s="6">
        <f t="shared" si="4"/>
        <v>0</v>
      </c>
    </row>
    <row r="37" spans="1:14" x14ac:dyDescent="0.25">
      <c r="A37" s="2">
        <f t="shared" si="5"/>
        <v>16.5</v>
      </c>
      <c r="B37">
        <f t="shared" si="6"/>
        <v>180</v>
      </c>
      <c r="C37" s="6">
        <f t="shared" si="7"/>
        <v>182</v>
      </c>
      <c r="D37" s="6">
        <f t="shared" si="13"/>
        <v>180</v>
      </c>
      <c r="E37" s="6">
        <f t="shared" si="14"/>
        <v>180.18</v>
      </c>
      <c r="F37" s="6">
        <f t="shared" si="8"/>
        <v>4.9999999999999289</v>
      </c>
      <c r="G37" s="5" t="str">
        <f t="shared" si="3"/>
        <v/>
      </c>
      <c r="H37" s="6">
        <f t="shared" si="15"/>
        <v>-7.1054273576010019E-14</v>
      </c>
      <c r="I37" s="6">
        <f t="shared" si="11"/>
        <v>-9.9475983006414026E-13</v>
      </c>
      <c r="J37" s="6">
        <f t="shared" si="12"/>
        <v>-9.0000000000003411E-2</v>
      </c>
      <c r="K37" s="6">
        <f>(K$2)*H37</f>
        <v>-1.4921397450962104E-13</v>
      </c>
      <c r="L37" s="6">
        <f>(L$2)*I37</f>
        <v>-4.9737991503207013E-13</v>
      </c>
      <c r="M37" s="6">
        <f>(M$2)*J37</f>
        <v>-0.18000000000000682</v>
      </c>
      <c r="N37" s="6">
        <f t="shared" si="4"/>
        <v>0</v>
      </c>
    </row>
    <row r="38" spans="1:14" x14ac:dyDescent="0.25">
      <c r="A38" s="2">
        <f t="shared" si="5"/>
        <v>17</v>
      </c>
      <c r="B38">
        <f t="shared" si="6"/>
        <v>180</v>
      </c>
      <c r="C38" s="6">
        <f t="shared" si="7"/>
        <v>182</v>
      </c>
      <c r="D38" s="6">
        <f t="shared" si="13"/>
        <v>180</v>
      </c>
      <c r="E38" s="6">
        <f t="shared" si="14"/>
        <v>180.18</v>
      </c>
      <c r="F38" s="6">
        <f t="shared" si="8"/>
        <v>4.9099999999999255</v>
      </c>
      <c r="G38" s="5" t="str">
        <f t="shared" si="3"/>
        <v>L</v>
      </c>
      <c r="H38" s="6">
        <f t="shared" si="15"/>
        <v>-9.0000000000074465E-2</v>
      </c>
      <c r="I38" s="6">
        <f t="shared" si="11"/>
        <v>-9.0000000001069225E-2</v>
      </c>
      <c r="J38" s="6">
        <f t="shared" si="12"/>
        <v>-9.0000000000003411E-2</v>
      </c>
      <c r="K38" s="6">
        <f>(K$2)*H38</f>
        <v>-0.18900000000015638</v>
      </c>
      <c r="L38" s="6">
        <f>(L$2)*I38</f>
        <v>-4.5000000000534612E-2</v>
      </c>
      <c r="M38" s="6">
        <f>(M$2)*J38</f>
        <v>-0.18000000000000682</v>
      </c>
      <c r="N38" s="6">
        <f t="shared" si="4"/>
        <v>0</v>
      </c>
    </row>
    <row r="39" spans="1:14" x14ac:dyDescent="0.25">
      <c r="A39" s="2">
        <f t="shared" si="5"/>
        <v>17.5</v>
      </c>
      <c r="B39">
        <f t="shared" si="6"/>
        <v>180</v>
      </c>
      <c r="C39" s="6">
        <f t="shared" si="7"/>
        <v>182</v>
      </c>
      <c r="D39" s="6">
        <f t="shared" si="13"/>
        <v>180</v>
      </c>
      <c r="E39" s="6">
        <f t="shared" si="14"/>
        <v>180.18</v>
      </c>
      <c r="F39" s="6">
        <f t="shared" si="8"/>
        <v>4.8199999999999221</v>
      </c>
      <c r="G39" s="5" t="str">
        <f t="shared" si="3"/>
        <v>L</v>
      </c>
      <c r="H39" s="6">
        <f t="shared" si="15"/>
        <v>-0.18000000000007788</v>
      </c>
      <c r="I39" s="6">
        <f t="shared" si="11"/>
        <v>-0.2700000000011471</v>
      </c>
      <c r="J39" s="6">
        <f t="shared" si="12"/>
        <v>-9.0000000000003411E-2</v>
      </c>
      <c r="K39" s="6">
        <f>(K$2)*H39</f>
        <v>-0.37800000000016354</v>
      </c>
      <c r="L39" s="6">
        <f>(L$2)*I39</f>
        <v>-0.13500000000057355</v>
      </c>
      <c r="M39" s="6">
        <f>(M$2)*J39</f>
        <v>-0.18000000000000682</v>
      </c>
      <c r="N39" s="6">
        <f t="shared" si="4"/>
        <v>-1</v>
      </c>
    </row>
    <row r="40" spans="1:14" x14ac:dyDescent="0.25">
      <c r="A40" s="2">
        <f t="shared" si="5"/>
        <v>18</v>
      </c>
      <c r="B40">
        <f t="shared" si="6"/>
        <v>180</v>
      </c>
      <c r="C40" s="6">
        <f t="shared" si="7"/>
        <v>181</v>
      </c>
      <c r="D40" s="6">
        <f t="shared" si="13"/>
        <v>180</v>
      </c>
      <c r="E40" s="6">
        <f t="shared" si="14"/>
        <v>179.19</v>
      </c>
      <c r="F40" s="6">
        <f t="shared" si="8"/>
        <v>5.2249999999999233</v>
      </c>
      <c r="G40" s="5" t="str">
        <f t="shared" si="3"/>
        <v>R</v>
      </c>
      <c r="H40" s="6">
        <f t="shared" si="15"/>
        <v>0.22499999999992326</v>
      </c>
      <c r="I40" s="6">
        <f t="shared" si="11"/>
        <v>-4.5000000001223839E-2</v>
      </c>
      <c r="J40" s="6">
        <f t="shared" si="12"/>
        <v>0.40500000000000114</v>
      </c>
      <c r="K40" s="6">
        <f>(K$2)*H40</f>
        <v>0.47249999999983888</v>
      </c>
      <c r="L40" s="6">
        <f>(L$2)*I40</f>
        <v>-2.2500000000611919E-2</v>
      </c>
      <c r="M40" s="6">
        <f>(M$2)*J40</f>
        <v>0.81000000000000227</v>
      </c>
      <c r="N40" s="6">
        <f t="shared" si="4"/>
        <v>1</v>
      </c>
    </row>
    <row r="41" spans="1:14" x14ac:dyDescent="0.25">
      <c r="A41" s="2">
        <f t="shared" si="5"/>
        <v>18.5</v>
      </c>
      <c r="B41">
        <f t="shared" si="6"/>
        <v>180</v>
      </c>
      <c r="C41" s="6">
        <f t="shared" si="7"/>
        <v>182</v>
      </c>
      <c r="D41" s="6">
        <f t="shared" si="13"/>
        <v>180</v>
      </c>
      <c r="E41" s="6">
        <f t="shared" si="14"/>
        <v>180.18</v>
      </c>
      <c r="F41" s="6">
        <f t="shared" si="8"/>
        <v>5.1349999999999199</v>
      </c>
      <c r="G41" s="5" t="str">
        <f t="shared" si="3"/>
        <v>R</v>
      </c>
      <c r="H41" s="6">
        <f t="shared" si="15"/>
        <v>0.13499999999991985</v>
      </c>
      <c r="I41" s="6">
        <f t="shared" si="11"/>
        <v>8.9999999998696012E-2</v>
      </c>
      <c r="J41" s="6">
        <f t="shared" si="12"/>
        <v>-9.0000000000003411E-2</v>
      </c>
      <c r="K41" s="6">
        <f>(K$2)*H41</f>
        <v>0.28349999999983172</v>
      </c>
      <c r="L41" s="6">
        <f>(L$2)*I41</f>
        <v>4.4999999999348006E-2</v>
      </c>
      <c r="M41" s="6">
        <f>(M$2)*J41</f>
        <v>-0.18000000000000682</v>
      </c>
      <c r="N41" s="6">
        <f t="shared" si="4"/>
        <v>0</v>
      </c>
    </row>
    <row r="42" spans="1:14" x14ac:dyDescent="0.25">
      <c r="A42" s="2">
        <f t="shared" si="5"/>
        <v>19</v>
      </c>
      <c r="B42">
        <f t="shared" si="6"/>
        <v>180</v>
      </c>
      <c r="C42" s="6">
        <f t="shared" si="7"/>
        <v>182</v>
      </c>
      <c r="D42" s="6">
        <f t="shared" si="13"/>
        <v>180</v>
      </c>
      <c r="E42" s="6">
        <f t="shared" si="14"/>
        <v>180.18</v>
      </c>
      <c r="F42" s="6">
        <f t="shared" si="8"/>
        <v>5.0449999999999164</v>
      </c>
      <c r="G42" s="5" t="str">
        <f t="shared" si="3"/>
        <v>R</v>
      </c>
      <c r="H42" s="6">
        <f t="shared" si="15"/>
        <v>4.499999999991644E-2</v>
      </c>
      <c r="I42" s="6">
        <f t="shared" si="11"/>
        <v>0.13499999999861245</v>
      </c>
      <c r="J42" s="6">
        <f t="shared" si="12"/>
        <v>-9.0000000000003411E-2</v>
      </c>
      <c r="K42" s="6">
        <f>(K$2)*H42</f>
        <v>9.449999999982453E-2</v>
      </c>
      <c r="L42" s="6">
        <f>(L$2)*I42</f>
        <v>6.7499999999306226E-2</v>
      </c>
      <c r="M42" s="6">
        <f>(M$2)*J42</f>
        <v>-0.18000000000000682</v>
      </c>
      <c r="N42" s="6">
        <f t="shared" si="4"/>
        <v>0</v>
      </c>
    </row>
    <row r="43" spans="1:14" x14ac:dyDescent="0.25">
      <c r="A43" s="2">
        <f t="shared" si="5"/>
        <v>19.5</v>
      </c>
      <c r="B43">
        <f t="shared" si="6"/>
        <v>180</v>
      </c>
      <c r="C43" s="6">
        <f t="shared" si="7"/>
        <v>182</v>
      </c>
      <c r="D43" s="6">
        <f t="shared" si="13"/>
        <v>180</v>
      </c>
      <c r="E43" s="6">
        <f t="shared" si="14"/>
        <v>180.18</v>
      </c>
      <c r="F43" s="6">
        <f t="shared" si="8"/>
        <v>4.954999999999913</v>
      </c>
      <c r="G43" s="5" t="str">
        <f t="shared" si="3"/>
        <v>L</v>
      </c>
      <c r="H43" s="6">
        <f t="shared" si="15"/>
        <v>-4.500000000008697E-2</v>
      </c>
      <c r="I43" s="6">
        <f t="shared" si="11"/>
        <v>8.9999999998525482E-2</v>
      </c>
      <c r="J43" s="6">
        <f t="shared" si="12"/>
        <v>-9.0000000000003411E-2</v>
      </c>
      <c r="K43" s="6">
        <f>(K$2)*H43</f>
        <v>-9.4500000000182646E-2</v>
      </c>
      <c r="L43" s="6">
        <f>(L$2)*I43</f>
        <v>4.4999999999262741E-2</v>
      </c>
      <c r="M43" s="6">
        <f>(M$2)*J43</f>
        <v>-0.18000000000000682</v>
      </c>
      <c r="N43" s="6">
        <f t="shared" si="4"/>
        <v>0</v>
      </c>
    </row>
    <row r="44" spans="1:14" x14ac:dyDescent="0.25">
      <c r="A44" s="2">
        <f t="shared" si="5"/>
        <v>20</v>
      </c>
      <c r="B44">
        <f t="shared" si="6"/>
        <v>180</v>
      </c>
      <c r="C44" s="6">
        <f t="shared" si="7"/>
        <v>182</v>
      </c>
      <c r="D44" s="6">
        <f t="shared" si="13"/>
        <v>180</v>
      </c>
      <c r="E44" s="6">
        <f t="shared" si="14"/>
        <v>180.18</v>
      </c>
      <c r="F44" s="6">
        <f t="shared" si="8"/>
        <v>4.8649999999999096</v>
      </c>
      <c r="G44" s="5" t="str">
        <f t="shared" si="3"/>
        <v>L</v>
      </c>
      <c r="H44" s="6">
        <f t="shared" si="15"/>
        <v>-0.13500000000009038</v>
      </c>
      <c r="I44" s="6">
        <f t="shared" si="11"/>
        <v>-4.5000000001564899E-2</v>
      </c>
      <c r="J44" s="6">
        <f t="shared" si="12"/>
        <v>-9.0000000000003411E-2</v>
      </c>
      <c r="K44" s="6">
        <f>(K$2)*H44</f>
        <v>-0.28350000000018982</v>
      </c>
      <c r="L44" s="6">
        <f>(L$2)*I44</f>
        <v>-2.250000000078245E-2</v>
      </c>
      <c r="M44" s="6">
        <f>(M$2)*J44</f>
        <v>-0.18000000000000682</v>
      </c>
      <c r="N44" s="6">
        <f t="shared" si="4"/>
        <v>0</v>
      </c>
    </row>
    <row r="45" spans="1:14" x14ac:dyDescent="0.25">
      <c r="A45" s="2">
        <f t="shared" si="5"/>
        <v>20.5</v>
      </c>
      <c r="B45">
        <f t="shared" si="6"/>
        <v>180</v>
      </c>
      <c r="C45" s="6">
        <f t="shared" si="7"/>
        <v>182</v>
      </c>
      <c r="D45" s="6">
        <f t="shared" si="13"/>
        <v>180</v>
      </c>
      <c r="E45" s="6">
        <f t="shared" si="14"/>
        <v>180.18</v>
      </c>
      <c r="F45" s="6">
        <f t="shared" si="8"/>
        <v>4.7749999999999062</v>
      </c>
      <c r="G45" s="5" t="str">
        <f t="shared" si="3"/>
        <v>L</v>
      </c>
      <c r="H45" s="6">
        <f t="shared" si="15"/>
        <v>-0.22500000000009379</v>
      </c>
      <c r="I45" s="6">
        <f t="shared" ref="I45:I74" si="16">I44+H45</f>
        <v>-0.27000000000165869</v>
      </c>
      <c r="J45" s="6">
        <f t="shared" ref="J45:J74" si="17">H45-H44</f>
        <v>-9.0000000000003411E-2</v>
      </c>
      <c r="K45" s="6">
        <f>(K$2)*H45</f>
        <v>-0.47250000000019698</v>
      </c>
      <c r="L45" s="6">
        <f>(L$2)*I45</f>
        <v>-0.13500000000082935</v>
      </c>
      <c r="M45" s="6">
        <f>(M$2)*J45</f>
        <v>-0.18000000000000682</v>
      </c>
      <c r="N45" s="6">
        <f t="shared" si="4"/>
        <v>-1</v>
      </c>
    </row>
    <row r="46" spans="1:14" x14ac:dyDescent="0.25">
      <c r="A46" s="2">
        <f t="shared" si="5"/>
        <v>21</v>
      </c>
      <c r="B46">
        <f t="shared" si="6"/>
        <v>180</v>
      </c>
      <c r="C46" s="6">
        <f t="shared" si="7"/>
        <v>181</v>
      </c>
      <c r="D46" s="6">
        <f t="shared" si="13"/>
        <v>180</v>
      </c>
      <c r="E46" s="6">
        <f t="shared" si="14"/>
        <v>179.19</v>
      </c>
      <c r="F46" s="6">
        <f t="shared" si="8"/>
        <v>5.1799999999999073</v>
      </c>
      <c r="G46" s="5" t="str">
        <f t="shared" si="3"/>
        <v>R</v>
      </c>
      <c r="H46" s="6">
        <f t="shared" si="15"/>
        <v>0.17999999999990735</v>
      </c>
      <c r="I46" s="6">
        <f t="shared" si="16"/>
        <v>-9.0000000001751346E-2</v>
      </c>
      <c r="J46" s="6">
        <f t="shared" si="17"/>
        <v>0.40500000000000114</v>
      </c>
      <c r="K46" s="6">
        <f>(K$2)*H46</f>
        <v>0.37799999999980544</v>
      </c>
      <c r="L46" s="6">
        <f>(L$2)*I46</f>
        <v>-4.5000000000875673E-2</v>
      </c>
      <c r="M46" s="6">
        <f>(M$2)*J46</f>
        <v>0.81000000000000227</v>
      </c>
      <c r="N46" s="6">
        <f t="shared" si="4"/>
        <v>1</v>
      </c>
    </row>
    <row r="47" spans="1:14" x14ac:dyDescent="0.25">
      <c r="A47" s="2">
        <f t="shared" si="5"/>
        <v>21.5</v>
      </c>
      <c r="B47">
        <f t="shared" si="6"/>
        <v>180</v>
      </c>
      <c r="C47" s="6">
        <f t="shared" si="7"/>
        <v>182</v>
      </c>
      <c r="D47" s="6">
        <f t="shared" si="13"/>
        <v>180</v>
      </c>
      <c r="E47" s="6">
        <f t="shared" si="14"/>
        <v>180.18</v>
      </c>
      <c r="F47" s="6">
        <f t="shared" si="8"/>
        <v>5.0899999999999039</v>
      </c>
      <c r="G47" s="5" t="str">
        <f t="shared" si="3"/>
        <v>R</v>
      </c>
      <c r="H47" s="6">
        <f t="shared" si="15"/>
        <v>8.9999999999903935E-2</v>
      </c>
      <c r="I47" s="6">
        <f t="shared" si="16"/>
        <v>-1.8474111129762605E-12</v>
      </c>
      <c r="J47" s="6">
        <f t="shared" si="17"/>
        <v>-9.0000000000003411E-2</v>
      </c>
      <c r="K47" s="6">
        <f>(K$2)*H47</f>
        <v>0.18899999999979827</v>
      </c>
      <c r="L47" s="6">
        <f>(L$2)*I47</f>
        <v>-9.2370555648813024E-13</v>
      </c>
      <c r="M47" s="6">
        <f>(M$2)*J47</f>
        <v>-0.18000000000000682</v>
      </c>
      <c r="N47" s="6">
        <f t="shared" si="4"/>
        <v>0</v>
      </c>
    </row>
    <row r="48" spans="1:14" x14ac:dyDescent="0.25">
      <c r="A48" s="2">
        <f t="shared" si="5"/>
        <v>22</v>
      </c>
      <c r="B48">
        <f t="shared" si="6"/>
        <v>180</v>
      </c>
      <c r="C48" s="6">
        <f t="shared" si="7"/>
        <v>182</v>
      </c>
      <c r="D48" s="6">
        <f t="shared" si="13"/>
        <v>180</v>
      </c>
      <c r="E48" s="6">
        <f t="shared" si="14"/>
        <v>180.18</v>
      </c>
      <c r="F48" s="6">
        <f t="shared" si="8"/>
        <v>4.9999999999999005</v>
      </c>
      <c r="G48" s="5" t="str">
        <f t="shared" si="3"/>
        <v/>
      </c>
      <c r="H48" s="6">
        <f t="shared" si="15"/>
        <v>-9.9475983006414026E-14</v>
      </c>
      <c r="I48" s="6">
        <f t="shared" si="16"/>
        <v>-1.9468870959826745E-12</v>
      </c>
      <c r="J48" s="6">
        <f t="shared" si="17"/>
        <v>-9.0000000000003411E-2</v>
      </c>
      <c r="K48" s="6">
        <f>(K$2)*H48</f>
        <v>-2.0889956431346947E-13</v>
      </c>
      <c r="L48" s="6">
        <f>(L$2)*I48</f>
        <v>-9.7344354799133725E-13</v>
      </c>
      <c r="M48" s="6">
        <f>(M$2)*J48</f>
        <v>-0.18000000000000682</v>
      </c>
      <c r="N48" s="6">
        <f t="shared" si="4"/>
        <v>0</v>
      </c>
    </row>
    <row r="49" spans="1:14" x14ac:dyDescent="0.25">
      <c r="A49" s="2">
        <f t="shared" si="5"/>
        <v>22.5</v>
      </c>
      <c r="B49">
        <f t="shared" si="6"/>
        <v>180</v>
      </c>
      <c r="C49" s="6">
        <f t="shared" si="7"/>
        <v>182</v>
      </c>
      <c r="D49" s="6">
        <f t="shared" si="13"/>
        <v>180</v>
      </c>
      <c r="E49" s="6">
        <f t="shared" si="14"/>
        <v>180.18</v>
      </c>
      <c r="F49" s="6">
        <f t="shared" si="8"/>
        <v>4.9099999999998971</v>
      </c>
      <c r="G49" s="5" t="str">
        <f t="shared" si="3"/>
        <v>L</v>
      </c>
      <c r="H49" s="6">
        <f t="shared" si="15"/>
        <v>-9.0000000000102887E-2</v>
      </c>
      <c r="I49" s="6">
        <f t="shared" si="16"/>
        <v>-9.0000000002049774E-2</v>
      </c>
      <c r="J49" s="6">
        <f t="shared" si="17"/>
        <v>-9.0000000000003411E-2</v>
      </c>
      <c r="K49" s="6">
        <f>(K$2)*H49</f>
        <v>-0.18900000000021608</v>
      </c>
      <c r="L49" s="6">
        <f>(L$2)*I49</f>
        <v>-4.5000000001024887E-2</v>
      </c>
      <c r="M49" s="6">
        <f>(M$2)*J49</f>
        <v>-0.18000000000000682</v>
      </c>
      <c r="N49" s="6">
        <f t="shared" si="4"/>
        <v>0</v>
      </c>
    </row>
    <row r="50" spans="1:14" x14ac:dyDescent="0.25">
      <c r="A50" s="2">
        <f t="shared" si="5"/>
        <v>23</v>
      </c>
      <c r="B50">
        <f t="shared" si="6"/>
        <v>180</v>
      </c>
      <c r="C50" s="6">
        <f t="shared" si="7"/>
        <v>182</v>
      </c>
      <c r="D50" s="6">
        <f t="shared" si="13"/>
        <v>180</v>
      </c>
      <c r="E50" s="6">
        <f t="shared" si="14"/>
        <v>180.18</v>
      </c>
      <c r="F50" s="6">
        <f t="shared" si="8"/>
        <v>4.8199999999998937</v>
      </c>
      <c r="G50" s="5" t="str">
        <f t="shared" si="3"/>
        <v>L</v>
      </c>
      <c r="H50" s="6">
        <f t="shared" si="15"/>
        <v>-0.1800000000001063</v>
      </c>
      <c r="I50" s="6">
        <f t="shared" si="16"/>
        <v>-0.27000000000215607</v>
      </c>
      <c r="J50" s="6">
        <f t="shared" si="17"/>
        <v>-9.0000000000003411E-2</v>
      </c>
      <c r="K50" s="6">
        <f>(K$2)*H50</f>
        <v>-0.37800000000022321</v>
      </c>
      <c r="L50" s="6">
        <f>(L$2)*I50</f>
        <v>-0.13500000000107804</v>
      </c>
      <c r="M50" s="6">
        <f>(M$2)*J50</f>
        <v>-0.18000000000000682</v>
      </c>
      <c r="N50" s="6">
        <f t="shared" si="4"/>
        <v>-1</v>
      </c>
    </row>
    <row r="51" spans="1:14" x14ac:dyDescent="0.25">
      <c r="A51" s="2">
        <f t="shared" si="5"/>
        <v>23.5</v>
      </c>
      <c r="B51">
        <f t="shared" si="6"/>
        <v>180</v>
      </c>
      <c r="C51" s="6">
        <f t="shared" si="7"/>
        <v>181</v>
      </c>
      <c r="D51" s="6">
        <f t="shared" si="13"/>
        <v>180</v>
      </c>
      <c r="E51" s="6">
        <f t="shared" si="14"/>
        <v>179.19</v>
      </c>
      <c r="F51" s="6">
        <f t="shared" si="8"/>
        <v>5.2249999999998948</v>
      </c>
      <c r="G51" s="5" t="str">
        <f t="shared" si="3"/>
        <v>R</v>
      </c>
      <c r="H51" s="6">
        <f t="shared" si="15"/>
        <v>0.22499999999989484</v>
      </c>
      <c r="I51" s="6">
        <f t="shared" si="16"/>
        <v>-4.5000000002261231E-2</v>
      </c>
      <c r="J51" s="6">
        <f t="shared" si="17"/>
        <v>0.40500000000000114</v>
      </c>
      <c r="K51" s="6">
        <f>(K$2)*H51</f>
        <v>0.47249999999977921</v>
      </c>
      <c r="L51" s="6">
        <f>(L$2)*I51</f>
        <v>-2.2500000001130616E-2</v>
      </c>
      <c r="M51" s="6">
        <f>(M$2)*J51</f>
        <v>0.81000000000000227</v>
      </c>
      <c r="N51" s="6">
        <f t="shared" si="4"/>
        <v>1</v>
      </c>
    </row>
    <row r="52" spans="1:14" x14ac:dyDescent="0.25">
      <c r="A52" s="2">
        <f t="shared" si="5"/>
        <v>24</v>
      </c>
      <c r="B52">
        <f t="shared" si="6"/>
        <v>180</v>
      </c>
      <c r="C52" s="6">
        <f t="shared" si="7"/>
        <v>182</v>
      </c>
      <c r="D52" s="6">
        <f t="shared" si="13"/>
        <v>180</v>
      </c>
      <c r="E52" s="6">
        <f t="shared" si="14"/>
        <v>180.18</v>
      </c>
      <c r="F52" s="6">
        <f t="shared" si="8"/>
        <v>5.1349999999998914</v>
      </c>
      <c r="G52" s="5" t="str">
        <f t="shared" si="3"/>
        <v>R</v>
      </c>
      <c r="H52" s="6">
        <f t="shared" si="15"/>
        <v>0.13499999999989143</v>
      </c>
      <c r="I52" s="6">
        <f t="shared" si="16"/>
        <v>8.9999999997630198E-2</v>
      </c>
      <c r="J52" s="6">
        <f t="shared" si="17"/>
        <v>-9.0000000000003411E-2</v>
      </c>
      <c r="K52" s="6">
        <f>(K$2)*H52</f>
        <v>0.28349999999977199</v>
      </c>
      <c r="L52" s="6">
        <f>(L$2)*I52</f>
        <v>4.4999999998815099E-2</v>
      </c>
      <c r="M52" s="6">
        <f>(M$2)*J52</f>
        <v>-0.18000000000000682</v>
      </c>
      <c r="N52" s="6">
        <f t="shared" si="4"/>
        <v>0</v>
      </c>
    </row>
    <row r="53" spans="1:14" x14ac:dyDescent="0.25">
      <c r="A53" s="2">
        <f t="shared" si="5"/>
        <v>24.5</v>
      </c>
      <c r="B53">
        <f t="shared" si="6"/>
        <v>180</v>
      </c>
      <c r="C53" s="6">
        <f t="shared" si="7"/>
        <v>182</v>
      </c>
      <c r="D53" s="6">
        <f t="shared" si="13"/>
        <v>180</v>
      </c>
      <c r="E53" s="6">
        <f t="shared" si="14"/>
        <v>180.18</v>
      </c>
      <c r="F53" s="6">
        <f t="shared" si="8"/>
        <v>5.044999999999888</v>
      </c>
      <c r="G53" s="5" t="str">
        <f t="shared" si="3"/>
        <v>R</v>
      </c>
      <c r="H53" s="6">
        <f t="shared" si="15"/>
        <v>4.4999999999888018E-2</v>
      </c>
      <c r="I53" s="6">
        <f t="shared" si="16"/>
        <v>0.13499999999751822</v>
      </c>
      <c r="J53" s="6">
        <f t="shared" si="17"/>
        <v>-9.0000000000003411E-2</v>
      </c>
      <c r="K53" s="6">
        <f>(K$2)*H53</f>
        <v>9.4499999999764842E-2</v>
      </c>
      <c r="L53" s="6">
        <f>(L$2)*I53</f>
        <v>6.7499999998759108E-2</v>
      </c>
      <c r="M53" s="6">
        <f>(M$2)*J53</f>
        <v>-0.18000000000000682</v>
      </c>
      <c r="N53" s="6">
        <f t="shared" si="4"/>
        <v>0</v>
      </c>
    </row>
    <row r="54" spans="1:14" x14ac:dyDescent="0.25">
      <c r="A54" s="2">
        <f t="shared" si="5"/>
        <v>25</v>
      </c>
      <c r="B54">
        <f t="shared" si="6"/>
        <v>180</v>
      </c>
      <c r="C54" s="6">
        <f t="shared" si="7"/>
        <v>182</v>
      </c>
      <c r="D54" s="6">
        <f t="shared" si="13"/>
        <v>180</v>
      </c>
      <c r="E54" s="6">
        <f t="shared" si="14"/>
        <v>180.18</v>
      </c>
      <c r="F54" s="6">
        <f t="shared" si="8"/>
        <v>4.9549999999998846</v>
      </c>
      <c r="G54" s="5" t="str">
        <f t="shared" si="3"/>
        <v>L</v>
      </c>
      <c r="H54" s="6">
        <f t="shared" si="15"/>
        <v>-4.5000000000115392E-2</v>
      </c>
      <c r="I54" s="6">
        <f t="shared" si="16"/>
        <v>8.9999999997402824E-2</v>
      </c>
      <c r="J54" s="6">
        <f t="shared" si="17"/>
        <v>-9.0000000000003411E-2</v>
      </c>
      <c r="K54" s="6">
        <f>(K$2)*H54</f>
        <v>-9.4500000000242321E-2</v>
      </c>
      <c r="L54" s="6">
        <f>(L$2)*I54</f>
        <v>4.4999999998701412E-2</v>
      </c>
      <c r="M54" s="6">
        <f>(M$2)*J54</f>
        <v>-0.18000000000000682</v>
      </c>
      <c r="N54" s="6">
        <f t="shared" si="4"/>
        <v>0</v>
      </c>
    </row>
    <row r="55" spans="1:14" x14ac:dyDescent="0.25">
      <c r="A55" s="2">
        <f t="shared" si="5"/>
        <v>25.5</v>
      </c>
      <c r="B55">
        <f t="shared" si="6"/>
        <v>180</v>
      </c>
      <c r="C55" s="6">
        <f t="shared" si="7"/>
        <v>182</v>
      </c>
      <c r="D55" s="6">
        <f t="shared" si="13"/>
        <v>180</v>
      </c>
      <c r="E55" s="6">
        <f t="shared" si="14"/>
        <v>180.18</v>
      </c>
      <c r="F55" s="6">
        <f t="shared" si="8"/>
        <v>4.8649999999998812</v>
      </c>
      <c r="G55" s="5" t="str">
        <f t="shared" si="3"/>
        <v>L</v>
      </c>
      <c r="H55" s="6">
        <f t="shared" si="15"/>
        <v>-0.1350000000001188</v>
      </c>
      <c r="I55" s="6">
        <f t="shared" si="16"/>
        <v>-4.5000000002715979E-2</v>
      </c>
      <c r="J55" s="6">
        <f t="shared" si="17"/>
        <v>-9.0000000000003411E-2</v>
      </c>
      <c r="K55" s="6">
        <f>(K$2)*H55</f>
        <v>-0.2835000000002495</v>
      </c>
      <c r="L55" s="6">
        <f>(L$2)*I55</f>
        <v>-2.2500000001357989E-2</v>
      </c>
      <c r="M55" s="6">
        <f>(M$2)*J55</f>
        <v>-0.18000000000000682</v>
      </c>
      <c r="N55" s="6">
        <f t="shared" si="4"/>
        <v>0</v>
      </c>
    </row>
    <row r="56" spans="1:14" x14ac:dyDescent="0.25">
      <c r="A56" s="2">
        <f t="shared" si="5"/>
        <v>26</v>
      </c>
      <c r="B56">
        <f t="shared" si="6"/>
        <v>180</v>
      </c>
      <c r="C56" s="6">
        <f t="shared" si="7"/>
        <v>182</v>
      </c>
      <c r="D56" s="6">
        <f t="shared" si="13"/>
        <v>180</v>
      </c>
      <c r="E56" s="6">
        <f t="shared" si="14"/>
        <v>180.18</v>
      </c>
      <c r="F56" s="6">
        <f t="shared" si="8"/>
        <v>4.7749999999998778</v>
      </c>
      <c r="G56" s="5" t="str">
        <f t="shared" si="3"/>
        <v>L</v>
      </c>
      <c r="H56" s="6">
        <f t="shared" si="15"/>
        <v>-0.22500000000012221</v>
      </c>
      <c r="I56" s="6">
        <f t="shared" si="16"/>
        <v>-0.27000000000283819</v>
      </c>
      <c r="J56" s="6">
        <f t="shared" si="17"/>
        <v>-9.0000000000003411E-2</v>
      </c>
      <c r="K56" s="6">
        <f>(K$2)*H56</f>
        <v>-0.47250000000025666</v>
      </c>
      <c r="L56" s="6">
        <f>(L$2)*I56</f>
        <v>-0.1350000000014191</v>
      </c>
      <c r="M56" s="6">
        <f>(M$2)*J56</f>
        <v>-0.18000000000000682</v>
      </c>
      <c r="N56" s="6">
        <f t="shared" si="4"/>
        <v>-1</v>
      </c>
    </row>
    <row r="57" spans="1:14" x14ac:dyDescent="0.25">
      <c r="A57" s="2">
        <f t="shared" si="5"/>
        <v>26.5</v>
      </c>
      <c r="B57">
        <f t="shared" si="6"/>
        <v>180</v>
      </c>
      <c r="C57" s="6">
        <f t="shared" si="7"/>
        <v>181</v>
      </c>
      <c r="D57" s="6">
        <f t="shared" si="13"/>
        <v>180</v>
      </c>
      <c r="E57" s="6">
        <f t="shared" si="14"/>
        <v>179.19</v>
      </c>
      <c r="F57" s="6">
        <f t="shared" si="8"/>
        <v>5.1799999999998789</v>
      </c>
      <c r="G57" s="5" t="str">
        <f t="shared" si="3"/>
        <v>R</v>
      </c>
      <c r="H57" s="6">
        <f t="shared" si="15"/>
        <v>0.17999999999987892</v>
      </c>
      <c r="I57" s="6">
        <f t="shared" si="16"/>
        <v>-9.0000000002959268E-2</v>
      </c>
      <c r="J57" s="6">
        <f t="shared" si="17"/>
        <v>0.40500000000000114</v>
      </c>
      <c r="K57" s="6">
        <f>(K$2)*H57</f>
        <v>0.37799999999974576</v>
      </c>
      <c r="L57" s="6">
        <f>(L$2)*I57</f>
        <v>-4.5000000001479634E-2</v>
      </c>
      <c r="M57" s="6">
        <f>(M$2)*J57</f>
        <v>0.81000000000000227</v>
      </c>
      <c r="N57" s="6">
        <f t="shared" si="4"/>
        <v>1</v>
      </c>
    </row>
    <row r="58" spans="1:14" x14ac:dyDescent="0.25">
      <c r="A58" s="2">
        <f t="shared" si="5"/>
        <v>27</v>
      </c>
      <c r="B58">
        <f t="shared" si="6"/>
        <v>180</v>
      </c>
      <c r="C58" s="6">
        <f t="shared" si="7"/>
        <v>182</v>
      </c>
      <c r="D58" s="6">
        <f t="shared" si="13"/>
        <v>180</v>
      </c>
      <c r="E58" s="6">
        <f t="shared" si="14"/>
        <v>180.18</v>
      </c>
      <c r="F58" s="6">
        <f t="shared" si="8"/>
        <v>5.0899999999998755</v>
      </c>
      <c r="G58" s="5" t="str">
        <f t="shared" si="3"/>
        <v>R</v>
      </c>
      <c r="H58" s="6">
        <f t="shared" si="15"/>
        <v>8.9999999999875513E-2</v>
      </c>
      <c r="I58" s="6">
        <f t="shared" si="16"/>
        <v>-3.0837554731988348E-12</v>
      </c>
      <c r="J58" s="6">
        <f t="shared" si="17"/>
        <v>-9.0000000000003411E-2</v>
      </c>
      <c r="K58" s="6">
        <f>(K$2)*H58</f>
        <v>0.18899999999973857</v>
      </c>
      <c r="L58" s="6">
        <f>(L$2)*I58</f>
        <v>-1.5418777365994174E-12</v>
      </c>
      <c r="M58" s="6">
        <f>(M$2)*J58</f>
        <v>-0.18000000000000682</v>
      </c>
      <c r="N58" s="6">
        <f t="shared" si="4"/>
        <v>0</v>
      </c>
    </row>
    <row r="59" spans="1:14" x14ac:dyDescent="0.25">
      <c r="A59" s="2">
        <f t="shared" si="5"/>
        <v>27.5</v>
      </c>
      <c r="B59">
        <f t="shared" si="6"/>
        <v>180</v>
      </c>
      <c r="C59" s="6">
        <f t="shared" si="7"/>
        <v>182</v>
      </c>
      <c r="D59" s="6">
        <f t="shared" si="13"/>
        <v>180</v>
      </c>
      <c r="E59" s="6">
        <f t="shared" si="14"/>
        <v>180.18</v>
      </c>
      <c r="F59" s="6">
        <f t="shared" si="8"/>
        <v>4.9999999999998721</v>
      </c>
      <c r="G59" s="5" t="str">
        <f t="shared" si="3"/>
        <v/>
      </c>
      <c r="H59" s="6">
        <f t="shared" si="15"/>
        <v>-1.2789769243681803E-13</v>
      </c>
      <c r="I59" s="6">
        <f t="shared" si="16"/>
        <v>-3.2116531656356528E-12</v>
      </c>
      <c r="J59" s="6">
        <f t="shared" si="17"/>
        <v>-9.0000000000003411E-2</v>
      </c>
      <c r="K59" s="6">
        <f>(K$2)*H59</f>
        <v>-2.685851541173179E-13</v>
      </c>
      <c r="L59" s="6">
        <f>(L$2)*I59</f>
        <v>-1.6058265828178264E-12</v>
      </c>
      <c r="M59" s="6">
        <f>(M$2)*J59</f>
        <v>-0.18000000000000682</v>
      </c>
      <c r="N59" s="6">
        <f t="shared" si="4"/>
        <v>0</v>
      </c>
    </row>
    <row r="60" spans="1:14" x14ac:dyDescent="0.25">
      <c r="A60" s="2">
        <f t="shared" si="5"/>
        <v>28</v>
      </c>
      <c r="B60">
        <f t="shared" si="6"/>
        <v>180</v>
      </c>
      <c r="C60" s="6">
        <f t="shared" si="7"/>
        <v>182</v>
      </c>
      <c r="D60" s="6">
        <f t="shared" si="13"/>
        <v>180</v>
      </c>
      <c r="E60" s="6">
        <f t="shared" si="14"/>
        <v>180.18</v>
      </c>
      <c r="F60" s="6">
        <f t="shared" si="8"/>
        <v>4.9099999999998687</v>
      </c>
      <c r="G60" s="5" t="str">
        <f t="shared" si="3"/>
        <v>L</v>
      </c>
      <c r="H60" s="6">
        <f t="shared" si="15"/>
        <v>-9.0000000000131308E-2</v>
      </c>
      <c r="I60" s="6">
        <f t="shared" si="16"/>
        <v>-9.0000000003342961E-2</v>
      </c>
      <c r="J60" s="6">
        <f t="shared" si="17"/>
        <v>-9.0000000000003411E-2</v>
      </c>
      <c r="K60" s="6">
        <f>(K$2)*H60</f>
        <v>-0.18900000000027575</v>
      </c>
      <c r="L60" s="6">
        <f>(L$2)*I60</f>
        <v>-4.5000000001671481E-2</v>
      </c>
      <c r="M60" s="6">
        <f>(M$2)*J60</f>
        <v>-0.18000000000000682</v>
      </c>
      <c r="N60" s="6">
        <f t="shared" si="4"/>
        <v>0</v>
      </c>
    </row>
    <row r="61" spans="1:14" x14ac:dyDescent="0.25">
      <c r="A61" s="2">
        <f t="shared" si="5"/>
        <v>28.5</v>
      </c>
      <c r="B61">
        <f t="shared" si="6"/>
        <v>180</v>
      </c>
      <c r="C61" s="6">
        <f t="shared" si="7"/>
        <v>182</v>
      </c>
      <c r="D61" s="6">
        <f t="shared" si="13"/>
        <v>180</v>
      </c>
      <c r="E61" s="6">
        <f t="shared" si="14"/>
        <v>180.18</v>
      </c>
      <c r="F61" s="6">
        <f t="shared" si="8"/>
        <v>4.8199999999998653</v>
      </c>
      <c r="G61" s="5" t="str">
        <f t="shared" si="3"/>
        <v>L</v>
      </c>
      <c r="H61" s="6">
        <f t="shared" si="15"/>
        <v>-0.18000000000013472</v>
      </c>
      <c r="I61" s="6">
        <f t="shared" si="16"/>
        <v>-0.27000000000347768</v>
      </c>
      <c r="J61" s="6">
        <f t="shared" si="17"/>
        <v>-9.0000000000003411E-2</v>
      </c>
      <c r="K61" s="6">
        <f>(K$2)*H61</f>
        <v>-0.37800000000028294</v>
      </c>
      <c r="L61" s="6">
        <f>(L$2)*I61</f>
        <v>-0.13500000000173884</v>
      </c>
      <c r="M61" s="6">
        <f>(M$2)*J61</f>
        <v>-0.18000000000000682</v>
      </c>
      <c r="N61" s="6">
        <f t="shared" si="4"/>
        <v>-1</v>
      </c>
    </row>
    <row r="62" spans="1:14" x14ac:dyDescent="0.25">
      <c r="A62" s="2">
        <f t="shared" si="5"/>
        <v>29</v>
      </c>
      <c r="B62">
        <f t="shared" si="6"/>
        <v>180</v>
      </c>
      <c r="C62" s="6">
        <f t="shared" si="7"/>
        <v>181</v>
      </c>
      <c r="D62" s="6">
        <f t="shared" si="13"/>
        <v>180</v>
      </c>
      <c r="E62" s="6">
        <f t="shared" si="14"/>
        <v>179.19</v>
      </c>
      <c r="F62" s="6">
        <f t="shared" si="8"/>
        <v>5.2249999999998664</v>
      </c>
      <c r="G62" s="5" t="str">
        <f t="shared" si="3"/>
        <v>R</v>
      </c>
      <c r="H62" s="6">
        <f t="shared" si="15"/>
        <v>0.22499999999986642</v>
      </c>
      <c r="I62" s="6">
        <f t="shared" si="16"/>
        <v>-4.5000000003611262E-2</v>
      </c>
      <c r="J62" s="6">
        <f t="shared" si="17"/>
        <v>0.40500000000000114</v>
      </c>
      <c r="K62" s="6">
        <f>(K$2)*H62</f>
        <v>0.47249999999971948</v>
      </c>
      <c r="L62" s="6">
        <f>(L$2)*I62</f>
        <v>-2.2500000001805631E-2</v>
      </c>
      <c r="M62" s="6">
        <f>(M$2)*J62</f>
        <v>0.81000000000000227</v>
      </c>
      <c r="N62" s="6">
        <f t="shared" si="4"/>
        <v>1</v>
      </c>
    </row>
    <row r="63" spans="1:14" x14ac:dyDescent="0.25">
      <c r="A63" s="2">
        <f t="shared" si="5"/>
        <v>29.5</v>
      </c>
      <c r="B63">
        <f t="shared" si="6"/>
        <v>180</v>
      </c>
      <c r="C63" s="6">
        <f t="shared" si="7"/>
        <v>182</v>
      </c>
      <c r="D63" s="6">
        <f t="shared" si="13"/>
        <v>180</v>
      </c>
      <c r="E63" s="6">
        <f t="shared" si="14"/>
        <v>180.18</v>
      </c>
      <c r="F63" s="6">
        <f t="shared" si="8"/>
        <v>5.134999999999863</v>
      </c>
      <c r="G63" s="5" t="str">
        <f t="shared" si="3"/>
        <v>R</v>
      </c>
      <c r="H63" s="6">
        <f t="shared" si="15"/>
        <v>0.13499999999986301</v>
      </c>
      <c r="I63" s="6">
        <f t="shared" si="16"/>
        <v>8.9999999996251745E-2</v>
      </c>
      <c r="J63" s="6">
        <f t="shared" si="17"/>
        <v>-9.0000000000003411E-2</v>
      </c>
      <c r="K63" s="6">
        <f>(K$2)*H63</f>
        <v>0.28349999999971232</v>
      </c>
      <c r="L63" s="6">
        <f>(L$2)*I63</f>
        <v>4.4999999998125872E-2</v>
      </c>
      <c r="M63" s="6">
        <f>(M$2)*J63</f>
        <v>-0.18000000000000682</v>
      </c>
      <c r="N63" s="6">
        <f t="shared" si="4"/>
        <v>0</v>
      </c>
    </row>
    <row r="64" spans="1:14" x14ac:dyDescent="0.25">
      <c r="A64" s="2">
        <f t="shared" si="5"/>
        <v>30</v>
      </c>
      <c r="B64">
        <f t="shared" si="6"/>
        <v>180</v>
      </c>
      <c r="C64" s="6">
        <f t="shared" si="7"/>
        <v>182</v>
      </c>
      <c r="D64" s="6">
        <f t="shared" si="13"/>
        <v>180</v>
      </c>
      <c r="E64" s="6">
        <f t="shared" si="14"/>
        <v>180.18</v>
      </c>
      <c r="F64" s="6">
        <f t="shared" si="8"/>
        <v>5.0449999999998596</v>
      </c>
      <c r="G64" s="5" t="str">
        <f t="shared" si="3"/>
        <v>R</v>
      </c>
      <c r="H64" s="6">
        <f t="shared" si="15"/>
        <v>4.4999999999859597E-2</v>
      </c>
      <c r="I64" s="6">
        <f t="shared" si="16"/>
        <v>0.13499999999611134</v>
      </c>
      <c r="J64" s="6">
        <f t="shared" si="17"/>
        <v>-9.0000000000003411E-2</v>
      </c>
      <c r="K64" s="6">
        <f>(K$2)*H64</f>
        <v>9.4499999999705153E-2</v>
      </c>
      <c r="L64" s="6">
        <f>(L$2)*I64</f>
        <v>6.7499999998055671E-2</v>
      </c>
      <c r="M64" s="6">
        <f>(M$2)*J64</f>
        <v>-0.18000000000000682</v>
      </c>
      <c r="N64" s="6">
        <f t="shared" si="4"/>
        <v>0</v>
      </c>
    </row>
    <row r="65" spans="1:14" x14ac:dyDescent="0.25">
      <c r="A65" s="2">
        <f t="shared" si="5"/>
        <v>30.5</v>
      </c>
      <c r="B65">
        <f t="shared" si="6"/>
        <v>180</v>
      </c>
      <c r="C65" s="6">
        <f t="shared" si="7"/>
        <v>182</v>
      </c>
      <c r="D65" s="6">
        <f t="shared" si="13"/>
        <v>180</v>
      </c>
      <c r="E65" s="6">
        <f t="shared" si="14"/>
        <v>180.18</v>
      </c>
      <c r="F65" s="6">
        <f t="shared" si="8"/>
        <v>4.9549999999998562</v>
      </c>
      <c r="G65" s="5" t="str">
        <f t="shared" si="3"/>
        <v>L</v>
      </c>
      <c r="H65" s="6">
        <f t="shared" si="15"/>
        <v>-4.5000000000143814E-2</v>
      </c>
      <c r="I65" s="6">
        <f t="shared" si="16"/>
        <v>8.9999999995967528E-2</v>
      </c>
      <c r="J65" s="6">
        <f t="shared" si="17"/>
        <v>-9.0000000000003411E-2</v>
      </c>
      <c r="K65" s="6">
        <f>(K$2)*H65</f>
        <v>-9.4500000000302009E-2</v>
      </c>
      <c r="L65" s="6">
        <f>(L$2)*I65</f>
        <v>4.4999999997983764E-2</v>
      </c>
      <c r="M65" s="6">
        <f>(M$2)*J65</f>
        <v>-0.18000000000000682</v>
      </c>
      <c r="N65" s="6">
        <f t="shared" si="4"/>
        <v>0</v>
      </c>
    </row>
    <row r="66" spans="1:14" x14ac:dyDescent="0.25">
      <c r="A66" s="2">
        <f t="shared" si="5"/>
        <v>31</v>
      </c>
      <c r="B66">
        <f t="shared" si="6"/>
        <v>180</v>
      </c>
      <c r="C66" s="6">
        <f t="shared" si="7"/>
        <v>182</v>
      </c>
      <c r="D66" s="6">
        <f t="shared" si="13"/>
        <v>180</v>
      </c>
      <c r="E66" s="6">
        <f t="shared" si="14"/>
        <v>180.18</v>
      </c>
      <c r="F66" s="6">
        <f t="shared" si="8"/>
        <v>4.8649999999998528</v>
      </c>
      <c r="G66" s="5" t="str">
        <f t="shared" si="3"/>
        <v>L</v>
      </c>
      <c r="H66" s="6">
        <f t="shared" si="15"/>
        <v>-0.13500000000014722</v>
      </c>
      <c r="I66" s="6">
        <f t="shared" si="16"/>
        <v>-4.5000000004179697E-2</v>
      </c>
      <c r="J66" s="6">
        <f t="shared" si="17"/>
        <v>-9.0000000000003411E-2</v>
      </c>
      <c r="K66" s="6">
        <f>(K$2)*H66</f>
        <v>-0.28350000000030917</v>
      </c>
      <c r="L66" s="6">
        <f>(L$2)*I66</f>
        <v>-2.2500000002089848E-2</v>
      </c>
      <c r="M66" s="6">
        <f>(M$2)*J66</f>
        <v>-0.18000000000000682</v>
      </c>
      <c r="N66" s="6">
        <f t="shared" si="4"/>
        <v>0</v>
      </c>
    </row>
    <row r="67" spans="1:14" x14ac:dyDescent="0.25">
      <c r="A67" s="2">
        <f t="shared" si="5"/>
        <v>31.5</v>
      </c>
      <c r="B67">
        <f t="shared" si="6"/>
        <v>180</v>
      </c>
      <c r="C67" s="6">
        <f t="shared" si="7"/>
        <v>182</v>
      </c>
      <c r="D67" s="6">
        <f t="shared" si="13"/>
        <v>180</v>
      </c>
      <c r="E67" s="6">
        <f t="shared" si="14"/>
        <v>180.18</v>
      </c>
      <c r="F67" s="6">
        <f t="shared" si="8"/>
        <v>4.7749999999998494</v>
      </c>
      <c r="G67" s="5" t="str">
        <f t="shared" si="3"/>
        <v>L</v>
      </c>
      <c r="H67" s="6">
        <f t="shared" si="15"/>
        <v>-0.22500000000015064</v>
      </c>
      <c r="I67" s="6">
        <f t="shared" si="16"/>
        <v>-0.27000000000433033</v>
      </c>
      <c r="J67" s="6">
        <f t="shared" si="17"/>
        <v>-9.0000000000003411E-2</v>
      </c>
      <c r="K67" s="6">
        <f>(K$2)*H67</f>
        <v>-0.47250000000031633</v>
      </c>
      <c r="L67" s="6">
        <f>(L$2)*I67</f>
        <v>-0.13500000000216517</v>
      </c>
      <c r="M67" s="6">
        <f>(M$2)*J67</f>
        <v>-0.18000000000000682</v>
      </c>
      <c r="N67" s="6">
        <f t="shared" si="4"/>
        <v>-1</v>
      </c>
    </row>
    <row r="68" spans="1:14" x14ac:dyDescent="0.25">
      <c r="A68" s="2">
        <f t="shared" si="5"/>
        <v>32</v>
      </c>
      <c r="B68">
        <f t="shared" si="6"/>
        <v>180</v>
      </c>
      <c r="C68" s="6">
        <f t="shared" si="7"/>
        <v>181</v>
      </c>
      <c r="D68" s="6">
        <f t="shared" ref="D68:D74" si="18">B68*D$2</f>
        <v>180</v>
      </c>
      <c r="E68" s="6">
        <f t="shared" ref="E68:E74" si="19">E$2*C68</f>
        <v>179.19</v>
      </c>
      <c r="F68" s="6">
        <f t="shared" si="8"/>
        <v>5.1799999999998505</v>
      </c>
      <c r="G68" s="5" t="str">
        <f t="shared" si="3"/>
        <v>R</v>
      </c>
      <c r="H68" s="6">
        <f t="shared" ref="H68:H74" si="20">F68-$I$2</f>
        <v>0.1799999999998505</v>
      </c>
      <c r="I68" s="6">
        <f t="shared" si="16"/>
        <v>-9.000000000447983E-2</v>
      </c>
      <c r="J68" s="6">
        <f t="shared" si="17"/>
        <v>0.40500000000000114</v>
      </c>
      <c r="K68" s="6">
        <f>(K$2)*H68</f>
        <v>0.37799999999968609</v>
      </c>
      <c r="L68" s="6">
        <f>(L$2)*I68</f>
        <v>-4.5000000002239915E-2</v>
      </c>
      <c r="M68" s="6">
        <f>(M$2)*J68</f>
        <v>0.81000000000000227</v>
      </c>
      <c r="N68" s="6">
        <f t="shared" si="4"/>
        <v>1</v>
      </c>
    </row>
    <row r="69" spans="1:14" x14ac:dyDescent="0.25">
      <c r="A69" s="2">
        <f t="shared" si="5"/>
        <v>32.5</v>
      </c>
      <c r="B69">
        <f t="shared" si="6"/>
        <v>180</v>
      </c>
      <c r="C69" s="6">
        <f t="shared" si="7"/>
        <v>182</v>
      </c>
      <c r="D69" s="6">
        <f t="shared" si="18"/>
        <v>180</v>
      </c>
      <c r="E69" s="6">
        <f t="shared" si="19"/>
        <v>180.18</v>
      </c>
      <c r="F69" s="6">
        <f t="shared" si="8"/>
        <v>5.0899999999998471</v>
      </c>
      <c r="G69" s="5" t="str">
        <f t="shared" ref="G69:G74" si="21">IF(ROUND(H69,3)&gt;0,"R",IF(ROUND(H69,3)&lt;0,"L",""))</f>
        <v>R</v>
      </c>
      <c r="H69" s="6">
        <f t="shared" si="20"/>
        <v>8.9999999999847091E-2</v>
      </c>
      <c r="I69" s="6">
        <f t="shared" si="16"/>
        <v>-4.6327386371558532E-12</v>
      </c>
      <c r="J69" s="6">
        <f t="shared" si="17"/>
        <v>-9.0000000000003411E-2</v>
      </c>
      <c r="K69" s="6">
        <f>(K$2)*H69</f>
        <v>0.1889999999996789</v>
      </c>
      <c r="L69" s="6">
        <f>(L$2)*I69</f>
        <v>-2.3163693185779266E-12</v>
      </c>
      <c r="M69" s="6">
        <f>(M$2)*J69</f>
        <v>-0.18000000000000682</v>
      </c>
      <c r="N69" s="6">
        <f t="shared" ref="N69:N74" si="22">ROUND(SUM(K69:M69),0)</f>
        <v>0</v>
      </c>
    </row>
    <row r="70" spans="1:14" x14ac:dyDescent="0.25">
      <c r="A70" s="2">
        <f t="shared" ref="A70:A74" si="23">A69+A$2</f>
        <v>33</v>
      </c>
      <c r="B70">
        <f t="shared" ref="B70:B74" si="24">B69</f>
        <v>180</v>
      </c>
      <c r="C70" s="6">
        <f t="shared" ref="C70:C74" si="25">MAX(MIN(C69+(N69),255),-255)</f>
        <v>182</v>
      </c>
      <c r="D70" s="6">
        <f t="shared" si="18"/>
        <v>180</v>
      </c>
      <c r="E70" s="6">
        <f t="shared" si="19"/>
        <v>180.18</v>
      </c>
      <c r="F70" s="6">
        <f t="shared" ref="F70:F74" si="26">(F69+((D70-E70)*(A70-A69)*C$2))</f>
        <v>4.9999999999998437</v>
      </c>
      <c r="G70" s="5" t="str">
        <f t="shared" si="21"/>
        <v/>
      </c>
      <c r="H70" s="6">
        <f t="shared" si="20"/>
        <v>-1.5631940186722204E-13</v>
      </c>
      <c r="I70" s="6">
        <f t="shared" si="16"/>
        <v>-4.7890580390230753E-12</v>
      </c>
      <c r="J70" s="6">
        <f t="shared" si="17"/>
        <v>-9.0000000000003411E-2</v>
      </c>
      <c r="K70" s="6">
        <f>(K$2)*H70</f>
        <v>-3.2827074392116631E-13</v>
      </c>
      <c r="L70" s="6">
        <f>(L$2)*I70</f>
        <v>-2.3945290195115376E-12</v>
      </c>
      <c r="M70" s="6">
        <f>(M$2)*J70</f>
        <v>-0.18000000000000682</v>
      </c>
      <c r="N70" s="6">
        <f t="shared" si="22"/>
        <v>0</v>
      </c>
    </row>
    <row r="71" spans="1:14" x14ac:dyDescent="0.25">
      <c r="A71" s="2">
        <f t="shared" si="23"/>
        <v>33.5</v>
      </c>
      <c r="B71">
        <f t="shared" si="24"/>
        <v>180</v>
      </c>
      <c r="C71" s="6">
        <f t="shared" si="25"/>
        <v>182</v>
      </c>
      <c r="D71" s="6">
        <f t="shared" si="18"/>
        <v>180</v>
      </c>
      <c r="E71" s="6">
        <f t="shared" si="19"/>
        <v>180.18</v>
      </c>
      <c r="F71" s="6">
        <f t="shared" si="26"/>
        <v>4.9099999999998403</v>
      </c>
      <c r="G71" s="5" t="str">
        <f t="shared" si="21"/>
        <v>L</v>
      </c>
      <c r="H71" s="6">
        <f t="shared" si="20"/>
        <v>-9.000000000015973E-2</v>
      </c>
      <c r="I71" s="6">
        <f t="shared" si="16"/>
        <v>-9.0000000004948788E-2</v>
      </c>
      <c r="J71" s="6">
        <f t="shared" si="17"/>
        <v>-9.0000000000003411E-2</v>
      </c>
      <c r="K71" s="6">
        <f>(K$2)*H71</f>
        <v>-0.18900000000033543</v>
      </c>
      <c r="L71" s="6">
        <f>(L$2)*I71</f>
        <v>-4.5000000002474394E-2</v>
      </c>
      <c r="M71" s="6">
        <f>(M$2)*J71</f>
        <v>-0.18000000000000682</v>
      </c>
      <c r="N71" s="6">
        <f t="shared" si="22"/>
        <v>0</v>
      </c>
    </row>
    <row r="72" spans="1:14" x14ac:dyDescent="0.25">
      <c r="A72" s="2">
        <f t="shared" si="23"/>
        <v>34</v>
      </c>
      <c r="B72">
        <f t="shared" si="24"/>
        <v>180</v>
      </c>
      <c r="C72" s="6">
        <f t="shared" si="25"/>
        <v>182</v>
      </c>
      <c r="D72" s="6">
        <f t="shared" si="18"/>
        <v>180</v>
      </c>
      <c r="E72" s="6">
        <f t="shared" si="19"/>
        <v>180.18</v>
      </c>
      <c r="F72" s="6">
        <f t="shared" si="26"/>
        <v>4.8199999999998369</v>
      </c>
      <c r="G72" s="5" t="str">
        <f t="shared" si="21"/>
        <v>L</v>
      </c>
      <c r="H72" s="6">
        <f t="shared" si="20"/>
        <v>-0.18000000000016314</v>
      </c>
      <c r="I72" s="6">
        <f t="shared" si="16"/>
        <v>-0.27000000000511193</v>
      </c>
      <c r="J72" s="6">
        <f t="shared" si="17"/>
        <v>-9.0000000000003411E-2</v>
      </c>
      <c r="K72" s="6">
        <f>(K$2)*H72</f>
        <v>-0.37800000000034262</v>
      </c>
      <c r="L72" s="6">
        <f>(L$2)*I72</f>
        <v>-0.13500000000255596</v>
      </c>
      <c r="M72" s="6">
        <f>(M$2)*J72</f>
        <v>-0.18000000000000682</v>
      </c>
      <c r="N72" s="6">
        <f t="shared" si="22"/>
        <v>-1</v>
      </c>
    </row>
    <row r="73" spans="1:14" x14ac:dyDescent="0.25">
      <c r="A73" s="2">
        <f t="shared" si="23"/>
        <v>34.5</v>
      </c>
      <c r="B73">
        <f t="shared" si="24"/>
        <v>180</v>
      </c>
      <c r="C73" s="6">
        <f t="shared" si="25"/>
        <v>181</v>
      </c>
      <c r="D73" s="6">
        <f t="shared" si="18"/>
        <v>180</v>
      </c>
      <c r="E73" s="6">
        <f t="shared" si="19"/>
        <v>179.19</v>
      </c>
      <c r="F73" s="6">
        <f t="shared" si="26"/>
        <v>5.224999999999838</v>
      </c>
      <c r="G73" s="5" t="str">
        <f t="shared" si="21"/>
        <v>R</v>
      </c>
      <c r="H73" s="6">
        <f t="shared" si="20"/>
        <v>0.224999999999838</v>
      </c>
      <c r="I73" s="6">
        <f t="shared" si="16"/>
        <v>-4.5000000005273932E-2</v>
      </c>
      <c r="J73" s="6">
        <f t="shared" si="17"/>
        <v>0.40500000000000114</v>
      </c>
      <c r="K73" s="6">
        <f>(K$2)*H73</f>
        <v>0.4724999999996598</v>
      </c>
      <c r="L73" s="6">
        <f>(L$2)*I73</f>
        <v>-2.2500000002636966E-2</v>
      </c>
      <c r="M73" s="6">
        <f>(M$2)*J73</f>
        <v>0.81000000000000227</v>
      </c>
      <c r="N73" s="6">
        <f t="shared" si="22"/>
        <v>1</v>
      </c>
    </row>
    <row r="74" spans="1:14" x14ac:dyDescent="0.25">
      <c r="A74" s="2">
        <f t="shared" si="23"/>
        <v>35</v>
      </c>
      <c r="B74">
        <f t="shared" si="24"/>
        <v>180</v>
      </c>
      <c r="C74" s="6">
        <f t="shared" si="25"/>
        <v>182</v>
      </c>
      <c r="D74" s="6">
        <f t="shared" si="18"/>
        <v>180</v>
      </c>
      <c r="E74" s="6">
        <f t="shared" si="19"/>
        <v>180.18</v>
      </c>
      <c r="F74" s="6">
        <f t="shared" si="26"/>
        <v>5.1349999999998346</v>
      </c>
      <c r="G74" s="5" t="str">
        <f t="shared" si="21"/>
        <v>R</v>
      </c>
      <c r="H74" s="6">
        <f t="shared" si="20"/>
        <v>0.13499999999983459</v>
      </c>
      <c r="I74" s="6">
        <f t="shared" si="16"/>
        <v>8.9999999994560653E-2</v>
      </c>
      <c r="J74" s="6">
        <f t="shared" si="17"/>
        <v>-9.0000000000003411E-2</v>
      </c>
      <c r="K74" s="6">
        <f>(K$2)*H74</f>
        <v>0.28349999999965264</v>
      </c>
      <c r="L74" s="6">
        <f>(L$2)*I74</f>
        <v>4.4999999997280327E-2</v>
      </c>
      <c r="M74" s="6">
        <f>(M$2)*J74</f>
        <v>-0.18000000000000682</v>
      </c>
      <c r="N74" s="6">
        <f t="shared" si="22"/>
        <v>0</v>
      </c>
    </row>
    <row r="75" spans="1:14" x14ac:dyDescent="0.25">
      <c r="A75" s="2"/>
    </row>
    <row r="76" spans="1:14" x14ac:dyDescent="0.25">
      <c r="A76" s="2"/>
    </row>
    <row r="77" spans="1:14" x14ac:dyDescent="0.25">
      <c r="A77" s="2"/>
    </row>
    <row r="78" spans="1:14" x14ac:dyDescent="0.25">
      <c r="A78" s="2"/>
    </row>
    <row r="79" spans="1:14" x14ac:dyDescent="0.25">
      <c r="A79" s="2"/>
    </row>
    <row r="80" spans="1:1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22</xdr:col>
                    <xdr:colOff>38100</xdr:colOff>
                    <xdr:row>4</xdr:row>
                    <xdr:rowOff>190500</xdr:rowOff>
                  </from>
                  <to>
                    <xdr:col>22</xdr:col>
                    <xdr:colOff>314325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23</xdr:col>
                    <xdr:colOff>66675</xdr:colOff>
                    <xdr:row>4</xdr:row>
                    <xdr:rowOff>190500</xdr:rowOff>
                  </from>
                  <to>
                    <xdr:col>24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24</xdr:col>
                    <xdr:colOff>66675</xdr:colOff>
                    <xdr:row>4</xdr:row>
                    <xdr:rowOff>190500</xdr:rowOff>
                  </from>
                  <to>
                    <xdr:col>25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rtlessly</dc:creator>
  <cp:lastModifiedBy>R. Terry Lessly</cp:lastModifiedBy>
  <dcterms:created xsi:type="dcterms:W3CDTF">2019-06-05T22:20:49Z</dcterms:created>
  <dcterms:modified xsi:type="dcterms:W3CDTF">2019-06-10T12:31:36Z</dcterms:modified>
</cp:coreProperties>
</file>