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nykreg001_myuct_ac_za/Documents/Research Project/Flow sensor calibration/"/>
    </mc:Choice>
  </mc:AlternateContent>
  <xr:revisionPtr revIDLastSave="18" documentId="8_{93494D9B-A05A-4386-8607-01DDFE4A7510}" xr6:coauthVersionLast="47" xr6:coauthVersionMax="47" xr10:uidLastSave="{6DF6A82A-EBBB-4D6A-AEF6-F71200474978}"/>
  <bookViews>
    <workbookView xWindow="9678" yWindow="2622" windowWidth="13440" windowHeight="7278" xr2:uid="{8718C138-2402-4BD4-8AF5-361360C115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3" i="1"/>
  <c r="G4" i="1"/>
  <c r="G5" i="1"/>
  <c r="G2" i="1"/>
  <c r="G14" i="1"/>
  <c r="F3" i="1"/>
  <c r="F4" i="1"/>
  <c r="F5" i="1"/>
  <c r="F6" i="1"/>
  <c r="F7" i="1"/>
  <c r="F8" i="1"/>
  <c r="F9" i="1"/>
  <c r="F10" i="1"/>
  <c r="B9" i="1"/>
  <c r="C9" i="1" s="1"/>
  <c r="D9" i="1" s="1"/>
  <c r="E9" i="1"/>
  <c r="B7" i="1"/>
  <c r="C7" i="1" s="1"/>
  <c r="D7" i="1" s="1"/>
  <c r="E7" i="1"/>
  <c r="E2" i="1" l="1"/>
  <c r="E3" i="1"/>
  <c r="E4" i="1"/>
  <c r="E5" i="1"/>
  <c r="E6" i="1"/>
  <c r="E8" i="1"/>
  <c r="E10" i="1"/>
  <c r="B10" i="1"/>
  <c r="C10" i="1" s="1"/>
  <c r="D10" i="1" s="1"/>
  <c r="B8" i="1"/>
  <c r="C8" i="1" s="1"/>
  <c r="D8" i="1" s="1"/>
  <c r="B6" i="1"/>
  <c r="C6" i="1" s="1"/>
  <c r="D6" i="1" s="1"/>
  <c r="B5" i="1"/>
  <c r="C5" i="1" s="1"/>
  <c r="D5" i="1" s="1"/>
  <c r="B4" i="1"/>
  <c r="C4" i="1" s="1"/>
  <c r="D4" i="1" s="1"/>
  <c r="B3" i="1"/>
  <c r="C3" i="1" s="1"/>
  <c r="D3" i="1" s="1"/>
  <c r="C2" i="1"/>
  <c r="D2" i="1" s="1"/>
  <c r="F2" i="1" l="1"/>
</calcChain>
</file>

<file path=xl/sharedStrings.xml><?xml version="1.0" encoding="utf-8"?>
<sst xmlns="http://schemas.openxmlformats.org/spreadsheetml/2006/main" count="8" uniqueCount="8">
  <si>
    <t>Flow sensor readings (number of rising edges)</t>
  </si>
  <si>
    <t>volume change(cm3)</t>
  </si>
  <si>
    <t>Height change(mm)</t>
  </si>
  <si>
    <t>gain</t>
  </si>
  <si>
    <t>gain from flow freq of 5 or up</t>
  </si>
  <si>
    <t xml:space="preserve">Flow rate (level sensor) </t>
  </si>
  <si>
    <t xml:space="preserve">Flow rate (flow sensor) </t>
  </si>
  <si>
    <t xml:space="preserve">Calibrated flow rate (flow sensor)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</si>
</sst>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200"/>
              <a:t>Input</a:t>
            </a:r>
            <a:r>
              <a:rPr lang="en-ZA" sz="1200" baseline="0"/>
              <a:t> f</a:t>
            </a:r>
            <a:r>
              <a:rPr lang="en-ZA" sz="1200"/>
              <a:t>low rate sensor calibration using level sensor</a:t>
            </a:r>
          </a:p>
        </c:rich>
      </c:tx>
      <c:layout>
        <c:manualLayout>
          <c:xMode val="edge"/>
          <c:yMode val="edge"/>
          <c:x val="0.1916944444444444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Flow rate (level sensor)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</c:f>
              <c:numCache>
                <c:formatCode>General</c:formatCode>
                <c:ptCount val="9"/>
                <c:pt idx="0">
                  <c:v>0.23856524999999995</c:v>
                </c:pt>
                <c:pt idx="1">
                  <c:v>0.4771304999999999</c:v>
                </c:pt>
                <c:pt idx="2">
                  <c:v>0.66798269999999993</c:v>
                </c:pt>
                <c:pt idx="3">
                  <c:v>0.7634088</c:v>
                </c:pt>
                <c:pt idx="4">
                  <c:v>0.90654794999999977</c:v>
                </c:pt>
                <c:pt idx="5">
                  <c:v>1.0496870999999999</c:v>
                </c:pt>
                <c:pt idx="6">
                  <c:v>1.19282625</c:v>
                </c:pt>
                <c:pt idx="7">
                  <c:v>1.2882523499999998</c:v>
                </c:pt>
                <c:pt idx="8">
                  <c:v>1.6699567499999999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2-4CCE-A76D-37FEBC7BDF9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Flow rate (flow sensor)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</c:f>
              <c:numCache>
                <c:formatCode>General</c:formatCode>
                <c:ptCount val="9"/>
                <c:pt idx="0">
                  <c:v>0.22222222222222221</c:v>
                </c:pt>
                <c:pt idx="1">
                  <c:v>0.3888888888888889</c:v>
                </c:pt>
                <c:pt idx="2">
                  <c:v>0.61111111111111116</c:v>
                </c:pt>
                <c:pt idx="3">
                  <c:v>0.69444444444444442</c:v>
                </c:pt>
                <c:pt idx="4">
                  <c:v>1.1944444444444444</c:v>
                </c:pt>
                <c:pt idx="5">
                  <c:v>1.4166666666666667</c:v>
                </c:pt>
                <c:pt idx="6">
                  <c:v>1.6344444444444446</c:v>
                </c:pt>
                <c:pt idx="7">
                  <c:v>1.8888888888888888</c:v>
                </c:pt>
                <c:pt idx="8">
                  <c:v>2.5833333333333335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2-4CCE-A76D-37FEBC7BDF9D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Calibrated flow rate (flow sensor)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</c:f>
              <c:numCache>
                <c:formatCode>General</c:formatCode>
                <c:ptCount val="9"/>
                <c:pt idx="0">
                  <c:v>0.22222222222222221</c:v>
                </c:pt>
                <c:pt idx="1">
                  <c:v>0.3888888888888889</c:v>
                </c:pt>
                <c:pt idx="2">
                  <c:v>0.61111111111111116</c:v>
                </c:pt>
                <c:pt idx="3">
                  <c:v>0.69444444444444442</c:v>
                </c:pt>
                <c:pt idx="4">
                  <c:v>0.8500101724475887</c:v>
                </c:pt>
                <c:pt idx="5">
                  <c:v>1.0081515998796982</c:v>
                </c:pt>
                <c:pt idx="6">
                  <c:v>1.1631301987631657</c:v>
                </c:pt>
                <c:pt idx="7">
                  <c:v>1.3442021331729308</c:v>
                </c:pt>
                <c:pt idx="8">
                  <c:v>1.8383940938982732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92-4CCE-A76D-37FEBC7BD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56912"/>
        <c:axId val="613855632"/>
      </c:lineChart>
      <c:catAx>
        <c:axId val="61385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Reading</a:t>
                </a:r>
                <a:r>
                  <a:rPr lang="en-ZA" baseline="0"/>
                  <a:t> number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55632"/>
        <c:crosses val="autoZero"/>
        <c:auto val="1"/>
        <c:lblAlgn val="ctr"/>
        <c:lblOffset val="100"/>
        <c:noMultiLvlLbl val="0"/>
      </c:catAx>
      <c:valAx>
        <c:axId val="6138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Flow rate</a:t>
                </a:r>
                <a:r>
                  <a:rPr lang="en-ZA" baseline="0"/>
                  <a:t> (litres/min)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5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1078230</xdr:colOff>
      <xdr:row>12</xdr:row>
      <xdr:rowOff>129540</xdr:rowOff>
    </xdr:from>
    <xdr:to>
      <xdr:col>4</xdr:col>
      <xdr:colOff>944880</xdr:colOff>
      <xdr:row>27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3A2F6-00CA-4F43-B6B3-AB0BC2B2D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1EF6D-B498-4327-B73B-44333FD6710E}">
  <dimension ref="A1:G14"/>
  <sheetViews>
    <sheetView tabSelected="1" topLeftCell="E1" workbookViewId="0">
      <selection activeCell="E8" sqref="E8"/>
    </sheetView>
  </sheetViews>
  <sheetFormatPr defaultRowHeight="14.4" x14ac:dyDescent="0.55000000000000004"/>
  <cols>
    <col min="1" max="1" width="36.734375" bestFit="1" customWidth="1"/>
    <col min="2" max="2" width="16.20703125" bestFit="1" customWidth="1"/>
    <col min="3" max="3" width="16.89453125" customWidth="1"/>
    <col min="4" max="4" width="31.89453125" bestFit="1" customWidth="1"/>
    <col min="5" max="5" width="31.26171875" bestFit="1" customWidth="1"/>
    <col min="6" max="6" width="27.15625" customWidth="1"/>
  </cols>
  <sheetData>
    <row r="1" spans="1:7" x14ac:dyDescent="0.55000000000000004">
      <c r="A1" s="1" t="s">
        <v>0</v>
      </c>
      <c r="B1" t="s">
        <v>2</v>
      </c>
      <c r="C1" t="s">
        <v>1</v>
      </c>
      <c r="D1" t="s">
        <v>5</v>
      </c>
      <c r="E1" t="s">
        <v>6</v>
      </c>
      <c r="F1" t="s">
        <v>3</v>
      </c>
      <c r="G1" t="s">
        <v>7</v>
      </c>
    </row>
    <row r="2" spans="1:7" x14ac:dyDescent="0.55000000000000004">
      <c r="A2">
        <v>1</v>
      </c>
      <c r="B2">
        <v>5</v>
      </c>
      <c r="C2">
        <f>3.1416* (4.5*4.5)* (B2/10)</f>
        <v>31.808699999999998</v>
      </c>
      <c r="D2">
        <f>(C2/1000)*60/(8)</f>
        <v>0.23856524999999995</v>
      </c>
      <c r="E2">
        <f>A2/4.5</f>
        <v>0.22222222222222221</v>
      </c>
      <c r="F2">
        <f>D2/E2</f>
        <v>1.0735436249999999</v>
      </c>
      <c r="G2">
        <f>E2</f>
        <v>0.22222222222222221</v>
      </c>
    </row>
    <row r="3" spans="1:7" x14ac:dyDescent="0.55000000000000004">
      <c r="A3">
        <v>1.75</v>
      </c>
      <c r="B3">
        <f>85-75</f>
        <v>10</v>
      </c>
      <c r="C3">
        <f t="shared" ref="C3:C9" si="0">3.1416* (4.5*4.5)* (B3/10)</f>
        <v>63.617399999999996</v>
      </c>
      <c r="D3">
        <f t="shared" ref="D3:D9" si="1">(C3/1000)*60/(8)</f>
        <v>0.4771304999999999</v>
      </c>
      <c r="E3">
        <f t="shared" ref="E3:E9" si="2">A3/4.5</f>
        <v>0.3888888888888889</v>
      </c>
      <c r="F3">
        <f t="shared" ref="F3:F10" si="3">D3/E3</f>
        <v>1.2269069999999997</v>
      </c>
      <c r="G3">
        <f t="shared" ref="G3:G5" si="4">E3</f>
        <v>0.3888888888888889</v>
      </c>
    </row>
    <row r="4" spans="1:7" x14ac:dyDescent="0.55000000000000004">
      <c r="A4">
        <v>2.75</v>
      </c>
      <c r="B4">
        <f>90-76</f>
        <v>14</v>
      </c>
      <c r="C4">
        <f t="shared" si="0"/>
        <v>89.064359999999994</v>
      </c>
      <c r="D4">
        <f t="shared" si="1"/>
        <v>0.66798269999999993</v>
      </c>
      <c r="E4">
        <f t="shared" si="2"/>
        <v>0.61111111111111116</v>
      </c>
      <c r="F4">
        <f t="shared" si="3"/>
        <v>1.0930625999999999</v>
      </c>
      <c r="G4">
        <f t="shared" si="4"/>
        <v>0.61111111111111116</v>
      </c>
    </row>
    <row r="5" spans="1:7" x14ac:dyDescent="0.55000000000000004">
      <c r="A5">
        <v>3.125</v>
      </c>
      <c r="B5">
        <f>69-53</f>
        <v>16</v>
      </c>
      <c r="C5">
        <f t="shared" si="0"/>
        <v>101.78784</v>
      </c>
      <c r="D5">
        <f t="shared" si="1"/>
        <v>0.7634088</v>
      </c>
      <c r="E5">
        <f t="shared" si="2"/>
        <v>0.69444444444444442</v>
      </c>
      <c r="F5">
        <f t="shared" si="3"/>
        <v>1.099308672</v>
      </c>
      <c r="G5">
        <f t="shared" si="4"/>
        <v>0.69444444444444442</v>
      </c>
    </row>
    <row r="6" spans="1:7" x14ac:dyDescent="0.55000000000000004">
      <c r="A6">
        <v>5.375</v>
      </c>
      <c r="B6">
        <f>73-54</f>
        <v>19</v>
      </c>
      <c r="C6">
        <f t="shared" si="0"/>
        <v>120.87305999999998</v>
      </c>
      <c r="D6">
        <f t="shared" si="1"/>
        <v>0.90654794999999977</v>
      </c>
      <c r="E6">
        <f t="shared" si="2"/>
        <v>1.1944444444444444</v>
      </c>
      <c r="F6">
        <f t="shared" si="3"/>
        <v>0.75897037674418588</v>
      </c>
      <c r="G6">
        <f>E6*G14</f>
        <v>0.8500101724475887</v>
      </c>
    </row>
    <row r="7" spans="1:7" x14ac:dyDescent="0.55000000000000004">
      <c r="A7">
        <v>6.375</v>
      </c>
      <c r="B7">
        <f>88-66</f>
        <v>22</v>
      </c>
      <c r="C7">
        <f t="shared" si="0"/>
        <v>139.95828</v>
      </c>
      <c r="D7">
        <f t="shared" si="1"/>
        <v>1.0496870999999999</v>
      </c>
      <c r="E7">
        <f t="shared" si="2"/>
        <v>1.4166666666666667</v>
      </c>
      <c r="F7">
        <f t="shared" si="3"/>
        <v>0.74095559999999983</v>
      </c>
      <c r="G7">
        <f>E7*G14</f>
        <v>1.0081515998796982</v>
      </c>
    </row>
    <row r="8" spans="1:7" x14ac:dyDescent="0.55000000000000004">
      <c r="A8">
        <v>7.3550000000000004</v>
      </c>
      <c r="B8">
        <f>69-44</f>
        <v>25</v>
      </c>
      <c r="C8">
        <f t="shared" si="0"/>
        <v>159.04349999999999</v>
      </c>
      <c r="D8">
        <f t="shared" si="1"/>
        <v>1.19282625</v>
      </c>
      <c r="E8">
        <f t="shared" si="2"/>
        <v>1.6344444444444446</v>
      </c>
      <c r="F8">
        <f t="shared" si="3"/>
        <v>0.72980531951053695</v>
      </c>
      <c r="G8">
        <f>E8*G14</f>
        <v>1.1631301987631657</v>
      </c>
    </row>
    <row r="9" spans="1:7" x14ac:dyDescent="0.55000000000000004">
      <c r="A9">
        <v>8.5</v>
      </c>
      <c r="B9">
        <f>87-60</f>
        <v>27</v>
      </c>
      <c r="C9">
        <f t="shared" si="0"/>
        <v>171.76697999999999</v>
      </c>
      <c r="D9">
        <f t="shared" si="1"/>
        <v>1.2882523499999998</v>
      </c>
      <c r="E9">
        <f t="shared" si="2"/>
        <v>1.8888888888888888</v>
      </c>
      <c r="F9">
        <f t="shared" si="3"/>
        <v>0.68201594999999993</v>
      </c>
      <c r="G9">
        <f>E9*G14</f>
        <v>1.3442021331729308</v>
      </c>
    </row>
    <row r="10" spans="1:7" x14ac:dyDescent="0.55000000000000004">
      <c r="A10">
        <v>11.625</v>
      </c>
      <c r="B10">
        <f>77-42</f>
        <v>35</v>
      </c>
      <c r="C10">
        <f>3.1416* (4.5*4.5)* (B10/10)</f>
        <v>222.6609</v>
      </c>
      <c r="D10">
        <f>(C10/1000)*60/(8)</f>
        <v>1.6699567499999999</v>
      </c>
      <c r="E10">
        <f>A10/4.5</f>
        <v>2.5833333333333335</v>
      </c>
      <c r="F10">
        <f t="shared" si="3"/>
        <v>0.64643487096774188</v>
      </c>
      <c r="G10">
        <f>E10*G14</f>
        <v>1.8383940938982732</v>
      </c>
    </row>
    <row r="14" spans="1:7" x14ac:dyDescent="0.55000000000000004">
      <c r="F14" s="1" t="s">
        <v>4</v>
      </c>
      <c r="G14">
        <f>AVERAGE(F6:F10)</f>
        <v>0.71163642344449285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Reginald Nyakonda</dc:creator>
  <cp:lastModifiedBy>Reginald</cp:lastModifiedBy>
  <dcterms:created xsi:type="dcterms:W3CDTF">2021-10-20T17:38:27Z</dcterms:created>
  <dcterms:modified xsi:type="dcterms:W3CDTF">2021-11-04T18:44:03Z</dcterms:modified>
</cp:coreProperties>
</file>