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<sst xmlns="http://schemas.openxmlformats.org/spreadsheetml/2006/main" count="337" uniqueCount="192">
  <si>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</si>
  <si>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</si>
  <si>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</si>
  <si>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</si>
  <si>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</si>
  <si>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</si>
  <si>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</si>
  <si>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</si>
  <si>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</si>
  <si>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</si>
  <si>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</si>
  <si>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</si>
  <si>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</si>
  <si>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</si>
  <si>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CSU-23752</t>
  </si>
  <si>
    <t>CSU-23760</t>
  </si>
  <si>
    <t>CSU-23768</t>
  </si>
  <si>
    <t>CSU-23776</t>
  </si>
  <si>
    <t>CSU-23784</t>
  </si>
  <si>
    <t>CSU-23792</t>
  </si>
  <si>
    <t>CSU-23800</t>
  </si>
  <si>
    <t>CSU-23808</t>
  </si>
  <si>
    <t>CSU-23816</t>
  </si>
  <si>
    <t>CSU-23824</t>
  </si>
  <si>
    <t>BOU-00281</t>
  </si>
  <si>
    <t>wnv_std_1e6</t>
  </si>
  <si>
    <t>added in pcr*</t>
  </si>
  <si>
    <t>B</t>
  </si>
  <si>
    <t>CSU-23753</t>
  </si>
  <si>
    <t>CSU-23761</t>
  </si>
  <si>
    <t>CSU-23769</t>
  </si>
  <si>
    <t>CSU-23777</t>
  </si>
  <si>
    <t>CSU-23785</t>
  </si>
  <si>
    <t>CSU-23793</t>
  </si>
  <si>
    <t>CSU-23801</t>
  </si>
  <si>
    <t>CSU-23809</t>
  </si>
  <si>
    <t>CSU-23817</t>
  </si>
  <si>
    <t>CSU-23825</t>
  </si>
  <si>
    <t>BOU-00282</t>
  </si>
  <si>
    <t>wnv_std_1e4</t>
  </si>
  <si>
    <t>C</t>
  </si>
  <si>
    <t>CSU-23754</t>
  </si>
  <si>
    <t>CSU-23762</t>
  </si>
  <si>
    <t>CSU-23770</t>
  </si>
  <si>
    <t>CSU-23778</t>
  </si>
  <si>
    <t>CSU-23786</t>
  </si>
  <si>
    <t>CSU-23794</t>
  </si>
  <si>
    <t>CSU-23802</t>
  </si>
  <si>
    <t>CSU-23810</t>
  </si>
  <si>
    <t>CSU-23818</t>
  </si>
  <si>
    <t>CSU-23826</t>
  </si>
  <si>
    <t>BOU-00283</t>
  </si>
  <si>
    <t>wnv_std_1e2</t>
  </si>
  <si>
    <t>D</t>
  </si>
  <si>
    <t>CSU-23755</t>
  </si>
  <si>
    <t>CSU-23763</t>
  </si>
  <si>
    <t>CSU-23771</t>
  </si>
  <si>
    <t>CSU-23779</t>
  </si>
  <si>
    <t>CSU-23787</t>
  </si>
  <si>
    <t>CSU-23795</t>
  </si>
  <si>
    <t>CSU-23803</t>
  </si>
  <si>
    <t>CSU-23811</t>
  </si>
  <si>
    <t>CSU-23819</t>
  </si>
  <si>
    <t>CSU-23827</t>
  </si>
  <si>
    <t>BOU-00284</t>
  </si>
  <si>
    <t>slev_std_1e6</t>
  </si>
  <si>
    <t>E</t>
  </si>
  <si>
    <t>CSU-23756</t>
  </si>
  <si>
    <t>CSU-23764</t>
  </si>
  <si>
    <t>CSU-23772</t>
  </si>
  <si>
    <t>CSU-23780</t>
  </si>
  <si>
    <t>CSU-23788</t>
  </si>
  <si>
    <t>CSU-23796</t>
  </si>
  <si>
    <t>CSU-23804</t>
  </si>
  <si>
    <t>CSU-23812</t>
  </si>
  <si>
    <t>CSU-23820</t>
  </si>
  <si>
    <t>CSU-23828</t>
  </si>
  <si>
    <t>BOU-00285</t>
  </si>
  <si>
    <t>slev_std_1e4</t>
  </si>
  <si>
    <t>F</t>
  </si>
  <si>
    <t>CSU-23757</t>
  </si>
  <si>
    <t>CSU-23765</t>
  </si>
  <si>
    <t>CSU-23773</t>
  </si>
  <si>
    <t>CSU-23781</t>
  </si>
  <si>
    <t>CSU-23789</t>
  </si>
  <si>
    <t>CSU-23797</t>
  </si>
  <si>
    <t>CSU-23805</t>
  </si>
  <si>
    <t>CSU-23813</t>
  </si>
  <si>
    <t>CSU-23821</t>
  </si>
  <si>
    <t>CSU-23829</t>
  </si>
  <si>
    <t>BOU-00286</t>
  </si>
  <si>
    <t>slev_std_1e2</t>
  </si>
  <si>
    <t>G</t>
  </si>
  <si>
    <t>CSU-23758</t>
  </si>
  <si>
    <t>CSU-23766</t>
  </si>
  <si>
    <t>CSU-23774</t>
  </si>
  <si>
    <t>CSU-23782</t>
  </si>
  <si>
    <t>CSU-23790</t>
  </si>
  <si>
    <t>CSU-23798</t>
  </si>
  <si>
    <t>CSU-23806</t>
  </si>
  <si>
    <t>CSU-23814</t>
  </si>
  <si>
    <t>CSU-23822</t>
  </si>
  <si>
    <t>CSU-23830</t>
  </si>
  <si>
    <t>RMRP-000726</t>
  </si>
  <si>
    <t>neg pcr ctrl</t>
  </si>
  <si>
    <t>H</t>
  </si>
  <si>
    <t>CSU-23759</t>
  </si>
  <si>
    <t>CSU-23767</t>
  </si>
  <si>
    <t>CSU-23775</t>
  </si>
  <si>
    <t>CSU-23783</t>
  </si>
  <si>
    <t>CSU-23791</t>
  </si>
  <si>
    <t>CSU-23799</t>
  </si>
  <si>
    <t>CSU-23807</t>
  </si>
  <si>
    <t>CSU-23815</t>
  </si>
  <si>
    <t>CSU-23823</t>
  </si>
  <si>
    <t>CSU-23831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</si>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</sst>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5" fillId="8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5" fillId="8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18" t="s">
        <v>117</v>
      </c>
    </row>
    <row r="11">
      <c r="F11" s="19" t="s">
        <v>118</v>
      </c>
      <c r="H11" s="20" t="s">
        <v>119</v>
      </c>
    </row>
    <row r="12">
      <c r="A12" s="21" t="s">
        <v>120</v>
      </c>
      <c r="B12" s="22"/>
      <c r="C12" s="23" t="s">
        <v>121</v>
      </c>
      <c r="F12" s="24" t="s">
        <v>122</v>
      </c>
      <c r="G12" s="25"/>
      <c r="H12" s="25"/>
      <c r="I12" s="25"/>
      <c r="J12" s="26"/>
    </row>
    <row r="13">
      <c r="F13" s="27" t="s">
        <v>123</v>
      </c>
      <c r="I13" s="28"/>
      <c r="J13" s="18" t="b">
        <v>1</v>
      </c>
    </row>
    <row r="14">
      <c r="A14" s="24" t="s">
        <v>124</v>
      </c>
      <c r="B14" s="25"/>
      <c r="C14" s="26"/>
      <c r="F14" s="29" t="s">
        <v>125</v>
      </c>
      <c r="G14" s="30"/>
      <c r="H14" s="30"/>
      <c r="I14" s="31"/>
      <c r="J14" s="32" t="b">
        <v>1</v>
      </c>
    </row>
    <row r="15">
      <c r="A15" s="33" t="s">
        <v>126</v>
      </c>
      <c r="B15" s="34" t="s">
        <v>127</v>
      </c>
      <c r="C15" s="35" t="s">
        <v>128</v>
      </c>
      <c r="F15" s="29" t="s">
        <v>129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130</v>
      </c>
      <c r="G16" s="30"/>
      <c r="H16" s="30"/>
      <c r="I16" s="31"/>
      <c r="J16" s="32" t="b">
        <v>1</v>
      </c>
    </row>
    <row r="17">
      <c r="A17" s="36" t="s">
        <v>131</v>
      </c>
      <c r="B17" s="37" t="s">
        <v>132</v>
      </c>
      <c r="C17" s="38" t="s">
        <v>133</v>
      </c>
      <c r="F17" s="29" t="s">
        <v>134</v>
      </c>
      <c r="G17" s="30"/>
      <c r="H17" s="30"/>
      <c r="I17" s="31"/>
      <c r="J17" s="32" t="b">
        <v>1</v>
      </c>
    </row>
    <row r="18">
      <c r="A18" s="36" t="s">
        <v>135</v>
      </c>
      <c r="B18" s="37" t="s">
        <v>132</v>
      </c>
      <c r="C18" s="39"/>
      <c r="F18" s="29" t="s">
        <v>136</v>
      </c>
      <c r="G18" s="30"/>
      <c r="H18" s="30"/>
      <c r="I18" s="31"/>
      <c r="J18" s="32" t="b">
        <v>1</v>
      </c>
    </row>
    <row r="19">
      <c r="A19" s="36" t="s">
        <v>137</v>
      </c>
      <c r="B19" s="37" t="s">
        <v>132</v>
      </c>
      <c r="C19" s="39"/>
      <c r="F19" s="29" t="s">
        <v>138</v>
      </c>
      <c r="G19" s="30"/>
      <c r="H19" s="30"/>
      <c r="I19" s="31"/>
      <c r="J19" s="32" t="b">
        <v>1</v>
      </c>
    </row>
    <row r="20">
      <c r="A20" s="36" t="s">
        <v>139</v>
      </c>
      <c r="B20" s="37" t="s">
        <v>132</v>
      </c>
      <c r="C20" s="39"/>
      <c r="F20" s="29" t="s">
        <v>140</v>
      </c>
      <c r="G20" s="30"/>
      <c r="H20" s="30"/>
      <c r="I20" s="31"/>
      <c r="J20" s="32" t="b">
        <v>1</v>
      </c>
    </row>
    <row r="21">
      <c r="A21" s="36" t="s">
        <v>141</v>
      </c>
      <c r="B21" s="37" t="s">
        <v>132</v>
      </c>
      <c r="C21" s="39"/>
      <c r="F21" s="29" t="s">
        <v>142</v>
      </c>
      <c r="G21" s="30"/>
      <c r="H21" s="30"/>
      <c r="I21" s="31"/>
      <c r="J21" s="32" t="b">
        <v>1</v>
      </c>
    </row>
    <row r="22">
      <c r="A22" s="36" t="s">
        <v>143</v>
      </c>
      <c r="B22" s="37" t="s">
        <v>132</v>
      </c>
      <c r="C22" s="39"/>
      <c r="F22" s="29" t="s">
        <v>144</v>
      </c>
      <c r="G22" s="30"/>
      <c r="H22" s="30"/>
      <c r="I22" s="31"/>
      <c r="J22" s="32" t="b">
        <v>1</v>
      </c>
    </row>
    <row r="23">
      <c r="A23" s="36" t="s">
        <v>145</v>
      </c>
      <c r="B23" s="37" t="s">
        <v>132</v>
      </c>
      <c r="C23" s="39"/>
      <c r="F23" s="29" t="s">
        <v>146</v>
      </c>
      <c r="G23" s="30"/>
      <c r="H23" s="30"/>
      <c r="I23" s="31"/>
      <c r="J23" s="32" t="b">
        <v>1</v>
      </c>
    </row>
    <row r="24">
      <c r="A24" s="36" t="s">
        <v>147</v>
      </c>
      <c r="B24" s="37" t="s">
        <v>132</v>
      </c>
      <c r="C24" s="39"/>
      <c r="F24" s="29" t="s">
        <v>148</v>
      </c>
      <c r="G24" s="30"/>
      <c r="H24" s="30"/>
      <c r="I24" s="31"/>
      <c r="J24" s="32" t="b">
        <v>1</v>
      </c>
    </row>
    <row r="25">
      <c r="A25" s="40" t="s">
        <v>149</v>
      </c>
      <c r="B25" s="41" t="s">
        <v>132</v>
      </c>
      <c r="C25" s="42"/>
      <c r="F25" s="43" t="s">
        <v>150</v>
      </c>
      <c r="G25" s="44"/>
      <c r="H25" s="44"/>
      <c r="I25" s="45"/>
      <c r="J25" s="18" t="b">
        <v>1</v>
      </c>
    </row>
    <row r="26">
      <c r="A26" s="46"/>
      <c r="B26" s="47"/>
      <c r="C26" s="46"/>
    </row>
    <row r="28" ht="50.25" customHeight="1">
      <c r="A28" s="48" t="s">
        <v>151</v>
      </c>
      <c r="B28" s="30"/>
      <c r="C28" s="31"/>
      <c r="F28" s="49" t="s">
        <v>152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153</v>
      </c>
      <c r="B29" s="53">
        <f>COUNTA($B$2:$L$9,$M$9)</f>
        <v>89</v>
      </c>
      <c r="C29" s="54" t="s">
        <v>154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155</v>
      </c>
      <c r="B30" s="58">
        <v>1.2</v>
      </c>
      <c r="C30" s="54" t="s">
        <v>156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157</v>
      </c>
      <c r="B32" s="25"/>
      <c r="C32" s="26"/>
      <c r="F32" s="59"/>
      <c r="M32" s="60"/>
    </row>
    <row r="33">
      <c r="A33" s="64" t="s">
        <v>158</v>
      </c>
      <c r="B33" s="65" t="s">
        <v>159</v>
      </c>
      <c r="C33" s="66" t="s">
        <v>160</v>
      </c>
      <c r="D33" s="67" t="s">
        <v>161</v>
      </c>
      <c r="F33" s="59"/>
      <c r="M33" s="60"/>
    </row>
    <row r="34">
      <c r="A34" s="68" t="s">
        <v>162</v>
      </c>
      <c r="B34" s="69">
        <v>60.0</v>
      </c>
      <c r="C34" s="70">
        <f t="shared" ref="C34:C37" si="1">B34*$B$29*$B$30</f>
        <v>6408</v>
      </c>
      <c r="D34" s="71" t="b">
        <v>1</v>
      </c>
      <c r="F34" s="59"/>
      <c r="M34" s="60"/>
    </row>
    <row r="35">
      <c r="A35" s="68" t="s">
        <v>141</v>
      </c>
      <c r="B35" s="69">
        <v>1.0</v>
      </c>
      <c r="C35" s="70">
        <f t="shared" si="1"/>
        <v>106.8</v>
      </c>
      <c r="D35" s="71" t="b">
        <v>1</v>
      </c>
      <c r="F35" s="59"/>
      <c r="M35" s="60"/>
    </row>
    <row r="36">
      <c r="A36" s="68" t="s">
        <v>163</v>
      </c>
      <c r="B36" s="69">
        <v>70.0</v>
      </c>
      <c r="C36" s="70">
        <f t="shared" si="1"/>
        <v>7476</v>
      </c>
      <c r="D36" s="71" t="b">
        <v>1</v>
      </c>
      <c r="F36" s="59"/>
      <c r="M36" s="60"/>
    </row>
    <row r="37">
      <c r="A37" s="72" t="s">
        <v>164</v>
      </c>
      <c r="B37" s="73">
        <f>sum(B34:B36)</f>
        <v>131</v>
      </c>
      <c r="C37" s="70">
        <f t="shared" si="1"/>
        <v>13990.8</v>
      </c>
      <c r="F37" s="59"/>
      <c r="M37" s="60"/>
    </row>
    <row r="38">
      <c r="A38" s="74" t="s">
        <v>165</v>
      </c>
      <c r="B38" s="47">
        <v>8.0</v>
      </c>
      <c r="C38" s="75">
        <f>C37/B38</f>
        <v>1748.85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166</v>
      </c>
      <c r="B40" s="78" t="s">
        <v>159</v>
      </c>
      <c r="C40" s="79" t="s">
        <v>160</v>
      </c>
      <c r="F40" s="59"/>
      <c r="M40" s="60"/>
    </row>
    <row r="41">
      <c r="A41" s="80" t="s">
        <v>167</v>
      </c>
      <c r="B41" s="81">
        <v>5.0</v>
      </c>
      <c r="C41" s="70">
        <f t="shared" ref="C41:C43" si="2">B41*$B$29*$B$30</f>
        <v>534</v>
      </c>
      <c r="D41" s="71" t="b">
        <v>1</v>
      </c>
      <c r="F41" s="59"/>
      <c r="M41" s="60"/>
    </row>
    <row r="42">
      <c r="A42" s="80" t="s">
        <v>168</v>
      </c>
      <c r="B42" s="81">
        <v>5.0</v>
      </c>
      <c r="C42" s="70">
        <f t="shared" si="2"/>
        <v>534</v>
      </c>
      <c r="D42" s="71" t="b">
        <v>1</v>
      </c>
      <c r="F42" s="59"/>
      <c r="M42" s="60"/>
    </row>
    <row r="43">
      <c r="A43" s="82" t="s">
        <v>164</v>
      </c>
      <c r="B43" s="83">
        <f>sum(B41:B42)</f>
        <v>10</v>
      </c>
      <c r="C43" s="70">
        <f t="shared" si="2"/>
        <v>1068</v>
      </c>
      <c r="D43" s="71" t="b">
        <v>1</v>
      </c>
      <c r="F43" s="59"/>
      <c r="M43" s="60"/>
    </row>
    <row r="44">
      <c r="A44" s="84" t="s">
        <v>165</v>
      </c>
      <c r="B44" s="85">
        <v>8.0</v>
      </c>
      <c r="C44" s="86">
        <f>C43/B44</f>
        <v>133.5</v>
      </c>
      <c r="F44" s="59"/>
      <c r="M44" s="60"/>
    </row>
    <row r="45">
      <c r="F45" s="87" t="s">
        <v>169</v>
      </c>
      <c r="G45" s="88"/>
      <c r="H45" s="88"/>
      <c r="I45" s="88"/>
      <c r="J45" s="88"/>
      <c r="K45" s="88"/>
      <c r="L45" s="88"/>
      <c r="M45" s="89"/>
    </row>
    <row r="46">
      <c r="A46" s="90" t="s">
        <v>170</v>
      </c>
      <c r="B46" s="90" t="s">
        <v>171</v>
      </c>
      <c r="C46" s="90" t="s">
        <v>172</v>
      </c>
    </row>
    <row r="47">
      <c r="A47" s="91" t="s">
        <v>173</v>
      </c>
      <c r="B47" s="92">
        <v>200.0</v>
      </c>
      <c r="C47" s="93">
        <f>2*B47*$B$29*$B$30</f>
        <v>42720</v>
      </c>
      <c r="D47" s="71" t="b">
        <v>1</v>
      </c>
    </row>
    <row r="48">
      <c r="A48" s="91" t="s">
        <v>147</v>
      </c>
      <c r="B48" s="92">
        <v>200.0</v>
      </c>
      <c r="C48" s="93">
        <f t="shared" ref="C48:C49" si="3">B48*$B$29*$B$30</f>
        <v>21360</v>
      </c>
      <c r="D48" s="71" t="b">
        <v>1</v>
      </c>
    </row>
    <row r="49">
      <c r="A49" s="94" t="s">
        <v>174</v>
      </c>
      <c r="B49" s="93">
        <v>50.0</v>
      </c>
      <c r="C49" s="93">
        <f t="shared" si="3"/>
        <v>5340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5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6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7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5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6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7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0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17" t="s">
        <v>175</v>
      </c>
    </row>
    <row r="11">
      <c r="A11" s="21" t="s">
        <v>120</v>
      </c>
      <c r="B11" s="22"/>
      <c r="C11" s="23" t="s">
        <v>121</v>
      </c>
    </row>
    <row r="13">
      <c r="E13" s="19" t="s">
        <v>118</v>
      </c>
      <c r="G13" s="20" t="s">
        <v>176</v>
      </c>
    </row>
    <row r="14">
      <c r="A14" s="98" t="s">
        <v>124</v>
      </c>
      <c r="B14" s="25"/>
      <c r="C14" s="26"/>
      <c r="E14" s="98" t="s">
        <v>122</v>
      </c>
      <c r="F14" s="25"/>
      <c r="G14" s="25"/>
      <c r="H14" s="25"/>
      <c r="I14" s="26"/>
    </row>
    <row r="15">
      <c r="A15" s="33" t="s">
        <v>126</v>
      </c>
      <c r="B15" s="34" t="s">
        <v>127</v>
      </c>
      <c r="C15" s="35" t="s">
        <v>128</v>
      </c>
      <c r="E15" s="99" t="s">
        <v>177</v>
      </c>
      <c r="F15" s="30"/>
      <c r="G15" s="30"/>
      <c r="H15" s="31"/>
      <c r="I15" s="100" t="b">
        <v>1</v>
      </c>
    </row>
    <row r="16">
      <c r="A16" s="101" t="s">
        <v>178</v>
      </c>
      <c r="B16" s="37" t="s">
        <v>132</v>
      </c>
      <c r="C16" s="102" t="s">
        <v>133</v>
      </c>
      <c r="E16" s="99" t="s">
        <v>179</v>
      </c>
      <c r="F16" s="30"/>
      <c r="G16" s="30"/>
      <c r="H16" s="31"/>
      <c r="I16" s="100" t="b">
        <v>1</v>
      </c>
    </row>
    <row r="17">
      <c r="A17" s="101" t="s">
        <v>180</v>
      </c>
      <c r="B17" s="37" t="s">
        <v>132</v>
      </c>
      <c r="C17" s="103"/>
      <c r="E17" s="99" t="s">
        <v>181</v>
      </c>
      <c r="F17" s="30"/>
      <c r="G17" s="30"/>
      <c r="H17" s="31"/>
      <c r="I17" s="100" t="b">
        <v>1</v>
      </c>
    </row>
    <row r="18">
      <c r="A18" s="101" t="s">
        <v>182</v>
      </c>
      <c r="B18" s="37" t="s">
        <v>132</v>
      </c>
      <c r="C18" s="102" t="s">
        <v>133</v>
      </c>
      <c r="E18" s="99" t="s">
        <v>183</v>
      </c>
      <c r="F18" s="30"/>
      <c r="G18" s="30"/>
      <c r="H18" s="31"/>
      <c r="I18" s="100" t="b">
        <v>1</v>
      </c>
    </row>
    <row r="19">
      <c r="A19" s="40" t="s">
        <v>184</v>
      </c>
      <c r="B19" s="41" t="s">
        <v>132</v>
      </c>
      <c r="C19" s="104"/>
      <c r="E19" s="99" t="s">
        <v>185</v>
      </c>
      <c r="F19" s="30"/>
      <c r="G19" s="30"/>
      <c r="H19" s="31"/>
      <c r="I19" s="100" t="b">
        <v>1</v>
      </c>
    </row>
    <row r="20">
      <c r="A20" s="40" t="s">
        <v>186</v>
      </c>
      <c r="B20" s="41" t="s">
        <v>132</v>
      </c>
      <c r="C20" s="105" t="s">
        <v>133</v>
      </c>
      <c r="E20" s="99" t="s">
        <v>187</v>
      </c>
      <c r="F20" s="30"/>
      <c r="G20" s="30"/>
      <c r="H20" s="31"/>
      <c r="I20" s="106" t="b">
        <v>1</v>
      </c>
    </row>
    <row r="21">
      <c r="A21" s="46"/>
      <c r="B21" s="46"/>
      <c r="C21" s="46"/>
      <c r="E21" s="107"/>
    </row>
    <row r="22">
      <c r="A22" s="108" t="s">
        <v>151</v>
      </c>
      <c r="B22" s="30"/>
      <c r="C22" s="31"/>
      <c r="E22" s="49" t="s">
        <v>152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153</v>
      </c>
      <c r="B23" s="53">
        <f>COUNTA($B$2:$M$9)</f>
        <v>96</v>
      </c>
      <c r="C23" s="54" t="s">
        <v>188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155</v>
      </c>
      <c r="B24" s="58">
        <v>1.2</v>
      </c>
      <c r="C24" s="54" t="s">
        <v>156</v>
      </c>
      <c r="E24" s="59"/>
      <c r="L24" s="60"/>
    </row>
    <row r="25">
      <c r="E25" s="59"/>
      <c r="L25" s="60"/>
    </row>
    <row r="26">
      <c r="E26" s="59"/>
      <c r="L26" s="60"/>
    </row>
    <row r="27">
      <c r="A27" s="109" t="s">
        <v>157</v>
      </c>
      <c r="B27" s="25"/>
      <c r="C27" s="26"/>
      <c r="E27" s="59"/>
      <c r="L27" s="60"/>
    </row>
    <row r="28">
      <c r="A28" s="64" t="s">
        <v>189</v>
      </c>
      <c r="B28" s="65" t="s">
        <v>159</v>
      </c>
      <c r="C28" s="66" t="s">
        <v>160</v>
      </c>
      <c r="E28" s="59"/>
      <c r="L28" s="60"/>
    </row>
    <row r="29">
      <c r="A29" s="110" t="s">
        <v>180</v>
      </c>
      <c r="B29" s="111">
        <v>10.0</v>
      </c>
      <c r="C29" s="70">
        <f t="shared" ref="C29:C31" si="1">B29*$B$23*$B$24</f>
        <v>1152</v>
      </c>
      <c r="E29" s="59"/>
      <c r="L29" s="60"/>
    </row>
    <row r="30">
      <c r="A30" s="110" t="s">
        <v>190</v>
      </c>
      <c r="B30" s="111">
        <v>4.0</v>
      </c>
      <c r="C30" s="70">
        <f t="shared" si="1"/>
        <v>460.8</v>
      </c>
      <c r="E30" s="59"/>
      <c r="L30" s="60"/>
    </row>
    <row r="31">
      <c r="A31" s="110" t="s">
        <v>191</v>
      </c>
      <c r="B31" s="111">
        <v>1.0</v>
      </c>
      <c r="C31" s="70">
        <f t="shared" si="1"/>
        <v>115.2</v>
      </c>
      <c r="E31" s="59"/>
      <c r="L31" s="60"/>
    </row>
    <row r="32">
      <c r="A32" s="72" t="s">
        <v>164</v>
      </c>
      <c r="B32" s="112">
        <f t="shared" ref="B32:C32" si="2">sum(B29:B31)</f>
        <v>15</v>
      </c>
      <c r="C32" s="70">
        <f t="shared" si="2"/>
        <v>1728</v>
      </c>
      <c r="E32" s="59"/>
      <c r="L32" s="60"/>
    </row>
    <row r="33">
      <c r="A33" s="84" t="s">
        <v>165</v>
      </c>
      <c r="B33" s="85">
        <v>8.0</v>
      </c>
      <c r="C33" s="86">
        <f>C32/B33</f>
        <v>216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169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3"/>
      <c r="B41" s="114"/>
      <c r="C41" s="113"/>
    </row>
    <row r="42">
      <c r="A42" s="115"/>
      <c r="B42" s="116"/>
      <c r="C42" s="117"/>
    </row>
    <row r="43">
      <c r="A43" s="115"/>
      <c r="B43" s="116"/>
      <c r="C43" s="117"/>
    </row>
    <row r="44">
      <c r="A44" s="114"/>
      <c r="B44" s="113"/>
      <c r="C44" s="117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