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Chart1" sheetId="14" r:id="rId2"/>
    <sheet name="temperature" sheetId="12" r:id="rId3"/>
  </sheets>
  <definedNames>
    <definedName name="solver_adj" localSheetId="2" hidden="1">temperature!$L$2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temperature!$M$2</definedName>
    <definedName name="solver_lhs2" localSheetId="2" hidden="1">temperature!$M$2</definedName>
    <definedName name="solver_lhs3" localSheetId="2" hidden="1">temperature!$M$2</definedName>
    <definedName name="solver_lhs4" localSheetId="2" hidden="1">temperature!$M$2</definedName>
    <definedName name="solver_lhs5" localSheetId="2" hidden="1">temperature!$L$3</definedName>
    <definedName name="solver_lhs6" localSheetId="2" hidden="1">temperature!$L$4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temperature!$M$1</definedName>
    <definedName name="solver_pre" localSheetId="2" hidden="1">0.000001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hs1" localSheetId="2" hidden="1">0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C4" i="12"/>
  <c r="M2"/>
  <c r="S3"/>
  <c r="U7"/>
  <c r="U8" s="1"/>
  <c r="U9" s="1"/>
  <c r="U10" s="1"/>
  <c r="U11" s="1"/>
  <c r="U12" s="1"/>
  <c r="U13" s="1"/>
  <c r="U14" s="1"/>
  <c r="U15" s="1"/>
  <c r="T8"/>
  <c r="T9" s="1"/>
  <c r="T10" s="1"/>
  <c r="T11" s="1"/>
  <c r="T12" s="1"/>
  <c r="T13" s="1"/>
  <c r="T14" s="1"/>
  <c r="T15" s="1"/>
  <c r="T7"/>
  <c r="M3"/>
  <c r="I4" l="1"/>
  <c r="I5"/>
  <c r="H162"/>
  <c r="H161"/>
  <c r="H158"/>
  <c r="H157"/>
  <c r="H154"/>
  <c r="H153"/>
  <c r="H150"/>
  <c r="H149"/>
  <c r="H146"/>
  <c r="H145"/>
  <c r="H142"/>
  <c r="H141"/>
  <c r="H138"/>
  <c r="H137"/>
  <c r="H134"/>
  <c r="H133"/>
  <c r="H130"/>
  <c r="H129"/>
  <c r="H126"/>
  <c r="H125"/>
  <c r="H122"/>
  <c r="H121"/>
  <c r="H118"/>
  <c r="H117"/>
  <c r="H114"/>
  <c r="H113"/>
  <c r="H110"/>
  <c r="H109"/>
  <c r="H106"/>
  <c r="H105"/>
  <c r="H102"/>
  <c r="H101"/>
  <c r="H98"/>
  <c r="H97"/>
  <c r="H94"/>
  <c r="H93"/>
  <c r="H90"/>
  <c r="H89"/>
  <c r="H86"/>
  <c r="H85"/>
  <c r="H82"/>
  <c r="H81"/>
  <c r="H78"/>
  <c r="H77"/>
  <c r="H74"/>
  <c r="H73"/>
  <c r="H70"/>
  <c r="H69"/>
  <c r="H66"/>
  <c r="H65"/>
  <c r="H62"/>
  <c r="H61"/>
  <c r="H58"/>
  <c r="H57"/>
  <c r="H54"/>
  <c r="H53"/>
  <c r="H50"/>
  <c r="H49"/>
  <c r="H46"/>
  <c r="H45"/>
  <c r="H42"/>
  <c r="H41"/>
  <c r="H38"/>
  <c r="H37"/>
  <c r="H34"/>
  <c r="H33"/>
  <c r="H30"/>
  <c r="H29"/>
  <c r="H26"/>
  <c r="H25"/>
  <c r="H22"/>
  <c r="H21"/>
  <c r="H18"/>
  <c r="H17"/>
  <c r="H14"/>
  <c r="H13"/>
  <c r="H10"/>
  <c r="H9"/>
  <c r="H6"/>
  <c r="C166"/>
  <c r="I3"/>
  <c r="J3"/>
  <c r="G164"/>
  <c r="H164" s="1"/>
  <c r="G163"/>
  <c r="H163" s="1"/>
  <c r="G162"/>
  <c r="G161"/>
  <c r="G160"/>
  <c r="H160" s="1"/>
  <c r="G159"/>
  <c r="H159" s="1"/>
  <c r="G158"/>
  <c r="G157"/>
  <c r="G156"/>
  <c r="H156" s="1"/>
  <c r="G155"/>
  <c r="H155" s="1"/>
  <c r="G154"/>
  <c r="G153"/>
  <c r="G152"/>
  <c r="H152" s="1"/>
  <c r="G151"/>
  <c r="H151" s="1"/>
  <c r="G150"/>
  <c r="G149"/>
  <c r="G148"/>
  <c r="H148" s="1"/>
  <c r="G147"/>
  <c r="H147" s="1"/>
  <c r="G146"/>
  <c r="G145"/>
  <c r="G144"/>
  <c r="H144" s="1"/>
  <c r="G143"/>
  <c r="H143" s="1"/>
  <c r="G142"/>
  <c r="G141"/>
  <c r="G140"/>
  <c r="H140" s="1"/>
  <c r="G139"/>
  <c r="H139" s="1"/>
  <c r="G138"/>
  <c r="G137"/>
  <c r="G136"/>
  <c r="H136" s="1"/>
  <c r="G135"/>
  <c r="H135" s="1"/>
  <c r="G134"/>
  <c r="G133"/>
  <c r="G132"/>
  <c r="H132" s="1"/>
  <c r="G131"/>
  <c r="H131" s="1"/>
  <c r="G130"/>
  <c r="G129"/>
  <c r="G128"/>
  <c r="H128" s="1"/>
  <c r="G127"/>
  <c r="H127" s="1"/>
  <c r="G126"/>
  <c r="G125"/>
  <c r="G124"/>
  <c r="H124" s="1"/>
  <c r="G123"/>
  <c r="H123" s="1"/>
  <c r="G122"/>
  <c r="G121"/>
  <c r="G120"/>
  <c r="H120" s="1"/>
  <c r="G119"/>
  <c r="H119" s="1"/>
  <c r="G118"/>
  <c r="G117"/>
  <c r="G116"/>
  <c r="H116" s="1"/>
  <c r="G115"/>
  <c r="H115" s="1"/>
  <c r="G114"/>
  <c r="G113"/>
  <c r="G112"/>
  <c r="H112" s="1"/>
  <c r="G111"/>
  <c r="H111" s="1"/>
  <c r="G110"/>
  <c r="G109"/>
  <c r="G108"/>
  <c r="H108" s="1"/>
  <c r="G107"/>
  <c r="H107" s="1"/>
  <c r="G106"/>
  <c r="G105"/>
  <c r="G104"/>
  <c r="H104" s="1"/>
  <c r="G103"/>
  <c r="H103" s="1"/>
  <c r="G102"/>
  <c r="G101"/>
  <c r="G100"/>
  <c r="H100" s="1"/>
  <c r="G99"/>
  <c r="H99" s="1"/>
  <c r="G98"/>
  <c r="G97"/>
  <c r="G96"/>
  <c r="H96" s="1"/>
  <c r="G95"/>
  <c r="H95" s="1"/>
  <c r="G94"/>
  <c r="G93"/>
  <c r="G92"/>
  <c r="H92" s="1"/>
  <c r="G91"/>
  <c r="H91" s="1"/>
  <c r="G90"/>
  <c r="G89"/>
  <c r="G88"/>
  <c r="H88" s="1"/>
  <c r="G87"/>
  <c r="H87" s="1"/>
  <c r="G86"/>
  <c r="G85"/>
  <c r="G84"/>
  <c r="H84" s="1"/>
  <c r="G83"/>
  <c r="H83" s="1"/>
  <c r="G82"/>
  <c r="G81"/>
  <c r="G80"/>
  <c r="H80" s="1"/>
  <c r="G79"/>
  <c r="H79" s="1"/>
  <c r="G78"/>
  <c r="G77"/>
  <c r="G76"/>
  <c r="H76" s="1"/>
  <c r="G75"/>
  <c r="H75" s="1"/>
  <c r="G74"/>
  <c r="G73"/>
  <c r="G72"/>
  <c r="H72" s="1"/>
  <c r="G71"/>
  <c r="H71" s="1"/>
  <c r="G70"/>
  <c r="G69"/>
  <c r="G68"/>
  <c r="H68" s="1"/>
  <c r="G67"/>
  <c r="H67" s="1"/>
  <c r="G66"/>
  <c r="G65"/>
  <c r="G64"/>
  <c r="H64" s="1"/>
  <c r="G63"/>
  <c r="H63" s="1"/>
  <c r="G62"/>
  <c r="G61"/>
  <c r="G60"/>
  <c r="H60" s="1"/>
  <c r="G59"/>
  <c r="H59" s="1"/>
  <c r="G58"/>
  <c r="G57"/>
  <c r="G56"/>
  <c r="H56" s="1"/>
  <c r="G55"/>
  <c r="H55" s="1"/>
  <c r="G54"/>
  <c r="G53"/>
  <c r="G52"/>
  <c r="H52" s="1"/>
  <c r="G51"/>
  <c r="H51" s="1"/>
  <c r="G50"/>
  <c r="G49"/>
  <c r="G48"/>
  <c r="H48" s="1"/>
  <c r="G47"/>
  <c r="H47" s="1"/>
  <c r="G46"/>
  <c r="G45"/>
  <c r="G44"/>
  <c r="H44" s="1"/>
  <c r="G43"/>
  <c r="H43" s="1"/>
  <c r="G42"/>
  <c r="G41"/>
  <c r="G40"/>
  <c r="H40" s="1"/>
  <c r="G39"/>
  <c r="H39" s="1"/>
  <c r="G38"/>
  <c r="G37"/>
  <c r="G36"/>
  <c r="H36" s="1"/>
  <c r="G35"/>
  <c r="H35" s="1"/>
  <c r="G34"/>
  <c r="G33"/>
  <c r="G32"/>
  <c r="H32" s="1"/>
  <c r="G31"/>
  <c r="H31" s="1"/>
  <c r="G30"/>
  <c r="G29"/>
  <c r="G28"/>
  <c r="H28" s="1"/>
  <c r="G27"/>
  <c r="H27" s="1"/>
  <c r="G26"/>
  <c r="G25"/>
  <c r="G24"/>
  <c r="H24" s="1"/>
  <c r="G23"/>
  <c r="H23" s="1"/>
  <c r="G22"/>
  <c r="G21"/>
  <c r="G20"/>
  <c r="H20" s="1"/>
  <c r="G19"/>
  <c r="H19" s="1"/>
  <c r="G18"/>
  <c r="G17"/>
  <c r="G16"/>
  <c r="H16" s="1"/>
  <c r="G15"/>
  <c r="H15" s="1"/>
  <c r="G14"/>
  <c r="G13"/>
  <c r="G12"/>
  <c r="H12" s="1"/>
  <c r="G11"/>
  <c r="H11" s="1"/>
  <c r="G10"/>
  <c r="G9"/>
  <c r="G8"/>
  <c r="H8" s="1"/>
  <c r="G7"/>
  <c r="H7" s="1"/>
  <c r="G6"/>
  <c r="G3"/>
  <c r="I7" l="1"/>
  <c r="C9"/>
  <c r="C17"/>
  <c r="C25"/>
  <c r="C29"/>
  <c r="C41"/>
  <c r="C49"/>
  <c r="C57"/>
  <c r="C61"/>
  <c r="C69"/>
  <c r="C77"/>
  <c r="C85"/>
  <c r="C97"/>
  <c r="C105"/>
  <c r="C117"/>
  <c r="C125"/>
  <c r="C133"/>
  <c r="C141"/>
  <c r="C149"/>
  <c r="C157"/>
  <c r="C165"/>
  <c r="C8"/>
  <c r="C16"/>
  <c r="C24"/>
  <c r="C36"/>
  <c r="C44"/>
  <c r="C52"/>
  <c r="C60"/>
  <c r="C68"/>
  <c r="C76"/>
  <c r="C80"/>
  <c r="C88"/>
  <c r="C92"/>
  <c r="C100"/>
  <c r="C108"/>
  <c r="C116"/>
  <c r="C128"/>
  <c r="C132"/>
  <c r="C140"/>
  <c r="C148"/>
  <c r="C156"/>
  <c r="C160"/>
  <c r="C164"/>
  <c r="C7"/>
  <c r="C11"/>
  <c r="C15"/>
  <c r="C19"/>
  <c r="C23"/>
  <c r="C27"/>
  <c r="C31"/>
  <c r="C35"/>
  <c r="C39"/>
  <c r="C43"/>
  <c r="C47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3"/>
  <c r="C21"/>
  <c r="C33"/>
  <c r="C37"/>
  <c r="C45"/>
  <c r="C53"/>
  <c r="C65"/>
  <c r="C73"/>
  <c r="C81"/>
  <c r="C89"/>
  <c r="C93"/>
  <c r="C101"/>
  <c r="C109"/>
  <c r="C113"/>
  <c r="C121"/>
  <c r="C129"/>
  <c r="C137"/>
  <c r="C145"/>
  <c r="C153"/>
  <c r="C161"/>
  <c r="C12"/>
  <c r="C20"/>
  <c r="C28"/>
  <c r="C32"/>
  <c r="C40"/>
  <c r="C48"/>
  <c r="C56"/>
  <c r="C64"/>
  <c r="C72"/>
  <c r="C84"/>
  <c r="C96"/>
  <c r="C104"/>
  <c r="C112"/>
  <c r="C120"/>
  <c r="C124"/>
  <c r="C136"/>
  <c r="C144"/>
  <c r="C152"/>
  <c r="C168"/>
  <c r="C6"/>
  <c r="M6" s="1"/>
  <c r="C10"/>
  <c r="C14"/>
  <c r="C18"/>
  <c r="C22"/>
  <c r="C26"/>
  <c r="C30"/>
  <c r="C34"/>
  <c r="C38"/>
  <c r="C42"/>
  <c r="C46"/>
  <c r="C50"/>
  <c r="C54"/>
  <c r="C58"/>
  <c r="C62"/>
  <c r="C66"/>
  <c r="C70"/>
  <c r="C74"/>
  <c r="C78"/>
  <c r="C82"/>
  <c r="C86"/>
  <c r="C90"/>
  <c r="C94"/>
  <c r="C98"/>
  <c r="C102"/>
  <c r="C106"/>
  <c r="C110"/>
  <c r="C114"/>
  <c r="C118"/>
  <c r="C122"/>
  <c r="C126"/>
  <c r="C130"/>
  <c r="C134"/>
  <c r="C138"/>
  <c r="C142"/>
  <c r="C146"/>
  <c r="C150"/>
  <c r="C154"/>
  <c r="C158"/>
  <c r="C162"/>
  <c r="M7" l="1"/>
  <c r="J7"/>
  <c r="I8" s="1"/>
  <c r="J8" l="1"/>
  <c r="I9" s="1"/>
  <c r="L6" i="7"/>
  <c r="M9" i="12" l="1"/>
  <c r="M8"/>
  <c r="J9"/>
  <c r="I10" s="1"/>
  <c r="K5" i="7"/>
  <c r="J5"/>
  <c r="I5"/>
  <c r="H5"/>
  <c r="L4"/>
  <c r="M10" i="12" l="1"/>
  <c r="J10"/>
  <c r="I11" s="1"/>
  <c r="J7" i="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G7"/>
  <c r="I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M11" i="12" l="1"/>
  <c r="J11"/>
  <c r="I12" s="1"/>
  <c r="G8" i="7"/>
  <c r="L7"/>
  <c r="M12" i="12" l="1"/>
  <c r="J12"/>
  <c r="I13" s="1"/>
  <c r="G9" i="7"/>
  <c r="L8"/>
  <c r="M13" i="12" l="1"/>
  <c r="J13"/>
  <c r="I14" s="1"/>
  <c r="G10" i="7"/>
  <c r="L9"/>
  <c r="M14" i="12" l="1"/>
  <c r="J14"/>
  <c r="I15" s="1"/>
  <c r="G11" i="7"/>
  <c r="L10"/>
  <c r="M15" i="12" l="1"/>
  <c r="J15"/>
  <c r="I16" s="1"/>
  <c r="G12" i="7"/>
  <c r="L11"/>
  <c r="J16" i="12" l="1"/>
  <c r="I17" s="1"/>
  <c r="G13" i="7"/>
  <c r="L12"/>
  <c r="M17" i="12" l="1"/>
  <c r="M16"/>
  <c r="J17"/>
  <c r="I18" s="1"/>
  <c r="G14" i="7"/>
  <c r="L13"/>
  <c r="J18" i="12" l="1"/>
  <c r="I19" s="1"/>
  <c r="G15" i="7"/>
  <c r="L14"/>
  <c r="M19" i="12" l="1"/>
  <c r="M18"/>
  <c r="J19"/>
  <c r="I20" s="1"/>
  <c r="G16" i="7"/>
  <c r="L15"/>
  <c r="J20" i="12" l="1"/>
  <c r="I21" s="1"/>
  <c r="G17" i="7"/>
  <c r="L16"/>
  <c r="M20" i="12" l="1"/>
  <c r="J21"/>
  <c r="I22" s="1"/>
  <c r="G18" i="7"/>
  <c r="L17"/>
  <c r="J22" i="12" l="1"/>
  <c r="I23" s="1"/>
  <c r="M21"/>
  <c r="G19" i="7"/>
  <c r="L18"/>
  <c r="J23" i="12" l="1"/>
  <c r="I24" s="1"/>
  <c r="M22"/>
  <c r="G20" i="7"/>
  <c r="L19"/>
  <c r="M23" i="12" l="1"/>
  <c r="J24"/>
  <c r="I25" s="1"/>
  <c r="G21" i="7"/>
  <c r="L20"/>
  <c r="J25" i="12" l="1"/>
  <c r="I26" s="1"/>
  <c r="M24"/>
  <c r="G22" i="7"/>
  <c r="L21"/>
  <c r="J26" i="12" l="1"/>
  <c r="I27" s="1"/>
  <c r="M25"/>
  <c r="G23" i="7"/>
  <c r="L22"/>
  <c r="J27" i="12" l="1"/>
  <c r="I28" s="1"/>
  <c r="M26"/>
  <c r="G24" i="7"/>
  <c r="L23"/>
  <c r="J28" i="12" l="1"/>
  <c r="I29" s="1"/>
  <c r="M27"/>
  <c r="G25" i="7"/>
  <c r="L24"/>
  <c r="J29" i="12" l="1"/>
  <c r="I30" s="1"/>
  <c r="M28"/>
  <c r="G26" i="7"/>
  <c r="L25"/>
  <c r="M29" i="12" l="1"/>
  <c r="J30"/>
  <c r="I31" s="1"/>
  <c r="G27" i="7"/>
  <c r="L26"/>
  <c r="M30" i="12" l="1"/>
  <c r="J31"/>
  <c r="I32" s="1"/>
  <c r="G28" i="7"/>
  <c r="L27"/>
  <c r="M31" i="12" l="1"/>
  <c r="J32"/>
  <c r="I33" s="1"/>
  <c r="G29" i="7"/>
  <c r="L28"/>
  <c r="M32" i="12" l="1"/>
  <c r="J33"/>
  <c r="I34" s="1"/>
  <c r="G30" i="7"/>
  <c r="L29"/>
  <c r="M33" i="12" l="1"/>
  <c r="J34"/>
  <c r="I35" s="1"/>
  <c r="G31" i="7"/>
  <c r="L30"/>
  <c r="M34" i="12" l="1"/>
  <c r="J35"/>
  <c r="I36" s="1"/>
  <c r="G32" i="7"/>
  <c r="L31"/>
  <c r="M35" i="12" l="1"/>
  <c r="J36"/>
  <c r="I37" s="1"/>
  <c r="G33" i="7"/>
  <c r="L32"/>
  <c r="J37" i="12" l="1"/>
  <c r="I38" s="1"/>
  <c r="M36"/>
  <c r="G34" i="7"/>
  <c r="L33"/>
  <c r="J38" i="12" l="1"/>
  <c r="I39" s="1"/>
  <c r="M37"/>
  <c r="G35" i="7"/>
  <c r="L34"/>
  <c r="J39" i="12" l="1"/>
  <c r="I40" s="1"/>
  <c r="M38"/>
  <c r="G36" i="7"/>
  <c r="L35"/>
  <c r="M39" i="12" l="1"/>
  <c r="J40"/>
  <c r="I41" s="1"/>
  <c r="G37" i="7"/>
  <c r="L36"/>
  <c r="J41" i="12" l="1"/>
  <c r="I42" s="1"/>
  <c r="M40"/>
  <c r="G38" i="7"/>
  <c r="L37"/>
  <c r="J42" i="12" l="1"/>
  <c r="I43" s="1"/>
  <c r="M41"/>
  <c r="G39" i="7"/>
  <c r="L38"/>
  <c r="M42" i="12" l="1"/>
  <c r="J43"/>
  <c r="I44" s="1"/>
  <c r="G40" i="7"/>
  <c r="L39"/>
  <c r="J44" i="12" l="1"/>
  <c r="I45" s="1"/>
  <c r="M43"/>
  <c r="G41" i="7"/>
  <c r="L40"/>
  <c r="J45" i="12" l="1"/>
  <c r="I46" s="1"/>
  <c r="M44"/>
  <c r="G42" i="7"/>
  <c r="L41"/>
  <c r="M45" i="12" l="1"/>
  <c r="J46"/>
  <c r="I47" s="1"/>
  <c r="G43" i="7"/>
  <c r="L42"/>
  <c r="J47" i="12" l="1"/>
  <c r="I48" s="1"/>
  <c r="M46"/>
  <c r="G44" i="7"/>
  <c r="L43"/>
  <c r="J48" i="12" l="1"/>
  <c r="I49" s="1"/>
  <c r="M47"/>
  <c r="G45" i="7"/>
  <c r="L44"/>
  <c r="M48" i="12" l="1"/>
  <c r="J49"/>
  <c r="I50" s="1"/>
  <c r="G46" i="7"/>
  <c r="L45"/>
  <c r="J50" i="12" l="1"/>
  <c r="I51" s="1"/>
  <c r="M49"/>
  <c r="G47" i="7"/>
  <c r="L46"/>
  <c r="J51" i="12" l="1"/>
  <c r="I52" s="1"/>
  <c r="M50"/>
  <c r="G48" i="7"/>
  <c r="L47"/>
  <c r="J52" i="12" l="1"/>
  <c r="I53" s="1"/>
  <c r="M51"/>
  <c r="G49" i="7"/>
  <c r="L48"/>
  <c r="J53" i="12" l="1"/>
  <c r="I54" s="1"/>
  <c r="M52"/>
  <c r="G50" i="7"/>
  <c r="L49"/>
  <c r="J54" i="12" l="1"/>
  <c r="I55" s="1"/>
  <c r="M53"/>
  <c r="G51" i="7"/>
  <c r="L50"/>
  <c r="M54" i="12" l="1"/>
  <c r="J55"/>
  <c r="I56" s="1"/>
  <c r="G52" i="7"/>
  <c r="L51"/>
  <c r="J56" i="12" l="1"/>
  <c r="I57" s="1"/>
  <c r="M55"/>
  <c r="G53" i="7"/>
  <c r="L52"/>
  <c r="J57" i="12" l="1"/>
  <c r="I58" s="1"/>
  <c r="M56"/>
  <c r="G54" i="7"/>
  <c r="L53"/>
  <c r="J58" i="12" l="1"/>
  <c r="I59" s="1"/>
  <c r="M57"/>
  <c r="G55" i="7"/>
  <c r="L54"/>
  <c r="J59" i="12" l="1"/>
  <c r="I60" s="1"/>
  <c r="M58"/>
  <c r="G56" i="7"/>
  <c r="L55"/>
  <c r="J60" i="12" l="1"/>
  <c r="I61" s="1"/>
  <c r="M59"/>
  <c r="G57" i="7"/>
  <c r="L56"/>
  <c r="J61" i="12" l="1"/>
  <c r="I62" s="1"/>
  <c r="M60"/>
  <c r="G58" i="7"/>
  <c r="L57"/>
  <c r="J62" i="12" l="1"/>
  <c r="I63" s="1"/>
  <c r="M61"/>
  <c r="G59" i="7"/>
  <c r="L58"/>
  <c r="J63" i="12" l="1"/>
  <c r="I64" s="1"/>
  <c r="M62"/>
  <c r="G60" i="7"/>
  <c r="L59"/>
  <c r="J64" i="12" l="1"/>
  <c r="I65" s="1"/>
  <c r="M63"/>
  <c r="G61" i="7"/>
  <c r="L60"/>
  <c r="J65" i="12" l="1"/>
  <c r="I66" s="1"/>
  <c r="M64"/>
  <c r="G62" i="7"/>
  <c r="L61"/>
  <c r="J66" i="12" l="1"/>
  <c r="I67" s="1"/>
  <c r="M65"/>
  <c r="G63" i="7"/>
  <c r="L62"/>
  <c r="J67" i="12" l="1"/>
  <c r="I68" s="1"/>
  <c r="M66"/>
  <c r="G64" i="7"/>
  <c r="L63"/>
  <c r="J68" i="12" l="1"/>
  <c r="I69" s="1"/>
  <c r="M67"/>
  <c r="G65" i="7"/>
  <c r="L64"/>
  <c r="J69" i="12" l="1"/>
  <c r="I70" s="1"/>
  <c r="M68"/>
  <c r="G66" i="7"/>
  <c r="L65"/>
  <c r="J70" i="12" l="1"/>
  <c r="I71" s="1"/>
  <c r="M69"/>
  <c r="G67" i="7"/>
  <c r="L66"/>
  <c r="J71" i="12" l="1"/>
  <c r="I72" s="1"/>
  <c r="M70"/>
  <c r="G68" i="7"/>
  <c r="L67"/>
  <c r="M71" i="12" l="1"/>
  <c r="J72"/>
  <c r="I73" s="1"/>
  <c r="G69" i="7"/>
  <c r="L68"/>
  <c r="J73" i="12" l="1"/>
  <c r="I74" s="1"/>
  <c r="M72"/>
  <c r="G70" i="7"/>
  <c r="L69"/>
  <c r="J74" i="12" l="1"/>
  <c r="I75" s="1"/>
  <c r="M73"/>
  <c r="G71" i="7"/>
  <c r="L70"/>
  <c r="J75" i="12" l="1"/>
  <c r="I76" s="1"/>
  <c r="M74"/>
  <c r="G72" i="7"/>
  <c r="L71"/>
  <c r="J76" i="12" l="1"/>
  <c r="I77" s="1"/>
  <c r="M75"/>
  <c r="G73" i="7"/>
  <c r="L72"/>
  <c r="J77" i="12" l="1"/>
  <c r="I78" s="1"/>
  <c r="M76"/>
  <c r="G74" i="7"/>
  <c r="L73"/>
  <c r="M77" i="12" l="1"/>
  <c r="J78"/>
  <c r="I79" s="1"/>
  <c r="G75" i="7"/>
  <c r="L74"/>
  <c r="J79" i="12" l="1"/>
  <c r="I80" s="1"/>
  <c r="M78"/>
  <c r="G76" i="7"/>
  <c r="L75"/>
  <c r="J80" i="12" l="1"/>
  <c r="I81" s="1"/>
  <c r="M79"/>
  <c r="G77" i="7"/>
  <c r="L76"/>
  <c r="J81" i="12" l="1"/>
  <c r="I82" s="1"/>
  <c r="M80"/>
  <c r="G78" i="7"/>
  <c r="L77"/>
  <c r="M81" i="12" l="1"/>
  <c r="J82"/>
  <c r="I83" s="1"/>
  <c r="G79" i="7"/>
  <c r="L78"/>
  <c r="J83" i="12" l="1"/>
  <c r="I84" s="1"/>
  <c r="M82"/>
  <c r="G80" i="7"/>
  <c r="L79"/>
  <c r="M83" i="12" l="1"/>
  <c r="J84"/>
  <c r="I85" s="1"/>
  <c r="G81" i="7"/>
  <c r="L80"/>
  <c r="M84" i="12" l="1"/>
  <c r="J85"/>
  <c r="I86" s="1"/>
  <c r="G82" i="7"/>
  <c r="L81"/>
  <c r="J86" i="12" l="1"/>
  <c r="I87" s="1"/>
  <c r="M85"/>
  <c r="G83" i="7"/>
  <c r="L82"/>
  <c r="J87" i="12" l="1"/>
  <c r="I88" s="1"/>
  <c r="M86"/>
  <c r="G84" i="7"/>
  <c r="L83"/>
  <c r="J88" i="12" l="1"/>
  <c r="I89" s="1"/>
  <c r="M87"/>
  <c r="G85" i="7"/>
  <c r="L84"/>
  <c r="J89" i="12" l="1"/>
  <c r="I90" s="1"/>
  <c r="M88"/>
  <c r="G86" i="7"/>
  <c r="L85"/>
  <c r="J90" i="12" l="1"/>
  <c r="I91" s="1"/>
  <c r="M89"/>
  <c r="G87" i="7"/>
  <c r="L86"/>
  <c r="J91" i="12" l="1"/>
  <c r="I92" s="1"/>
  <c r="M90"/>
  <c r="G88" i="7"/>
  <c r="L87"/>
  <c r="J92" i="12" l="1"/>
  <c r="I93" s="1"/>
  <c r="M91"/>
  <c r="G89" i="7"/>
  <c r="L88"/>
  <c r="J93" i="12" l="1"/>
  <c r="I94" s="1"/>
  <c r="M92"/>
  <c r="G90" i="7"/>
  <c r="L89"/>
  <c r="J94" i="12" l="1"/>
  <c r="I95" s="1"/>
  <c r="M93"/>
  <c r="G91" i="7"/>
  <c r="L90"/>
  <c r="J95" i="12" l="1"/>
  <c r="I96" s="1"/>
  <c r="M94"/>
  <c r="G92" i="7"/>
  <c r="L91"/>
  <c r="J96" i="12" l="1"/>
  <c r="I97" s="1"/>
  <c r="M95"/>
  <c r="G93" i="7"/>
  <c r="L92"/>
  <c r="J97" i="12" l="1"/>
  <c r="I98" s="1"/>
  <c r="M96"/>
  <c r="G94" i="7"/>
  <c r="L93"/>
  <c r="J98" i="12" l="1"/>
  <c r="I99" s="1"/>
  <c r="M97"/>
  <c r="G95" i="7"/>
  <c r="L94"/>
  <c r="J99" i="12" l="1"/>
  <c r="I100" s="1"/>
  <c r="M98"/>
  <c r="G96" i="7"/>
  <c r="L95"/>
  <c r="M99" i="12" l="1"/>
  <c r="J100"/>
  <c r="I101" s="1"/>
  <c r="G97" i="7"/>
  <c r="L96"/>
  <c r="J101" i="12" l="1"/>
  <c r="I102" s="1"/>
  <c r="M100"/>
  <c r="G98" i="7"/>
  <c r="L97"/>
  <c r="J102" i="12" l="1"/>
  <c r="I103" s="1"/>
  <c r="M101"/>
  <c r="G99" i="7"/>
  <c r="L98"/>
  <c r="J103" i="12" l="1"/>
  <c r="I104" s="1"/>
  <c r="M102"/>
  <c r="G100" i="7"/>
  <c r="L99"/>
  <c r="J104" i="12" l="1"/>
  <c r="I105" s="1"/>
  <c r="M103"/>
  <c r="G101" i="7"/>
  <c r="L100"/>
  <c r="J105" i="12" l="1"/>
  <c r="I106" s="1"/>
  <c r="M104"/>
  <c r="G102" i="7"/>
  <c r="L101"/>
  <c r="J106" i="12" l="1"/>
  <c r="I107" s="1"/>
  <c r="M105"/>
  <c r="G103" i="7"/>
  <c r="L102"/>
  <c r="J107" i="12" l="1"/>
  <c r="I108" s="1"/>
  <c r="M106"/>
  <c r="G104" i="7"/>
  <c r="L103"/>
  <c r="J108" i="12" l="1"/>
  <c r="I109" s="1"/>
  <c r="M108"/>
  <c r="M107"/>
  <c r="G105" i="7"/>
  <c r="L104"/>
  <c r="J109" i="12" l="1"/>
  <c r="I110" s="1"/>
  <c r="G106" i="7"/>
  <c r="L105"/>
  <c r="M109" i="12" l="1"/>
  <c r="J110"/>
  <c r="I111" s="1"/>
  <c r="G107" i="7"/>
  <c r="L106"/>
  <c r="M110" i="12" l="1"/>
  <c r="J111"/>
  <c r="N111" s="1"/>
  <c r="G108" i="7"/>
  <c r="L107"/>
  <c r="I112" i="12" l="1"/>
  <c r="J112"/>
  <c r="N112" s="1"/>
  <c r="M111"/>
  <c r="G109" i="7"/>
  <c r="L108"/>
  <c r="I113" i="12" l="1"/>
  <c r="M112"/>
  <c r="J113"/>
  <c r="N113" s="1"/>
  <c r="G110" i="7"/>
  <c r="L109"/>
  <c r="I114" i="12" l="1"/>
  <c r="M113"/>
  <c r="J114"/>
  <c r="N114" s="1"/>
  <c r="G111" i="7"/>
  <c r="L110"/>
  <c r="I115" i="12" l="1"/>
  <c r="J115"/>
  <c r="N115" s="1"/>
  <c r="M114"/>
  <c r="G112" i="7"/>
  <c r="L111"/>
  <c r="I116" i="12" l="1"/>
  <c r="J116"/>
  <c r="N116" s="1"/>
  <c r="M115"/>
  <c r="G113" i="7"/>
  <c r="L112"/>
  <c r="I117" i="12" l="1"/>
  <c r="J117"/>
  <c r="N117" s="1"/>
  <c r="M116"/>
  <c r="G114" i="7"/>
  <c r="L113"/>
  <c r="I118" i="12" l="1"/>
  <c r="J118"/>
  <c r="N118" s="1"/>
  <c r="M117"/>
  <c r="G115" i="7"/>
  <c r="L114"/>
  <c r="I119" i="12" l="1"/>
  <c r="J119"/>
  <c r="N119" s="1"/>
  <c r="M118"/>
  <c r="G116" i="7"/>
  <c r="L115"/>
  <c r="I120" i="12" l="1"/>
  <c r="J120"/>
  <c r="N120" s="1"/>
  <c r="M119"/>
  <c r="G117" i="7"/>
  <c r="L116"/>
  <c r="I121" i="12" l="1"/>
  <c r="J121"/>
  <c r="N121" s="1"/>
  <c r="M120"/>
  <c r="G118" i="7"/>
  <c r="L117"/>
  <c r="I122" i="12" l="1"/>
  <c r="J122"/>
  <c r="N122" s="1"/>
  <c r="M121"/>
  <c r="G119" i="7"/>
  <c r="L118"/>
  <c r="I123" i="12" l="1"/>
  <c r="J123"/>
  <c r="N123" s="1"/>
  <c r="M122"/>
  <c r="G120" i="7"/>
  <c r="L119"/>
  <c r="I124" i="12" l="1"/>
  <c r="J124"/>
  <c r="N124" s="1"/>
  <c r="M123"/>
  <c r="G121" i="7"/>
  <c r="L120"/>
  <c r="I125" i="12" l="1"/>
  <c r="J125"/>
  <c r="N125" s="1"/>
  <c r="M124"/>
  <c r="G122" i="7"/>
  <c r="L121"/>
  <c r="I126" i="12" l="1"/>
  <c r="M125"/>
  <c r="J126"/>
  <c r="N126" s="1"/>
  <c r="G123" i="7"/>
  <c r="L122"/>
  <c r="I127" i="12" l="1"/>
  <c r="J127"/>
  <c r="N127" s="1"/>
  <c r="M126"/>
  <c r="G124" i="7"/>
  <c r="L123"/>
  <c r="I128" i="12" l="1"/>
  <c r="M127"/>
  <c r="J128"/>
  <c r="N128" s="1"/>
  <c r="G125" i="7"/>
  <c r="L124"/>
  <c r="I129" i="12" l="1"/>
  <c r="J129"/>
  <c r="N129" s="1"/>
  <c r="M128"/>
  <c r="G126" i="7"/>
  <c r="L125"/>
  <c r="I130" i="12" l="1"/>
  <c r="M129"/>
  <c r="J130"/>
  <c r="N130" s="1"/>
  <c r="G127" i="7"/>
  <c r="L126"/>
  <c r="I131" i="12" l="1"/>
  <c r="J131"/>
  <c r="N131" s="1"/>
  <c r="M130"/>
  <c r="G128" i="7"/>
  <c r="L127"/>
  <c r="I132" i="12" l="1"/>
  <c r="M131"/>
  <c r="J132"/>
  <c r="N132" s="1"/>
  <c r="G129" i="7"/>
  <c r="L128"/>
  <c r="I133" i="12" l="1"/>
  <c r="J133"/>
  <c r="N133" s="1"/>
  <c r="M132"/>
  <c r="G130" i="7"/>
  <c r="L129"/>
  <c r="I134" i="12" l="1"/>
  <c r="M133"/>
  <c r="J134"/>
  <c r="N134" s="1"/>
  <c r="G131" i="7"/>
  <c r="L130"/>
  <c r="I135" i="12" l="1"/>
  <c r="J135"/>
  <c r="N135" s="1"/>
  <c r="M134"/>
  <c r="G132" i="7"/>
  <c r="L131"/>
  <c r="I136" i="12" l="1"/>
  <c r="J136"/>
  <c r="N136" s="1"/>
  <c r="M135"/>
  <c r="G133" i="7"/>
  <c r="L132"/>
  <c r="I137" i="12" l="1"/>
  <c r="M136"/>
  <c r="J137"/>
  <c r="N137" s="1"/>
  <c r="G134" i="7"/>
  <c r="L133"/>
  <c r="I138" i="12" l="1"/>
  <c r="J138"/>
  <c r="N138" s="1"/>
  <c r="M137"/>
  <c r="G135" i="7"/>
  <c r="L134"/>
  <c r="I139" i="12" l="1"/>
  <c r="J139"/>
  <c r="N139" s="1"/>
  <c r="M138"/>
  <c r="G136" i="7"/>
  <c r="L135"/>
  <c r="I140" i="12" l="1"/>
  <c r="J140"/>
  <c r="N140" s="1"/>
  <c r="M139"/>
  <c r="G137" i="7"/>
  <c r="L136"/>
  <c r="I141" i="12" l="1"/>
  <c r="J141"/>
  <c r="N141" s="1"/>
  <c r="M140"/>
  <c r="G138" i="7"/>
  <c r="L137"/>
  <c r="I142" i="12" l="1"/>
  <c r="M141"/>
  <c r="J142"/>
  <c r="N142" s="1"/>
  <c r="G139" i="7"/>
  <c r="L138"/>
  <c r="I143" i="12" l="1"/>
  <c r="J143"/>
  <c r="N143" s="1"/>
  <c r="M142"/>
  <c r="G140" i="7"/>
  <c r="L139"/>
  <c r="I144" i="12" l="1"/>
  <c r="J144"/>
  <c r="N144" s="1"/>
  <c r="M143"/>
  <c r="G141" i="7"/>
  <c r="L140"/>
  <c r="I145" i="12" l="1"/>
  <c r="J145"/>
  <c r="N145" s="1"/>
  <c r="M144"/>
  <c r="G142" i="7"/>
  <c r="L141"/>
  <c r="I146" i="12" l="1"/>
  <c r="J146"/>
  <c r="N146" s="1"/>
  <c r="M145"/>
  <c r="G143" i="7"/>
  <c r="L142"/>
  <c r="I147" i="12" l="1"/>
  <c r="J147"/>
  <c r="N147" s="1"/>
  <c r="M146"/>
  <c r="G144" i="7"/>
  <c r="L143"/>
  <c r="I148" i="12" l="1"/>
  <c r="J148"/>
  <c r="N148" s="1"/>
  <c r="M147"/>
  <c r="G145" i="7"/>
  <c r="L144"/>
  <c r="I149" i="12" l="1"/>
  <c r="M148"/>
  <c r="J149"/>
  <c r="N149" s="1"/>
  <c r="G146" i="7"/>
  <c r="L145"/>
  <c r="I150" i="12" l="1"/>
  <c r="M149"/>
  <c r="J150"/>
  <c r="N150" s="1"/>
  <c r="G147" i="7"/>
  <c r="L146"/>
  <c r="I151" i="12" l="1"/>
  <c r="J151"/>
  <c r="N151" s="1"/>
  <c r="M150"/>
  <c r="G148" i="7"/>
  <c r="L147"/>
  <c r="I152" i="12" l="1"/>
  <c r="J152"/>
  <c r="N152" s="1"/>
  <c r="M151"/>
  <c r="G149" i="7"/>
  <c r="L148"/>
  <c r="I153" i="12" l="1"/>
  <c r="M152"/>
  <c r="J153"/>
  <c r="N153" s="1"/>
  <c r="G150" i="7"/>
  <c r="L149"/>
  <c r="I154" i="12" l="1"/>
  <c r="J154"/>
  <c r="N154" s="1"/>
  <c r="M153"/>
  <c r="G151" i="7"/>
  <c r="L150"/>
  <c r="I155" i="12" l="1"/>
  <c r="J155"/>
  <c r="N155" s="1"/>
  <c r="M154"/>
  <c r="G152" i="7"/>
  <c r="L151"/>
  <c r="I156" i="12" l="1"/>
  <c r="J156"/>
  <c r="N156" s="1"/>
  <c r="M155"/>
  <c r="G153" i="7"/>
  <c r="L152"/>
  <c r="I157" i="12" l="1"/>
  <c r="J157"/>
  <c r="N157" s="1"/>
  <c r="M156"/>
  <c r="G154" i="7"/>
  <c r="L153"/>
  <c r="I158" i="12" l="1"/>
  <c r="M157"/>
  <c r="J158"/>
  <c r="N158" s="1"/>
  <c r="G155" i="7"/>
  <c r="L154"/>
  <c r="I159" i="12" l="1"/>
  <c r="J159"/>
  <c r="N159" s="1"/>
  <c r="M158"/>
  <c r="G156" i="7"/>
  <c r="L155"/>
  <c r="I160" i="12" l="1"/>
  <c r="J160"/>
  <c r="N160" s="1"/>
  <c r="M159"/>
  <c r="G157" i="7"/>
  <c r="L156"/>
  <c r="I161" i="12" l="1"/>
  <c r="M160"/>
  <c r="J161"/>
  <c r="N161" s="1"/>
  <c r="G158" i="7"/>
  <c r="L157"/>
  <c r="I162" i="12" l="1"/>
  <c r="J162"/>
  <c r="N162" s="1"/>
  <c r="M161"/>
  <c r="G159" i="7"/>
  <c r="L158"/>
  <c r="I163" i="12" l="1"/>
  <c r="M162"/>
  <c r="J163"/>
  <c r="N163" s="1"/>
  <c r="G160" i="7"/>
  <c r="L159"/>
  <c r="I164" i="12" l="1"/>
  <c r="M163"/>
  <c r="J164"/>
  <c r="N164" s="1"/>
  <c r="G161" i="7"/>
  <c r="L160"/>
  <c r="M164" i="12" l="1"/>
  <c r="M1" s="1"/>
  <c r="G162" i="7"/>
  <c r="L161"/>
  <c r="G163" l="1"/>
  <c r="L162"/>
  <c r="G164" l="1"/>
  <c r="L163"/>
  <c r="G165" l="1"/>
  <c r="L164"/>
  <c r="G166" l="1"/>
  <c r="L165"/>
  <c r="G167" l="1"/>
  <c r="L166"/>
  <c r="G168" l="1"/>
  <c r="L167"/>
  <c r="G169" l="1"/>
  <c r="L168"/>
  <c r="G170" l="1"/>
  <c r="L169"/>
  <c r="G171" l="1"/>
  <c r="L170"/>
  <c r="G172" l="1"/>
  <c r="L171"/>
  <c r="G173" l="1"/>
  <c r="L172"/>
  <c r="G174" l="1"/>
  <c r="L173"/>
  <c r="G175" l="1"/>
  <c r="L174"/>
  <c r="G176" l="1"/>
  <c r="L175"/>
  <c r="G177" l="1"/>
  <c r="L176"/>
  <c r="G178" l="1"/>
  <c r="L177"/>
  <c r="G179" l="1"/>
  <c r="L178"/>
  <c r="G180" l="1"/>
  <c r="L179"/>
  <c r="G181" l="1"/>
  <c r="L180"/>
  <c r="G182" l="1"/>
  <c r="L181"/>
  <c r="G183" l="1"/>
  <c r="L182"/>
  <c r="G184" l="1"/>
  <c r="L183"/>
  <c r="G185" l="1"/>
  <c r="L184"/>
  <c r="G186" l="1"/>
  <c r="L185"/>
  <c r="G187" l="1"/>
  <c r="L186"/>
  <c r="G188" l="1"/>
  <c r="L187"/>
  <c r="G189" l="1"/>
  <c r="L188"/>
  <c r="G190" l="1"/>
  <c r="L189"/>
  <c r="G191" l="1"/>
  <c r="L190"/>
  <c r="G192" l="1"/>
  <c r="L191"/>
  <c r="G193" l="1"/>
  <c r="L192"/>
  <c r="G194" l="1"/>
  <c r="L193"/>
  <c r="G195" l="1"/>
  <c r="L194"/>
  <c r="G196" l="1"/>
  <c r="L195"/>
  <c r="G197" l="1"/>
  <c r="L196"/>
  <c r="G198" l="1"/>
  <c r="L197"/>
  <c r="G199" l="1"/>
  <c r="L198"/>
  <c r="G200" l="1"/>
  <c r="L199"/>
  <c r="G201" l="1"/>
  <c r="L200"/>
  <c r="G202" l="1"/>
  <c r="L201"/>
  <c r="G203" l="1"/>
  <c r="L202"/>
  <c r="G204" l="1"/>
  <c r="L203"/>
  <c r="G205" l="1"/>
  <c r="L204"/>
  <c r="G206" l="1"/>
  <c r="L205"/>
  <c r="G207" l="1"/>
  <c r="L206"/>
  <c r="G208" l="1"/>
  <c r="L207"/>
  <c r="G209" l="1"/>
  <c r="L208"/>
  <c r="G210" l="1"/>
  <c r="L209"/>
  <c r="G211" l="1"/>
  <c r="L210"/>
  <c r="G212" l="1"/>
  <c r="L211"/>
  <c r="G213" l="1"/>
  <c r="L212"/>
  <c r="G214" l="1"/>
  <c r="L213"/>
  <c r="G215" l="1"/>
  <c r="L214"/>
  <c r="G216" l="1"/>
  <c r="L215"/>
  <c r="G217" l="1"/>
  <c r="L216"/>
  <c r="G218" l="1"/>
  <c r="L217"/>
  <c r="G219" l="1"/>
  <c r="L218"/>
  <c r="G220" l="1"/>
  <c r="L219"/>
  <c r="G221" l="1"/>
  <c r="L220"/>
  <c r="G222" l="1"/>
  <c r="L221"/>
  <c r="G223" l="1"/>
  <c r="L222"/>
  <c r="G224" l="1"/>
  <c r="L223"/>
  <c r="G225" l="1"/>
  <c r="L224"/>
  <c r="G226" l="1"/>
  <c r="L225"/>
  <c r="G227" l="1"/>
  <c r="L226"/>
  <c r="G228" l="1"/>
  <c r="L227"/>
  <c r="G229" l="1"/>
  <c r="L228"/>
  <c r="G230" l="1"/>
  <c r="L229"/>
  <c r="G231" l="1"/>
  <c r="L230"/>
  <c r="G232" l="1"/>
  <c r="L231"/>
  <c r="G233" l="1"/>
  <c r="L232"/>
  <c r="G234" l="1"/>
  <c r="L233"/>
  <c r="G235" l="1"/>
  <c r="L234"/>
  <c r="G236" l="1"/>
  <c r="L235"/>
  <c r="G237" l="1"/>
  <c r="L236"/>
  <c r="G238" l="1"/>
  <c r="L237"/>
  <c r="G239" l="1"/>
  <c r="L238"/>
  <c r="G240" l="1"/>
  <c r="L239"/>
  <c r="G241" l="1"/>
  <c r="L240"/>
  <c r="G242" l="1"/>
  <c r="L241"/>
  <c r="G243" l="1"/>
  <c r="L242"/>
  <c r="G244" l="1"/>
  <c r="L243"/>
  <c r="G245" l="1"/>
  <c r="L244"/>
  <c r="G246" l="1"/>
  <c r="L245"/>
  <c r="G247" l="1"/>
  <c r="L246"/>
  <c r="G248" l="1"/>
  <c r="L247"/>
  <c r="G249" l="1"/>
  <c r="L248"/>
  <c r="G250" l="1"/>
  <c r="L249"/>
  <c r="G251" l="1"/>
  <c r="L250"/>
  <c r="G252" l="1"/>
  <c r="L251"/>
  <c r="G253" l="1"/>
  <c r="L252"/>
  <c r="G254" l="1"/>
  <c r="L253"/>
  <c r="G255" l="1"/>
  <c r="L254"/>
  <c r="G256" l="1"/>
  <c r="L255"/>
  <c r="G257" l="1"/>
  <c r="L256"/>
  <c r="G258" l="1"/>
  <c r="L257"/>
  <c r="G259" l="1"/>
  <c r="L258"/>
  <c r="G260" l="1"/>
  <c r="L259"/>
  <c r="G261" l="1"/>
  <c r="L260"/>
  <c r="G262" l="1"/>
  <c r="L261"/>
  <c r="G263" l="1"/>
  <c r="L262"/>
  <c r="G264" l="1"/>
  <c r="L263"/>
  <c r="L264" l="1"/>
</calcChain>
</file>

<file path=xl/sharedStrings.xml><?xml version="1.0" encoding="utf-8"?>
<sst xmlns="http://schemas.openxmlformats.org/spreadsheetml/2006/main" count="40" uniqueCount="23">
  <si>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</si>
  <si>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</si>
  <si>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</si>
  <si>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</si>
  <si>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</si>
  <si>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</si>
  <si>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</si>
  <si>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</si>
  <si>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</si>
  <si>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</si>
  <si>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</si>
  <si>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</si>
  <si>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</si>
  <si>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</si>
  <si>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</si>
  <si>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</si>
  <si>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</si>
  <si>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</si>
  <si>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</si>
  <si>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</si>
  <si>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</si>
  <si>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</si>
  <si>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Nordhaus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</si>
</sst>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6669793395609148E-2"/>
          <c:y val="2.8610369569380158E-2"/>
          <c:w val="0.89509762787551261"/>
          <c:h val="0.94277926086123953"/>
        </c:manualLayout>
      </c:layout>
      <c:lineChart>
        <c:grouping val="standard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temperature!$A$6:$A$164</c:f>
              <c:numCache>
                <c:formatCode>General</c:formatCode>
                <c:ptCount val="15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</c:numCache>
            </c:numRef>
          </c:cat>
          <c:val>
            <c:numRef>
              <c:f>temperature!$C$6:$C$164</c:f>
              <c:numCache>
                <c:formatCode>General</c:formatCode>
                <c:ptCount val="159"/>
                <c:pt idx="0">
                  <c:v>-0.1256000000000001</c:v>
                </c:pt>
                <c:pt idx="1">
                  <c:v>0.26739999999999986</c:v>
                </c:pt>
                <c:pt idx="2">
                  <c:v>8.9399999999999896E-2</c:v>
                </c:pt>
                <c:pt idx="3">
                  <c:v>-7.4600000000000111E-2</c:v>
                </c:pt>
                <c:pt idx="4">
                  <c:v>0.40039999999999987</c:v>
                </c:pt>
                <c:pt idx="5">
                  <c:v>0.16639999999999988</c:v>
                </c:pt>
                <c:pt idx="6">
                  <c:v>-6.0600000000000098E-2</c:v>
                </c:pt>
                <c:pt idx="7">
                  <c:v>4.6399999999999886E-2</c:v>
                </c:pt>
                <c:pt idx="8">
                  <c:v>-9.5600000000000129E-2</c:v>
                </c:pt>
                <c:pt idx="9">
                  <c:v>3.0399999999999872E-2</c:v>
                </c:pt>
                <c:pt idx="10">
                  <c:v>-5.7600000000000096E-2</c:v>
                </c:pt>
                <c:pt idx="11">
                  <c:v>-1.5600000000000114E-2</c:v>
                </c:pt>
                <c:pt idx="12">
                  <c:v>-0.28960000000000008</c:v>
                </c:pt>
                <c:pt idx="13">
                  <c:v>-3.360000000000013E-2</c:v>
                </c:pt>
                <c:pt idx="14">
                  <c:v>-0.32060000000000011</c:v>
                </c:pt>
                <c:pt idx="15">
                  <c:v>-8.6000000000001076E-3</c:v>
                </c:pt>
                <c:pt idx="16">
                  <c:v>-6.4600000000000102E-2</c:v>
                </c:pt>
                <c:pt idx="17">
                  <c:v>-8.6600000000000121E-2</c:v>
                </c:pt>
                <c:pt idx="18">
                  <c:v>-2.260000000000012E-2</c:v>
                </c:pt>
                <c:pt idx="19">
                  <c:v>1.5399999999999914E-2</c:v>
                </c:pt>
                <c:pt idx="20">
                  <c:v>1.139999999999991E-2</c:v>
                </c:pt>
                <c:pt idx="21">
                  <c:v>-0.11360000000000009</c:v>
                </c:pt>
                <c:pt idx="22">
                  <c:v>0.11239999999999989</c:v>
                </c:pt>
                <c:pt idx="23">
                  <c:v>4.6399999999999886E-2</c:v>
                </c:pt>
                <c:pt idx="24">
                  <c:v>-7.6600000000000112E-2</c:v>
                </c:pt>
                <c:pt idx="25">
                  <c:v>-0.27860000000000007</c:v>
                </c:pt>
                <c:pt idx="26">
                  <c:v>4.039999999999988E-2</c:v>
                </c:pt>
                <c:pt idx="27">
                  <c:v>0.21039999999999989</c:v>
                </c:pt>
                <c:pt idx="28">
                  <c:v>0.3733999999999999</c:v>
                </c:pt>
                <c:pt idx="29">
                  <c:v>-8.560000000000012E-2</c:v>
                </c:pt>
                <c:pt idx="30">
                  <c:v>0.12639999999999987</c:v>
                </c:pt>
                <c:pt idx="31">
                  <c:v>-1.7600000000000116E-2</c:v>
                </c:pt>
                <c:pt idx="32">
                  <c:v>0.14739999999999989</c:v>
                </c:pt>
                <c:pt idx="33">
                  <c:v>-0.1196000000000001</c:v>
                </c:pt>
                <c:pt idx="34">
                  <c:v>-0.22660000000000013</c:v>
                </c:pt>
                <c:pt idx="35">
                  <c:v>-0.20760000000000012</c:v>
                </c:pt>
                <c:pt idx="36">
                  <c:v>-0.1266000000000001</c:v>
                </c:pt>
                <c:pt idx="37">
                  <c:v>-0.21360000000000012</c:v>
                </c:pt>
                <c:pt idx="38">
                  <c:v>-0.1896000000000001</c:v>
                </c:pt>
                <c:pt idx="39">
                  <c:v>3.6399999999999877E-2</c:v>
                </c:pt>
                <c:pt idx="40">
                  <c:v>-0.17560000000000009</c:v>
                </c:pt>
                <c:pt idx="41">
                  <c:v>-0.28060000000000007</c:v>
                </c:pt>
                <c:pt idx="42">
                  <c:v>-0.30260000000000009</c:v>
                </c:pt>
                <c:pt idx="43">
                  <c:v>-0.38760000000000017</c:v>
                </c:pt>
                <c:pt idx="44">
                  <c:v>-0.24360000000000015</c:v>
                </c:pt>
                <c:pt idx="45">
                  <c:v>-0.26160000000000017</c:v>
                </c:pt>
                <c:pt idx="46">
                  <c:v>-9.1600000000000126E-2</c:v>
                </c:pt>
                <c:pt idx="47">
                  <c:v>-1.2600000000000111E-2</c:v>
                </c:pt>
                <c:pt idx="48">
                  <c:v>-8.9600000000000124E-2</c:v>
                </c:pt>
                <c:pt idx="49">
                  <c:v>-3.0600000000000127E-2</c:v>
                </c:pt>
                <c:pt idx="50">
                  <c:v>0.11539999999999989</c:v>
                </c:pt>
                <c:pt idx="51">
                  <c:v>0.10239999999999988</c:v>
                </c:pt>
                <c:pt idx="52">
                  <c:v>-5.8600000000000096E-2</c:v>
                </c:pt>
                <c:pt idx="53">
                  <c:v>-0.1246000000000001</c:v>
                </c:pt>
                <c:pt idx="54">
                  <c:v>-0.25660000000000016</c:v>
                </c:pt>
                <c:pt idx="55">
                  <c:v>-0.14760000000000012</c:v>
                </c:pt>
                <c:pt idx="56">
                  <c:v>5.139999999999989E-2</c:v>
                </c:pt>
                <c:pt idx="57">
                  <c:v>-0.30260000000000009</c:v>
                </c:pt>
                <c:pt idx="58">
                  <c:v>-0.1886000000000001</c:v>
                </c:pt>
                <c:pt idx="59">
                  <c:v>-0.16860000000000014</c:v>
                </c:pt>
                <c:pt idx="60">
                  <c:v>-4.7600000000000087E-2</c:v>
                </c:pt>
                <c:pt idx="61">
                  <c:v>-0.15660000000000013</c:v>
                </c:pt>
                <c:pt idx="62">
                  <c:v>-8.8600000000000123E-2</c:v>
                </c:pt>
                <c:pt idx="63">
                  <c:v>-2.8600000000000125E-2</c:v>
                </c:pt>
                <c:pt idx="64">
                  <c:v>0.21639999999999987</c:v>
                </c:pt>
                <c:pt idx="65">
                  <c:v>0.20139999999999988</c:v>
                </c:pt>
                <c:pt idx="66">
                  <c:v>-5.9600000000000097E-2</c:v>
                </c:pt>
                <c:pt idx="67">
                  <c:v>-0.37060000000000015</c:v>
                </c:pt>
                <c:pt idx="68">
                  <c:v>-0.16660000000000014</c:v>
                </c:pt>
                <c:pt idx="69">
                  <c:v>3.0399999999999872E-2</c:v>
                </c:pt>
                <c:pt idx="70">
                  <c:v>-9.6000000000001084E-3</c:v>
                </c:pt>
                <c:pt idx="71">
                  <c:v>0.13739999999999988</c:v>
                </c:pt>
                <c:pt idx="72">
                  <c:v>3.2399999999999873E-2</c:v>
                </c:pt>
                <c:pt idx="73">
                  <c:v>9.3999999999999084E-3</c:v>
                </c:pt>
                <c:pt idx="74">
                  <c:v>-7.2600000000000109E-2</c:v>
                </c:pt>
                <c:pt idx="75">
                  <c:v>1.739999999999986E-2</c:v>
                </c:pt>
                <c:pt idx="76">
                  <c:v>0.23039999999999988</c:v>
                </c:pt>
                <c:pt idx="77">
                  <c:v>5.8399999999999896E-2</c:v>
                </c:pt>
                <c:pt idx="78">
                  <c:v>0.13639999999999988</c:v>
                </c:pt>
                <c:pt idx="79">
                  <c:v>-0.1296000000000001</c:v>
                </c:pt>
                <c:pt idx="80">
                  <c:v>0.1563999999999999</c:v>
                </c:pt>
                <c:pt idx="81">
                  <c:v>0.16239999999999988</c:v>
                </c:pt>
                <c:pt idx="82">
                  <c:v>0.21739999999999987</c:v>
                </c:pt>
                <c:pt idx="83">
                  <c:v>1.6399999999999859E-2</c:v>
                </c:pt>
                <c:pt idx="84">
                  <c:v>0.22739999999999988</c:v>
                </c:pt>
                <c:pt idx="85">
                  <c:v>0.12939999999999988</c:v>
                </c:pt>
                <c:pt idx="86">
                  <c:v>0.1823999999999999</c:v>
                </c:pt>
                <c:pt idx="87">
                  <c:v>0.22539999999999988</c:v>
                </c:pt>
                <c:pt idx="88">
                  <c:v>0.39939999999999987</c:v>
                </c:pt>
                <c:pt idx="89">
                  <c:v>0.2443999999999999</c:v>
                </c:pt>
                <c:pt idx="90">
                  <c:v>0.26039999999999991</c:v>
                </c:pt>
                <c:pt idx="91">
                  <c:v>0.27939999999999987</c:v>
                </c:pt>
                <c:pt idx="92">
                  <c:v>0.26539999999999986</c:v>
                </c:pt>
                <c:pt idx="93">
                  <c:v>0.22939999999999988</c:v>
                </c:pt>
                <c:pt idx="94">
                  <c:v>0.3713999999999999</c:v>
                </c:pt>
                <c:pt idx="95">
                  <c:v>0.1883999999999999</c:v>
                </c:pt>
                <c:pt idx="96">
                  <c:v>0.21839999999999987</c:v>
                </c:pt>
                <c:pt idx="97">
                  <c:v>0.26339999999999986</c:v>
                </c:pt>
                <c:pt idx="98">
                  <c:v>0.23539999999999989</c:v>
                </c:pt>
                <c:pt idx="99">
                  <c:v>0.1523999999999999</c:v>
                </c:pt>
                <c:pt idx="100">
                  <c:v>-7.6000000000001067E-3</c:v>
                </c:pt>
                <c:pt idx="101">
                  <c:v>0.16739999999999988</c:v>
                </c:pt>
                <c:pt idx="102">
                  <c:v>0.2493999999999999</c:v>
                </c:pt>
                <c:pt idx="103">
                  <c:v>0.34339999999999987</c:v>
                </c:pt>
                <c:pt idx="104">
                  <c:v>0.11239999999999989</c:v>
                </c:pt>
                <c:pt idx="105">
                  <c:v>9.2399999999999899E-2</c:v>
                </c:pt>
                <c:pt idx="106">
                  <c:v>-0.1196000000000001</c:v>
                </c:pt>
                <c:pt idx="107">
                  <c:v>0.23739999999999989</c:v>
                </c:pt>
                <c:pt idx="108">
                  <c:v>0.36739999999999989</c:v>
                </c:pt>
                <c:pt idx="109">
                  <c:v>0.28439999999999988</c:v>
                </c:pt>
                <c:pt idx="110">
                  <c:v>0.20639999999999989</c:v>
                </c:pt>
                <c:pt idx="111">
                  <c:v>0.33539999999999986</c:v>
                </c:pt>
                <c:pt idx="112">
                  <c:v>0.29539999999999988</c:v>
                </c:pt>
                <c:pt idx="113">
                  <c:v>0.29339999999999988</c:v>
                </c:pt>
                <c:pt idx="114">
                  <c:v>2.6399999999999868E-2</c:v>
                </c:pt>
                <c:pt idx="115">
                  <c:v>0.10239999999999988</c:v>
                </c:pt>
                <c:pt idx="116">
                  <c:v>0.17439999999999989</c:v>
                </c:pt>
                <c:pt idx="117">
                  <c:v>0.17639999999999989</c:v>
                </c:pt>
                <c:pt idx="118">
                  <c:v>9.1399999999999898E-2</c:v>
                </c:pt>
                <c:pt idx="119">
                  <c:v>0.22939999999999988</c:v>
                </c:pt>
                <c:pt idx="120">
                  <c:v>0.27239999999999986</c:v>
                </c:pt>
                <c:pt idx="121">
                  <c:v>9.8399999999999876E-2</c:v>
                </c:pt>
                <c:pt idx="122">
                  <c:v>0.1253999999999999</c:v>
                </c:pt>
                <c:pt idx="123">
                  <c:v>0.42839999999999989</c:v>
                </c:pt>
                <c:pt idx="124">
                  <c:v>2.3999999999999022E-3</c:v>
                </c:pt>
                <c:pt idx="125">
                  <c:v>0.1883999999999999</c:v>
                </c:pt>
                <c:pt idx="126">
                  <c:v>-5.160000000000009E-2</c:v>
                </c:pt>
                <c:pt idx="127">
                  <c:v>0.36239999999999989</c:v>
                </c:pt>
                <c:pt idx="128">
                  <c:v>0.2503999999999999</c:v>
                </c:pt>
                <c:pt idx="129">
                  <c:v>0.36539999999999989</c:v>
                </c:pt>
                <c:pt idx="130">
                  <c:v>0.42539999999999989</c:v>
                </c:pt>
                <c:pt idx="131">
                  <c:v>0.52839999999999987</c:v>
                </c:pt>
                <c:pt idx="132">
                  <c:v>0.32839999999999991</c:v>
                </c:pt>
                <c:pt idx="133">
                  <c:v>0.60239999999999982</c:v>
                </c:pt>
                <c:pt idx="134">
                  <c:v>0.2493999999999999</c:v>
                </c:pt>
                <c:pt idx="135">
                  <c:v>0.29539999999999988</c:v>
                </c:pt>
                <c:pt idx="136">
                  <c:v>0.42139999999999989</c:v>
                </c:pt>
                <c:pt idx="137">
                  <c:v>0.58139999999999992</c:v>
                </c:pt>
                <c:pt idx="138">
                  <c:v>0.63539999999999996</c:v>
                </c:pt>
                <c:pt idx="139">
                  <c:v>0.50739999999999985</c:v>
                </c:pt>
                <c:pt idx="140">
                  <c:v>0.72239999999999993</c:v>
                </c:pt>
                <c:pt idx="141">
                  <c:v>0.62839999999999985</c:v>
                </c:pt>
                <c:pt idx="142">
                  <c:v>0.41339999999999988</c:v>
                </c:pt>
                <c:pt idx="143">
                  <c:v>0.49339999999999989</c:v>
                </c:pt>
                <c:pt idx="144">
                  <c:v>0.62739999999999996</c:v>
                </c:pt>
                <c:pt idx="145">
                  <c:v>0.75739999999999985</c:v>
                </c:pt>
                <c:pt idx="146">
                  <c:v>0.50439999999999985</c:v>
                </c:pt>
                <c:pt idx="147">
                  <c:v>0.76939999999999986</c:v>
                </c:pt>
                <c:pt idx="148">
                  <c:v>1.0953999999999999</c:v>
                </c:pt>
                <c:pt idx="149">
                  <c:v>0.79939999999999989</c:v>
                </c:pt>
                <c:pt idx="150">
                  <c:v>0.67639999999999989</c:v>
                </c:pt>
                <c:pt idx="151">
                  <c:v>0.85639999999999994</c:v>
                </c:pt>
                <c:pt idx="152">
                  <c:v>0.94939999999999991</c:v>
                </c:pt>
                <c:pt idx="153">
                  <c:v>0.94339999999999991</c:v>
                </c:pt>
                <c:pt idx="154">
                  <c:v>0.91839999999999988</c:v>
                </c:pt>
                <c:pt idx="155">
                  <c:v>1.0364</c:v>
                </c:pt>
                <c:pt idx="156">
                  <c:v>0.96739999999999993</c:v>
                </c:pt>
                <c:pt idx="157">
                  <c:v>0.96539999999999992</c:v>
                </c:pt>
                <c:pt idx="158">
                  <c:v>0.83739999999999992</c:v>
                </c:pt>
              </c:numCache>
            </c:numRef>
          </c:val>
        </c:ser>
        <c:ser>
          <c:idx val="2"/>
          <c:order val="1"/>
          <c:tx>
            <c:v>Best fit - shallow ocean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temperature!$A$6:$A$164</c:f>
              <c:numCache>
                <c:formatCode>General</c:formatCode>
                <c:ptCount val="15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</c:numCache>
            </c:numRef>
          </c:cat>
          <c:val>
            <c:numRef>
              <c:f>temperature!$O$6:$O$164</c:f>
              <c:numCache>
                <c:formatCode>General</c:formatCode>
                <c:ptCount val="159"/>
                <c:pt idx="0">
                  <c:v>0</c:v>
                </c:pt>
                <c:pt idx="1">
                  <c:v>2.9150399508469154E-5</c:v>
                </c:pt>
                <c:pt idx="2">
                  <c:v>6.0552429499789635E-5</c:v>
                </c:pt>
                <c:pt idx="3">
                  <c:v>9.4354498116662052E-5</c:v>
                </c:pt>
                <c:pt idx="4">
                  <c:v>1.3067345140415078E-4</c:v>
                </c:pt>
                <c:pt idx="5">
                  <c:v>1.6989702257299126E-4</c:v>
                </c:pt>
                <c:pt idx="6">
                  <c:v>2.1214255622710275E-4</c:v>
                </c:pt>
                <c:pt idx="7">
                  <c:v>2.5763518018863315E-4</c:v>
                </c:pt>
                <c:pt idx="8">
                  <c:v>3.0647000395506174E-4</c:v>
                </c:pt>
                <c:pt idx="9">
                  <c:v>3.5874968061726318E-4</c:v>
                </c:pt>
                <c:pt idx="10">
                  <c:v>4.1471656606720437E-4</c:v>
                </c:pt>
                <c:pt idx="11">
                  <c:v>4.7471524544203487E-4</c:v>
                </c:pt>
                <c:pt idx="12">
                  <c:v>5.3895778696044989E-4</c:v>
                </c:pt>
                <c:pt idx="13">
                  <c:v>6.0759627905431965E-4</c:v>
                </c:pt>
                <c:pt idx="14">
                  <c:v>6.8095789929214264E-4</c:v>
                </c:pt>
                <c:pt idx="15">
                  <c:v>7.5940617745974006E-4</c:v>
                </c:pt>
                <c:pt idx="16">
                  <c:v>8.4327530253990545E-4</c:v>
                </c:pt>
                <c:pt idx="17">
                  <c:v>9.3277252227518231E-4</c:v>
                </c:pt>
                <c:pt idx="18">
                  <c:v>1.0282825224185378E-3</c:v>
                </c:pt>
                <c:pt idx="19">
                  <c:v>1.130094902287394E-3</c:v>
                </c:pt>
                <c:pt idx="20">
                  <c:v>1.2385751698581152E-3</c:v>
                </c:pt>
                <c:pt idx="21">
                  <c:v>1.3540293197711049E-3</c:v>
                </c:pt>
                <c:pt idx="22">
                  <c:v>1.4769065330031024E-3</c:v>
                </c:pt>
                <c:pt idx="23">
                  <c:v>1.6079290741261801E-3</c:v>
                </c:pt>
                <c:pt idx="24">
                  <c:v>1.7476209040846035E-3</c:v>
                </c:pt>
                <c:pt idx="25">
                  <c:v>1.895817779333835E-3</c:v>
                </c:pt>
                <c:pt idx="26">
                  <c:v>2.0531847314453366E-3</c:v>
                </c:pt>
                <c:pt idx="27">
                  <c:v>2.2200200953460159E-3</c:v>
                </c:pt>
                <c:pt idx="28">
                  <c:v>2.3966368366062688E-3</c:v>
                </c:pt>
                <c:pt idx="29">
                  <c:v>2.5833274904066509E-3</c:v>
                </c:pt>
                <c:pt idx="30">
                  <c:v>2.7807969767225682E-3</c:v>
                </c:pt>
                <c:pt idx="31">
                  <c:v>2.9901519283057035E-3</c:v>
                </c:pt>
                <c:pt idx="32">
                  <c:v>3.2118646567809374E-3</c:v>
                </c:pt>
                <c:pt idx="33">
                  <c:v>3.4466302362303907E-3</c:v>
                </c:pt>
                <c:pt idx="34">
                  <c:v>3.6952584975956018E-3</c:v>
                </c:pt>
                <c:pt idx="35">
                  <c:v>3.9581407018284848E-3</c:v>
                </c:pt>
                <c:pt idx="36">
                  <c:v>4.2356615755055338E-3</c:v>
                </c:pt>
                <c:pt idx="37">
                  <c:v>4.5282950327098261E-3</c:v>
                </c:pt>
                <c:pt idx="38">
                  <c:v>4.8368650404904063E-3</c:v>
                </c:pt>
                <c:pt idx="39">
                  <c:v>5.1628022715778793E-3</c:v>
                </c:pt>
                <c:pt idx="40">
                  <c:v>5.5064741443758341E-3</c:v>
                </c:pt>
                <c:pt idx="41">
                  <c:v>5.8692476436072302E-3</c:v>
                </c:pt>
                <c:pt idx="42">
                  <c:v>6.2520640059149299E-3</c:v>
                </c:pt>
                <c:pt idx="43">
                  <c:v>6.6554261233880158E-3</c:v>
                </c:pt>
                <c:pt idx="44">
                  <c:v>7.0796751100253765E-3</c:v>
                </c:pt>
                <c:pt idx="45">
                  <c:v>7.5257503235175429E-3</c:v>
                </c:pt>
                <c:pt idx="46">
                  <c:v>7.9949364962988191E-3</c:v>
                </c:pt>
                <c:pt idx="47">
                  <c:v>8.4881979340148024E-3</c:v>
                </c:pt>
                <c:pt idx="48">
                  <c:v>9.0067903295486633E-3</c:v>
                </c:pt>
                <c:pt idx="49">
                  <c:v>9.5521221184371122E-3</c:v>
                </c:pt>
                <c:pt idx="50">
                  <c:v>1.0126185214215015E-2</c:v>
                </c:pt>
                <c:pt idx="51">
                  <c:v>1.0730489083517654E-2</c:v>
                </c:pt>
                <c:pt idx="52">
                  <c:v>1.1366283690188205E-2</c:v>
                </c:pt>
                <c:pt idx="53">
                  <c:v>1.2034732631861706E-2</c:v>
                </c:pt>
                <c:pt idx="54">
                  <c:v>1.2738264145951486E-2</c:v>
                </c:pt>
                <c:pt idx="55">
                  <c:v>1.3477868007007508E-2</c:v>
                </c:pt>
                <c:pt idx="56">
                  <c:v>1.4255651105049796E-2</c:v>
                </c:pt>
                <c:pt idx="57">
                  <c:v>1.5073910828344868E-2</c:v>
                </c:pt>
                <c:pt idx="58">
                  <c:v>1.5936060095343374E-2</c:v>
                </c:pt>
                <c:pt idx="59">
                  <c:v>1.6841881148556104E-2</c:v>
                </c:pt>
                <c:pt idx="60">
                  <c:v>1.7793548536462631E-2</c:v>
                </c:pt>
                <c:pt idx="61">
                  <c:v>1.8793234511486748E-2</c:v>
                </c:pt>
                <c:pt idx="62">
                  <c:v>1.9842596055607953E-2</c:v>
                </c:pt>
                <c:pt idx="63">
                  <c:v>2.094420218193466E-2</c:v>
                </c:pt>
                <c:pt idx="64">
                  <c:v>2.2101343436406965E-2</c:v>
                </c:pt>
                <c:pt idx="65">
                  <c:v>2.3312216019283925E-2</c:v>
                </c:pt>
                <c:pt idx="66">
                  <c:v>2.4577837504866199E-2</c:v>
                </c:pt>
                <c:pt idx="67">
                  <c:v>2.5901713871129023E-2</c:v>
                </c:pt>
                <c:pt idx="68">
                  <c:v>2.7287039389934809E-2</c:v>
                </c:pt>
                <c:pt idx="69">
                  <c:v>2.8734661339885788E-2</c:v>
                </c:pt>
                <c:pt idx="70">
                  <c:v>3.0241929260790109E-2</c:v>
                </c:pt>
                <c:pt idx="71">
                  <c:v>3.1814677407907645E-2</c:v>
                </c:pt>
                <c:pt idx="72">
                  <c:v>3.3450364422053486E-2</c:v>
                </c:pt>
                <c:pt idx="73">
                  <c:v>3.5152179254351865E-2</c:v>
                </c:pt>
                <c:pt idx="74">
                  <c:v>3.6925971801176814E-2</c:v>
                </c:pt>
                <c:pt idx="75">
                  <c:v>3.8773265953514602E-2</c:v>
                </c:pt>
                <c:pt idx="76">
                  <c:v>4.0696319558337982E-2</c:v>
                </c:pt>
                <c:pt idx="77">
                  <c:v>4.2697342119245918E-2</c:v>
                </c:pt>
                <c:pt idx="78">
                  <c:v>4.4780912375465526E-2</c:v>
                </c:pt>
                <c:pt idx="79">
                  <c:v>4.6949177126441241E-2</c:v>
                </c:pt>
                <c:pt idx="80">
                  <c:v>4.920687439167868E-2</c:v>
                </c:pt>
                <c:pt idx="81">
                  <c:v>5.1553247591617293E-2</c:v>
                </c:pt>
                <c:pt idx="82">
                  <c:v>5.3987073302972644E-2</c:v>
                </c:pt>
                <c:pt idx="83">
                  <c:v>5.6507927339333561E-2</c:v>
                </c:pt>
                <c:pt idx="84">
                  <c:v>5.9119932516562099E-2</c:v>
                </c:pt>
                <c:pt idx="85">
                  <c:v>6.1828256166407976E-2</c:v>
                </c:pt>
                <c:pt idx="86">
                  <c:v>6.4637214885335637E-2</c:v>
                </c:pt>
                <c:pt idx="87">
                  <c:v>6.7552746238439265E-2</c:v>
                </c:pt>
                <c:pt idx="88">
                  <c:v>7.0580053720040642E-2</c:v>
                </c:pt>
                <c:pt idx="89">
                  <c:v>7.371977347822245E-2</c:v>
                </c:pt>
                <c:pt idx="90">
                  <c:v>7.6976497495471516E-2</c:v>
                </c:pt>
                <c:pt idx="91">
                  <c:v>8.0356698826322778E-2</c:v>
                </c:pt>
                <c:pt idx="92">
                  <c:v>8.3864599574317716E-2</c:v>
                </c:pt>
                <c:pt idx="93">
                  <c:v>8.7503705674563309E-2</c:v>
                </c:pt>
                <c:pt idx="94">
                  <c:v>9.1278979346281638E-2</c:v>
                </c:pt>
                <c:pt idx="95">
                  <c:v>9.5193683069296792E-2</c:v>
                </c:pt>
                <c:pt idx="96">
                  <c:v>9.9244445021241925E-2</c:v>
                </c:pt>
                <c:pt idx="97">
                  <c:v>0.10343772815828189</c:v>
                </c:pt>
                <c:pt idx="98">
                  <c:v>0.10778235240831523</c:v>
                </c:pt>
                <c:pt idx="99">
                  <c:v>0.11228467845905486</c:v>
                </c:pt>
                <c:pt idx="100">
                  <c:v>0.1169471872037538</c:v>
                </c:pt>
                <c:pt idx="101">
                  <c:v>0.12178080434197924</c:v>
                </c:pt>
                <c:pt idx="102">
                  <c:v>0.12679410075210559</c:v>
                </c:pt>
                <c:pt idx="103">
                  <c:v>0.13199236161131803</c:v>
                </c:pt>
                <c:pt idx="104">
                  <c:v>0.13738168579426105</c:v>
                </c:pt>
                <c:pt idx="105">
                  <c:v>0.14296768785761449</c:v>
                </c:pt>
                <c:pt idx="106">
                  <c:v>0.14876098897698534</c:v>
                </c:pt>
                <c:pt idx="107">
                  <c:v>0.15477090089408321</c:v>
                </c:pt>
                <c:pt idx="108">
                  <c:v>0.16100562803691168</c:v>
                </c:pt>
                <c:pt idx="109">
                  <c:v>0.16747257867460827</c:v>
                </c:pt>
                <c:pt idx="110">
                  <c:v>0.17418138718631568</c:v>
                </c:pt>
                <c:pt idx="111">
                  <c:v>0.18114158847340761</c:v>
                </c:pt>
                <c:pt idx="112">
                  <c:v>0.18835973670024034</c:v>
                </c:pt>
                <c:pt idx="113">
                  <c:v>0.19584561470986162</c:v>
                </c:pt>
                <c:pt idx="114">
                  <c:v>0.20361044982396062</c:v>
                </c:pt>
                <c:pt idx="115">
                  <c:v>0.21166610297476915</c:v>
                </c:pt>
                <c:pt idx="116">
                  <c:v>0.22002381513492514</c:v>
                </c:pt>
                <c:pt idx="117">
                  <c:v>0.22869577990272044</c:v>
                </c:pt>
                <c:pt idx="118">
                  <c:v>0.23769284019061165</c:v>
                </c:pt>
                <c:pt idx="119">
                  <c:v>0.24702819868919437</c:v>
                </c:pt>
                <c:pt idx="120">
                  <c:v>0.2567165254908545</c:v>
                </c:pt>
                <c:pt idx="121">
                  <c:v>0.26677447512733876</c:v>
                </c:pt>
                <c:pt idx="122">
                  <c:v>0.27721541014343548</c:v>
                </c:pt>
                <c:pt idx="123">
                  <c:v>0.28805346313850849</c:v>
                </c:pt>
                <c:pt idx="124">
                  <c:v>0.29930520949782019</c:v>
                </c:pt>
                <c:pt idx="125">
                  <c:v>0.31098075416388143</c:v>
                </c:pt>
                <c:pt idx="126">
                  <c:v>0.3230897526942354</c:v>
                </c:pt>
                <c:pt idx="127">
                  <c:v>0.33565093481515934</c:v>
                </c:pt>
                <c:pt idx="128">
                  <c:v>0.34868012811441618</c:v>
                </c:pt>
                <c:pt idx="129">
                  <c:v>0.36219063078990238</c:v>
                </c:pt>
                <c:pt idx="130">
                  <c:v>0.37620254478057141</c:v>
                </c:pt>
                <c:pt idx="131">
                  <c:v>0.39072668694363105</c:v>
                </c:pt>
                <c:pt idx="132">
                  <c:v>0.40577141178278531</c:v>
                </c:pt>
                <c:pt idx="133">
                  <c:v>0.42134928685673717</c:v>
                </c:pt>
                <c:pt idx="134">
                  <c:v>0.43747393100705989</c:v>
                </c:pt>
                <c:pt idx="135">
                  <c:v>0.45416514674968811</c:v>
                </c:pt>
                <c:pt idx="136">
                  <c:v>0.47144214263311834</c:v>
                </c:pt>
                <c:pt idx="137">
                  <c:v>0.48932477337196534</c:v>
                </c:pt>
                <c:pt idx="138">
                  <c:v>0.50783270230915378</c:v>
                </c:pt>
                <c:pt idx="139">
                  <c:v>0.52698790469943735</c:v>
                </c:pt>
                <c:pt idx="140">
                  <c:v>0.54681025744336653</c:v>
                </c:pt>
                <c:pt idx="141">
                  <c:v>0.56731867321506324</c:v>
                </c:pt>
                <c:pt idx="142">
                  <c:v>0.58853337313891452</c:v>
                </c:pt>
                <c:pt idx="143">
                  <c:v>0.61047117618109314</c:v>
                </c:pt>
                <c:pt idx="144">
                  <c:v>0.63315111403771696</c:v>
                </c:pt>
                <c:pt idx="145">
                  <c:v>0.65659598557133214</c:v>
                </c:pt>
                <c:pt idx="146">
                  <c:v>0.68082979022811796</c:v>
                </c:pt>
                <c:pt idx="147">
                  <c:v>0.70587680593322877</c:v>
                </c:pt>
                <c:pt idx="148">
                  <c:v>0.73176152010065887</c:v>
                </c:pt>
                <c:pt idx="149">
                  <c:v>0.75850548362548675</c:v>
                </c:pt>
                <c:pt idx="150">
                  <c:v>0.78613030715482424</c:v>
                </c:pt>
                <c:pt idx="151">
                  <c:v>0.81466406646826184</c:v>
                </c:pt>
                <c:pt idx="152">
                  <c:v>0.84413539873478249</c:v>
                </c:pt>
                <c:pt idx="153">
                  <c:v>0.87457100958406686</c:v>
                </c:pt>
                <c:pt idx="154">
                  <c:v>0.90600729741770436</c:v>
                </c:pt>
                <c:pt idx="155">
                  <c:v>0.93848033057366054</c:v>
                </c:pt>
                <c:pt idx="156">
                  <c:v>0.97202477720066671</c:v>
                </c:pt>
                <c:pt idx="157">
                  <c:v>1.006675109726884</c:v>
                </c:pt>
                <c:pt idx="158">
                  <c:v>1.0424649207601835</c:v>
                </c:pt>
              </c:numCache>
            </c:numRef>
          </c:val>
        </c:ser>
        <c:ser>
          <c:idx val="3"/>
          <c:order val="2"/>
          <c:tx>
            <c:v>Best fit - mid ocean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temperature!$A$6:$A$164</c:f>
              <c:numCache>
                <c:formatCode>General</c:formatCode>
                <c:ptCount val="15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</c:numCache>
            </c:numRef>
          </c:cat>
          <c:val>
            <c:numRef>
              <c:f>temperature!$P$6:$P$164</c:f>
              <c:numCache>
                <c:formatCode>General</c:formatCode>
                <c:ptCount val="159"/>
                <c:pt idx="0">
                  <c:v>0</c:v>
                </c:pt>
                <c:pt idx="1">
                  <c:v>2.3450631187424973E-4</c:v>
                </c:pt>
                <c:pt idx="2">
                  <c:v>4.7112547705801644E-4</c:v>
                </c:pt>
                <c:pt idx="3">
                  <c:v>7.1041132204481766E-4</c:v>
                </c:pt>
                <c:pt idx="4">
                  <c:v>9.5260759923777567E-4</c:v>
                </c:pt>
                <c:pt idx="5">
                  <c:v>1.2001005734396243E-3</c:v>
                </c:pt>
                <c:pt idx="6">
                  <c:v>1.4529173543701931E-3</c:v>
                </c:pt>
                <c:pt idx="7">
                  <c:v>1.7119235093063039E-3</c:v>
                </c:pt>
                <c:pt idx="8">
                  <c:v>1.9768520039839966E-3</c:v>
                </c:pt>
                <c:pt idx="9">
                  <c:v>2.2474845249135459E-3</c:v>
                </c:pt>
                <c:pt idx="10">
                  <c:v>2.5247110566601586E-3</c:v>
                </c:pt>
                <c:pt idx="11">
                  <c:v>2.8101524059807614E-3</c:v>
                </c:pt>
                <c:pt idx="12">
                  <c:v>3.1042191277658665E-3</c:v>
                </c:pt>
                <c:pt idx="13">
                  <c:v>3.4067732749770269E-3</c:v>
                </c:pt>
                <c:pt idx="14">
                  <c:v>3.7190549529679201E-3</c:v>
                </c:pt>
                <c:pt idx="15">
                  <c:v>4.0424713698874728E-3</c:v>
                </c:pt>
                <c:pt idx="16">
                  <c:v>4.3780531919764259E-3</c:v>
                </c:pt>
                <c:pt idx="17">
                  <c:v>4.7256908483982729E-3</c:v>
                </c:pt>
                <c:pt idx="18">
                  <c:v>5.0866574298592997E-3</c:v>
                </c:pt>
                <c:pt idx="19">
                  <c:v>5.4613207377238598E-3</c:v>
                </c:pt>
                <c:pt idx="20">
                  <c:v>5.850576469509588E-3</c:v>
                </c:pt>
                <c:pt idx="21">
                  <c:v>6.2547203777546826E-3</c:v>
                </c:pt>
                <c:pt idx="22">
                  <c:v>6.6751162890096305E-3</c:v>
                </c:pt>
                <c:pt idx="23">
                  <c:v>7.115165805290629E-3</c:v>
                </c:pt>
                <c:pt idx="24">
                  <c:v>7.5763723596886674E-3</c:v>
                </c:pt>
                <c:pt idx="25">
                  <c:v>8.0545204510078603E-3</c:v>
                </c:pt>
                <c:pt idx="26">
                  <c:v>8.5522681140270049E-3</c:v>
                </c:pt>
                <c:pt idx="27">
                  <c:v>9.069063210990734E-3</c:v>
                </c:pt>
                <c:pt idx="28">
                  <c:v>9.6044223057357801E-3</c:v>
                </c:pt>
                <c:pt idx="29">
                  <c:v>1.0157642662307597E-2</c:v>
                </c:pt>
                <c:pt idx="30">
                  <c:v>1.0731297639518411E-2</c:v>
                </c:pt>
                <c:pt idx="31">
                  <c:v>1.1330926288359053E-2</c:v>
                </c:pt>
                <c:pt idx="32">
                  <c:v>1.1956488440695277E-2</c:v>
                </c:pt>
                <c:pt idx="33">
                  <c:v>1.2609625908237838E-2</c:v>
                </c:pt>
                <c:pt idx="34">
                  <c:v>1.3292675771940715E-2</c:v>
                </c:pt>
                <c:pt idx="35">
                  <c:v>1.400432577077472E-2</c:v>
                </c:pt>
                <c:pt idx="36">
                  <c:v>1.4743169634383739E-2</c:v>
                </c:pt>
                <c:pt idx="37">
                  <c:v>1.5508482660796867E-2</c:v>
                </c:pt>
                <c:pt idx="38">
                  <c:v>1.6302273080194978E-2</c:v>
                </c:pt>
                <c:pt idx="39">
                  <c:v>1.7131158098684016E-2</c:v>
                </c:pt>
                <c:pt idx="40">
                  <c:v>1.7992607068286658E-2</c:v>
                </c:pt>
                <c:pt idx="41">
                  <c:v>1.8892142455037508E-2</c:v>
                </c:pt>
                <c:pt idx="42">
                  <c:v>1.9831324979506525E-2</c:v>
                </c:pt>
                <c:pt idx="43">
                  <c:v>2.0807906446756615E-2</c:v>
                </c:pt>
                <c:pt idx="44">
                  <c:v>2.1818306303729319E-2</c:v>
                </c:pt>
                <c:pt idx="45">
                  <c:v>2.2863816295077121E-2</c:v>
                </c:pt>
                <c:pt idx="46">
                  <c:v>2.3948236164170047E-2</c:v>
                </c:pt>
                <c:pt idx="47">
                  <c:v>2.5072338519598135E-2</c:v>
                </c:pt>
                <c:pt idx="48">
                  <c:v>2.6238983890404789E-2</c:v>
                </c:pt>
                <c:pt idx="49">
                  <c:v>2.7451855581365973E-2</c:v>
                </c:pt>
                <c:pt idx="50">
                  <c:v>2.8718856724059851E-2</c:v>
                </c:pt>
                <c:pt idx="51">
                  <c:v>3.0043233278441422E-2</c:v>
                </c:pt>
                <c:pt idx="52">
                  <c:v>3.1425661982599544E-2</c:v>
                </c:pt>
                <c:pt idx="53">
                  <c:v>3.286580434535899E-2</c:v>
                </c:pt>
                <c:pt idx="54">
                  <c:v>3.4373235253802009E-2</c:v>
                </c:pt>
                <c:pt idx="55">
                  <c:v>3.5945013691322393E-2</c:v>
                </c:pt>
                <c:pt idx="56">
                  <c:v>3.7587067213967214E-2</c:v>
                </c:pt>
                <c:pt idx="57">
                  <c:v>3.9306129762752821E-2</c:v>
                </c:pt>
                <c:pt idx="58">
                  <c:v>4.1117106714304616E-2</c:v>
                </c:pt>
                <c:pt idx="59">
                  <c:v>4.3004311663866875E-2</c:v>
                </c:pt>
                <c:pt idx="60">
                  <c:v>4.4971965075527559E-2</c:v>
                </c:pt>
                <c:pt idx="61">
                  <c:v>4.7023593863093689E-2</c:v>
                </c:pt>
                <c:pt idx="62">
                  <c:v>4.9157932229515519E-2</c:v>
                </c:pt>
                <c:pt idx="63">
                  <c:v>5.1380712058432233E-2</c:v>
                </c:pt>
                <c:pt idx="64">
                  <c:v>5.3702643711344096E-2</c:v>
                </c:pt>
                <c:pt idx="65">
                  <c:v>5.6092265029423771E-2</c:v>
                </c:pt>
                <c:pt idx="66">
                  <c:v>5.8542462968733021E-2</c:v>
                </c:pt>
                <c:pt idx="67">
                  <c:v>6.1066186252404474E-2</c:v>
                </c:pt>
                <c:pt idx="68">
                  <c:v>6.3672553141622082E-2</c:v>
                </c:pt>
                <c:pt idx="69">
                  <c:v>6.6350699845558483E-2</c:v>
                </c:pt>
                <c:pt idx="70">
                  <c:v>6.9061853851135543E-2</c:v>
                </c:pt>
                <c:pt idx="71">
                  <c:v>7.1837642140704816E-2</c:v>
                </c:pt>
                <c:pt idx="72">
                  <c:v>7.4639719264251655E-2</c:v>
                </c:pt>
                <c:pt idx="73">
                  <c:v>7.7477940636641027E-2</c:v>
                </c:pt>
                <c:pt idx="74">
                  <c:v>8.0382448274765372E-2</c:v>
                </c:pt>
                <c:pt idx="75">
                  <c:v>8.3346045311694303E-2</c:v>
                </c:pt>
                <c:pt idx="76">
                  <c:v>8.6367372413427942E-2</c:v>
                </c:pt>
                <c:pt idx="77">
                  <c:v>8.944421572388922E-2</c:v>
                </c:pt>
                <c:pt idx="78">
                  <c:v>9.259300114075418E-2</c:v>
                </c:pt>
                <c:pt idx="79">
                  <c:v>9.5808887172009263E-2</c:v>
                </c:pt>
                <c:pt idx="80">
                  <c:v>9.9107574867807718E-2</c:v>
                </c:pt>
                <c:pt idx="81">
                  <c:v>0.10245885067518376</c:v>
                </c:pt>
                <c:pt idx="82">
                  <c:v>0.10583011496557718</c:v>
                </c:pt>
                <c:pt idx="83">
                  <c:v>0.10919677462858575</c:v>
                </c:pt>
                <c:pt idx="84">
                  <c:v>0.1125718972729645</c:v>
                </c:pt>
                <c:pt idx="85">
                  <c:v>0.11597550043404693</c:v>
                </c:pt>
                <c:pt idx="86">
                  <c:v>0.11941878732403464</c:v>
                </c:pt>
                <c:pt idx="87">
                  <c:v>0.12292457315701776</c:v>
                </c:pt>
                <c:pt idx="88">
                  <c:v>0.12650750500729502</c:v>
                </c:pt>
                <c:pt idx="89">
                  <c:v>0.13014371359856511</c:v>
                </c:pt>
                <c:pt idx="90">
                  <c:v>0.13384195520434844</c:v>
                </c:pt>
                <c:pt idx="91">
                  <c:v>0.13762472206234763</c:v>
                </c:pt>
                <c:pt idx="92">
                  <c:v>0.1414940233897661</c:v>
                </c:pt>
                <c:pt idx="93">
                  <c:v>0.14544505880855202</c:v>
                </c:pt>
                <c:pt idx="94">
                  <c:v>0.14948412999608801</c:v>
                </c:pt>
                <c:pt idx="95">
                  <c:v>0.15360247774862631</c:v>
                </c:pt>
                <c:pt idx="96">
                  <c:v>0.15773757244760711</c:v>
                </c:pt>
                <c:pt idx="97">
                  <c:v>0.1619092624441959</c:v>
                </c:pt>
                <c:pt idx="98">
                  <c:v>0.16615410060754535</c:v>
                </c:pt>
                <c:pt idx="99">
                  <c:v>0.17048539236715443</c:v>
                </c:pt>
                <c:pt idx="100">
                  <c:v>0.17488324961080517</c:v>
                </c:pt>
                <c:pt idx="101">
                  <c:v>0.17939594515462512</c:v>
                </c:pt>
                <c:pt idx="102">
                  <c:v>0.18404839260397537</c:v>
                </c:pt>
                <c:pt idx="103">
                  <c:v>0.18883611812195372</c:v>
                </c:pt>
                <c:pt idx="104">
                  <c:v>0.1937601562740317</c:v>
                </c:pt>
                <c:pt idx="105">
                  <c:v>0.19881620395146718</c:v>
                </c:pt>
                <c:pt idx="106">
                  <c:v>0.20403911701942506</c:v>
                </c:pt>
                <c:pt idx="107">
                  <c:v>0.20944939729578932</c:v>
                </c:pt>
                <c:pt idx="108">
                  <c:v>0.21505568394434368</c:v>
                </c:pt>
                <c:pt idx="109">
                  <c:v>0.22085797918787639</c:v>
                </c:pt>
                <c:pt idx="110">
                  <c:v>0.22687248668704474</c:v>
                </c:pt>
                <c:pt idx="111">
                  <c:v>0.23311174969583404</c:v>
                </c:pt>
                <c:pt idx="112">
                  <c:v>0.23956163862529625</c:v>
                </c:pt>
                <c:pt idx="113">
                  <c:v>0.24623304598427093</c:v>
                </c:pt>
                <c:pt idx="114">
                  <c:v>0.25314580202808357</c:v>
                </c:pt>
                <c:pt idx="115">
                  <c:v>0.26032146447020871</c:v>
                </c:pt>
                <c:pt idx="116">
                  <c:v>0.26777301769919065</c:v>
                </c:pt>
                <c:pt idx="117">
                  <c:v>0.27551800401638743</c:v>
                </c:pt>
                <c:pt idx="118">
                  <c:v>0.28355959366341932</c:v>
                </c:pt>
                <c:pt idx="119">
                  <c:v>0.29191731337696236</c:v>
                </c:pt>
                <c:pt idx="120">
                  <c:v>0.30061867733585307</c:v>
                </c:pt>
                <c:pt idx="121">
                  <c:v>0.30970269080278134</c:v>
                </c:pt>
                <c:pt idx="122">
                  <c:v>0.31917648801820786</c:v>
                </c:pt>
                <c:pt idx="123">
                  <c:v>0.32905002602248878</c:v>
                </c:pt>
                <c:pt idx="124">
                  <c:v>0.33934925291061013</c:v>
                </c:pt>
                <c:pt idx="125">
                  <c:v>0.35004320803813516</c:v>
                </c:pt>
                <c:pt idx="126">
                  <c:v>0.36109620149614691</c:v>
                </c:pt>
                <c:pt idx="127">
                  <c:v>0.37254472620964768</c:v>
                </c:pt>
                <c:pt idx="128">
                  <c:v>0.38439617148359123</c:v>
                </c:pt>
                <c:pt idx="129">
                  <c:v>0.3966336389537925</c:v>
                </c:pt>
                <c:pt idx="130">
                  <c:v>0.40929257038140082</c:v>
                </c:pt>
                <c:pt idx="131">
                  <c:v>0.42232768314412805</c:v>
                </c:pt>
                <c:pt idx="132">
                  <c:v>0.43567318916844772</c:v>
                </c:pt>
                <c:pt idx="133">
                  <c:v>0.4492978856432856</c:v>
                </c:pt>
                <c:pt idx="134">
                  <c:v>0.46317739267539526</c:v>
                </c:pt>
                <c:pt idx="135">
                  <c:v>0.47733493711191427</c:v>
                </c:pt>
                <c:pt idx="136">
                  <c:v>0.49178352540114556</c:v>
                </c:pt>
                <c:pt idx="137">
                  <c:v>0.50653646054479839</c:v>
                </c:pt>
                <c:pt idx="138">
                  <c:v>0.52160044443236198</c:v>
                </c:pt>
                <c:pt idx="139">
                  <c:v>0.53699602220161058</c:v>
                </c:pt>
                <c:pt idx="140">
                  <c:v>0.55272102411252111</c:v>
                </c:pt>
                <c:pt idx="141">
                  <c:v>0.56876107183302438</c:v>
                </c:pt>
                <c:pt idx="142">
                  <c:v>0.58510857050430098</c:v>
                </c:pt>
                <c:pt idx="143">
                  <c:v>0.60172424883800868</c:v>
                </c:pt>
                <c:pt idx="144">
                  <c:v>0.61858437178813974</c:v>
                </c:pt>
                <c:pt idx="145">
                  <c:v>0.63569213034747907</c:v>
                </c:pt>
                <c:pt idx="146">
                  <c:v>0.65305506743439845</c:v>
                </c:pt>
                <c:pt idx="147">
                  <c:v>0.67067721396236868</c:v>
                </c:pt>
                <c:pt idx="148">
                  <c:v>0.68855861117149386</c:v>
                </c:pt>
                <c:pt idx="149">
                  <c:v>0.70667011475118491</c:v>
                </c:pt>
                <c:pt idx="150">
                  <c:v>0.72497933492228306</c:v>
                </c:pt>
                <c:pt idx="151">
                  <c:v>0.7435022892262465</c:v>
                </c:pt>
                <c:pt idx="152">
                  <c:v>0.76225251182600473</c:v>
                </c:pt>
                <c:pt idx="153">
                  <c:v>0.78122096919183426</c:v>
                </c:pt>
                <c:pt idx="154">
                  <c:v>0.80047091487890465</c:v>
                </c:pt>
                <c:pt idx="155">
                  <c:v>0.82005216945593529</c:v>
                </c:pt>
                <c:pt idx="156">
                  <c:v>0.83999311393541953</c:v>
                </c:pt>
                <c:pt idx="157">
                  <c:v>0.8603115475573907</c:v>
                </c:pt>
                <c:pt idx="158">
                  <c:v>0.8810096488479584</c:v>
                </c:pt>
              </c:numCache>
            </c:numRef>
          </c:val>
        </c:ser>
        <c:ser>
          <c:idx val="4"/>
          <c:order val="3"/>
          <c:tx>
            <c:v>Best fit - deep ocean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temperature!$A$6:$A$164</c:f>
              <c:numCache>
                <c:formatCode>General</c:formatCode>
                <c:ptCount val="15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</c:numCache>
            </c:numRef>
          </c:cat>
          <c:val>
            <c:numRef>
              <c:f>temperature!$Q$6:$Q$164</c:f>
              <c:numCache>
                <c:formatCode>General</c:formatCode>
                <c:ptCount val="159"/>
                <c:pt idx="0">
                  <c:v>0</c:v>
                </c:pt>
                <c:pt idx="1">
                  <c:v>2.3378135982473483E-4</c:v>
                </c:pt>
                <c:pt idx="2">
                  <c:v>4.6966904129114019E-4</c:v>
                </c:pt>
                <c:pt idx="3">
                  <c:v>7.0821515879531359E-4</c:v>
                </c:pt>
                <c:pt idx="4">
                  <c:v>9.4966271120499126E-4</c:v>
                </c:pt>
                <c:pt idx="5">
                  <c:v>1.19639058643166E-3</c:v>
                </c:pt>
                <c:pt idx="6">
                  <c:v>1.4484258103882499E-3</c:v>
                </c:pt>
                <c:pt idx="7">
                  <c:v>1.7066312745397196E-3</c:v>
                </c:pt>
                <c:pt idx="8">
                  <c:v>1.9707407701309632E-3</c:v>
                </c:pt>
                <c:pt idx="9">
                  <c:v>2.2405366585658681E-3</c:v>
                </c:pt>
                <c:pt idx="10">
                  <c:v>2.5169061731142514E-3</c:v>
                </c:pt>
                <c:pt idx="11">
                  <c:v>2.8014651099763054E-3</c:v>
                </c:pt>
                <c:pt idx="12">
                  <c:v>3.0946227548544888E-3</c:v>
                </c:pt>
                <c:pt idx="13">
                  <c:v>3.3962415871593814E-3</c:v>
                </c:pt>
                <c:pt idx="14">
                  <c:v>3.7075578785870046E-3</c:v>
                </c:pt>
                <c:pt idx="15">
                  <c:v>4.0299744870475928E-3</c:v>
                </c:pt>
                <c:pt idx="16">
                  <c:v>4.364518892583622E-3</c:v>
                </c:pt>
                <c:pt idx="17">
                  <c:v>4.711081863085516E-3</c:v>
                </c:pt>
                <c:pt idx="18">
                  <c:v>5.0709325536310908E-3</c:v>
                </c:pt>
                <c:pt idx="19">
                  <c:v>5.44443762856476E-3</c:v>
                </c:pt>
                <c:pt idx="20">
                  <c:v>5.8324900164477668E-3</c:v>
                </c:pt>
                <c:pt idx="21">
                  <c:v>6.2353845555298756E-3</c:v>
                </c:pt>
                <c:pt idx="22">
                  <c:v>6.6544808562326117E-3</c:v>
                </c:pt>
                <c:pt idx="23">
                  <c:v>7.0931700048707681E-3</c:v>
                </c:pt>
                <c:pt idx="24">
                  <c:v>7.5529507868271686E-3</c:v>
                </c:pt>
                <c:pt idx="25">
                  <c:v>8.0296207326926057E-3</c:v>
                </c:pt>
                <c:pt idx="26">
                  <c:v>8.525829660205814E-3</c:v>
                </c:pt>
                <c:pt idx="27">
                  <c:v>9.0410271384882852E-3</c:v>
                </c:pt>
                <c:pt idx="28">
                  <c:v>9.5747312258697339E-3</c:v>
                </c:pt>
                <c:pt idx="29">
                  <c:v>1.0126241358831257E-2</c:v>
                </c:pt>
                <c:pt idx="30">
                  <c:v>1.0698122940912023E-2</c:v>
                </c:pt>
                <c:pt idx="31">
                  <c:v>1.1295897899698652E-2</c:v>
                </c:pt>
                <c:pt idx="32">
                  <c:v>1.1919526191232535E-2</c:v>
                </c:pt>
                <c:pt idx="33">
                  <c:v>1.2570644551733049E-2</c:v>
                </c:pt>
                <c:pt idx="34">
                  <c:v>1.3251582837309714E-2</c:v>
                </c:pt>
                <c:pt idx="35">
                  <c:v>1.3961032843652819E-2</c:v>
                </c:pt>
                <c:pt idx="36">
                  <c:v>1.4697592647745854E-2</c:v>
                </c:pt>
                <c:pt idx="37">
                  <c:v>1.5460539787959228E-2</c:v>
                </c:pt>
                <c:pt idx="38">
                  <c:v>1.625187628623757E-2</c:v>
                </c:pt>
                <c:pt idx="39">
                  <c:v>1.7078198892277394E-2</c:v>
                </c:pt>
                <c:pt idx="40">
                  <c:v>1.7936984781338306E-2</c:v>
                </c:pt>
                <c:pt idx="41">
                  <c:v>1.8833739347321375E-2</c:v>
                </c:pt>
                <c:pt idx="42">
                  <c:v>1.9770018485990068E-2</c:v>
                </c:pt>
                <c:pt idx="43">
                  <c:v>2.0743580952469805E-2</c:v>
                </c:pt>
                <c:pt idx="44">
                  <c:v>2.1750857262612201E-2</c:v>
                </c:pt>
                <c:pt idx="45">
                  <c:v>2.2793135167774526E-2</c:v>
                </c:pt>
                <c:pt idx="46">
                  <c:v>2.3874202664812515E-2</c:v>
                </c:pt>
                <c:pt idx="47">
                  <c:v>2.4994829973876524E-2</c:v>
                </c:pt>
                <c:pt idx="48">
                  <c:v>2.6157868780979782E-2</c:v>
                </c:pt>
                <c:pt idx="49">
                  <c:v>2.7366991004341847E-2</c:v>
                </c:pt>
                <c:pt idx="50">
                  <c:v>2.8630075343825643E-2</c:v>
                </c:pt>
                <c:pt idx="51">
                  <c:v>2.9950357724836119E-2</c:v>
                </c:pt>
                <c:pt idx="52">
                  <c:v>3.1328512793396213E-2</c:v>
                </c:pt>
                <c:pt idx="53">
                  <c:v>3.2764203104741207E-2</c:v>
                </c:pt>
                <c:pt idx="54">
                  <c:v>3.4266973946178593E-2</c:v>
                </c:pt>
                <c:pt idx="55">
                  <c:v>3.5833893392951316E-2</c:v>
                </c:pt>
                <c:pt idx="56">
                  <c:v>3.747087067667898E-2</c:v>
                </c:pt>
                <c:pt idx="57">
                  <c:v>3.918461892109458E-2</c:v>
                </c:pt>
                <c:pt idx="58">
                  <c:v>4.0989997424390717E-2</c:v>
                </c:pt>
                <c:pt idx="59">
                  <c:v>4.2871368274712301E-2</c:v>
                </c:pt>
                <c:pt idx="60">
                  <c:v>4.4832938889018327E-2</c:v>
                </c:pt>
                <c:pt idx="61">
                  <c:v>4.6878225278025966E-2</c:v>
                </c:pt>
                <c:pt idx="62">
                  <c:v>4.9005965557766346E-2</c:v>
                </c:pt>
                <c:pt idx="63">
                  <c:v>5.12218738923522E-2</c:v>
                </c:pt>
                <c:pt idx="64">
                  <c:v>5.3536627533307124E-2</c:v>
                </c:pt>
                <c:pt idx="65">
                  <c:v>5.5918861583819202E-2</c:v>
                </c:pt>
                <c:pt idx="66">
                  <c:v>5.8361484989191074E-2</c:v>
                </c:pt>
                <c:pt idx="67">
                  <c:v>6.0877406442914832E-2</c:v>
                </c:pt>
                <c:pt idx="68">
                  <c:v>6.3475716018011441E-2</c:v>
                </c:pt>
                <c:pt idx="69">
                  <c:v>6.6145583507941169E-2</c:v>
                </c:pt>
                <c:pt idx="70">
                  <c:v>6.8848356260846663E-2</c:v>
                </c:pt>
                <c:pt idx="71">
                  <c:v>7.1615563487529135E-2</c:v>
                </c:pt>
                <c:pt idx="72">
                  <c:v>7.4408978278973359E-2</c:v>
                </c:pt>
                <c:pt idx="73">
                  <c:v>7.7238425583046846E-2</c:v>
                </c:pt>
                <c:pt idx="74">
                  <c:v>8.0133954235709098E-2</c:v>
                </c:pt>
                <c:pt idx="75">
                  <c:v>8.3088389618400732E-2</c:v>
                </c:pt>
                <c:pt idx="76">
                  <c:v>8.610037659936258E-2</c:v>
                </c:pt>
                <c:pt idx="77">
                  <c:v>8.9167708166425025E-2</c:v>
                </c:pt>
                <c:pt idx="78">
                  <c:v>9.2306759438297498E-2</c:v>
                </c:pt>
                <c:pt idx="79">
                  <c:v>9.5512703889939085E-2</c:v>
                </c:pt>
                <c:pt idx="80">
                  <c:v>9.8801194033327683E-2</c:v>
                </c:pt>
                <c:pt idx="81">
                  <c:v>0.10214210971757685</c:v>
                </c:pt>
                <c:pt idx="82">
                  <c:v>0.10550295209251202</c:v>
                </c:pt>
                <c:pt idx="83">
                  <c:v>0.10885920407479248</c:v>
                </c:pt>
                <c:pt idx="84">
                  <c:v>0.11222389287601003</c:v>
                </c:pt>
                <c:pt idx="85">
                  <c:v>0.1156169741493546</c:v>
                </c:pt>
                <c:pt idx="86">
                  <c:v>0.11904961647345401</c:v>
                </c:pt>
                <c:pt idx="87">
                  <c:v>0.12254456453151981</c:v>
                </c:pt>
                <c:pt idx="88">
                  <c:v>0.12611642011793292</c:v>
                </c:pt>
                <c:pt idx="89">
                  <c:v>0.12974138774579511</c:v>
                </c:pt>
                <c:pt idx="90">
                  <c:v>0.1334281966195113</c:v>
                </c:pt>
                <c:pt idx="91">
                  <c:v>0.13719926944435365</c:v>
                </c:pt>
                <c:pt idx="92">
                  <c:v>0.14105660922623808</c:v>
                </c:pt>
                <c:pt idx="93">
                  <c:v>0.14499543042698584</c:v>
                </c:pt>
                <c:pt idx="94">
                  <c:v>0.1490220152429946</c:v>
                </c:pt>
                <c:pt idx="95">
                  <c:v>0.15312763154869058</c:v>
                </c:pt>
                <c:pt idx="96">
                  <c:v>0.15724994302937331</c:v>
                </c:pt>
                <c:pt idx="97">
                  <c:v>0.16140873667708008</c:v>
                </c:pt>
                <c:pt idx="98">
                  <c:v>0.16564045236154279</c:v>
                </c:pt>
                <c:pt idx="99">
                  <c:v>0.16995835437989892</c:v>
                </c:pt>
                <c:pt idx="100">
                  <c:v>0.17434261610197593</c:v>
                </c:pt>
                <c:pt idx="101">
                  <c:v>0.17884136111347468</c:v>
                </c:pt>
                <c:pt idx="102">
                  <c:v>0.18347942600191769</c:v>
                </c:pt>
                <c:pt idx="103">
                  <c:v>0.18825235076080757</c:v>
                </c:pt>
                <c:pt idx="104">
                  <c:v>0.19316116675736356</c:v>
                </c:pt>
                <c:pt idx="105">
                  <c:v>0.19820158418545988</c:v>
                </c:pt>
                <c:pt idx="106">
                  <c:v>0.20340835115695327</c:v>
                </c:pt>
                <c:pt idx="107">
                  <c:v>0.20880190611047458</c:v>
                </c:pt>
                <c:pt idx="108">
                  <c:v>0.21439086150272479</c:v>
                </c:pt>
                <c:pt idx="109">
                  <c:v>0.22017521954962055</c:v>
                </c:pt>
                <c:pt idx="110">
                  <c:v>0.22617113381987539</c:v>
                </c:pt>
                <c:pt idx="111">
                  <c:v>0.23239110879129998</c:v>
                </c:pt>
                <c:pt idx="112">
                  <c:v>0.23882105855511165</c:v>
                </c:pt>
                <c:pt idx="113">
                  <c:v>0.24547184194708355</c:v>
                </c:pt>
                <c:pt idx="114">
                  <c:v>0.25236322791935434</c:v>
                </c:pt>
                <c:pt idx="115">
                  <c:v>0.25951670754195333</c:v>
                </c:pt>
                <c:pt idx="116">
                  <c:v>0.2669452250635283</c:v>
                </c:pt>
                <c:pt idx="117">
                  <c:v>0.27466626855522391</c:v>
                </c:pt>
                <c:pt idx="118">
                  <c:v>0.28268299845818584</c:v>
                </c:pt>
                <c:pt idx="119">
                  <c:v>0.29101488114419993</c:v>
                </c:pt>
                <c:pt idx="120">
                  <c:v>0.29968934573485972</c:v>
                </c:pt>
                <c:pt idx="121">
                  <c:v>0.30874527691211306</c:v>
                </c:pt>
                <c:pt idx="122">
                  <c:v>0.31818978686165267</c:v>
                </c:pt>
                <c:pt idx="123">
                  <c:v>0.32803280184267269</c:v>
                </c:pt>
                <c:pt idx="124">
                  <c:v>0.3383001897343027</c:v>
                </c:pt>
                <c:pt idx="125">
                  <c:v>0.34896108560374145</c:v>
                </c:pt>
                <c:pt idx="126">
                  <c:v>0.35997990987374023</c:v>
                </c:pt>
                <c:pt idx="127">
                  <c:v>0.3713930426551918</c:v>
                </c:pt>
                <c:pt idx="128">
                  <c:v>0.38320785040977656</c:v>
                </c:pt>
                <c:pt idx="129">
                  <c:v>0.39540748701285749</c:v>
                </c:pt>
                <c:pt idx="130">
                  <c:v>0.40802728466103888</c:v>
                </c:pt>
                <c:pt idx="131">
                  <c:v>0.42102210071858376</c:v>
                </c:pt>
                <c:pt idx="132">
                  <c:v>0.43432635048900214</c:v>
                </c:pt>
                <c:pt idx="133">
                  <c:v>0.44790892762148837</c:v>
                </c:pt>
                <c:pt idx="134">
                  <c:v>0.46174552759071869</c:v>
                </c:pt>
                <c:pt idx="135">
                  <c:v>0.47585930544043098</c:v>
                </c:pt>
                <c:pt idx="136">
                  <c:v>0.49026322741083628</c:v>
                </c:pt>
                <c:pt idx="137">
                  <c:v>0.50497055537878766</c:v>
                </c:pt>
                <c:pt idx="138">
                  <c:v>0.51998797051557488</c:v>
                </c:pt>
                <c:pt idx="139">
                  <c:v>0.53533595444580029</c:v>
                </c:pt>
                <c:pt idx="140">
                  <c:v>0.55101234413696776</c:v>
                </c:pt>
                <c:pt idx="141">
                  <c:v>0.56700280570613737</c:v>
                </c:pt>
                <c:pt idx="142">
                  <c:v>0.58329976777321135</c:v>
                </c:pt>
                <c:pt idx="143">
                  <c:v>0.59986408045298067</c:v>
                </c:pt>
                <c:pt idx="144">
                  <c:v>0.61667208207388147</c:v>
                </c:pt>
                <c:pt idx="145">
                  <c:v>0.63372695376407395</c:v>
                </c:pt>
                <c:pt idx="146">
                  <c:v>0.65103621512377652</c:v>
                </c:pt>
                <c:pt idx="147">
                  <c:v>0.6686038846053074</c:v>
                </c:pt>
                <c:pt idx="148">
                  <c:v>0.68643000332128101</c:v>
                </c:pt>
                <c:pt idx="149">
                  <c:v>0.70448551705773521</c:v>
                </c:pt>
                <c:pt idx="150">
                  <c:v>0.72273813616516913</c:v>
                </c:pt>
                <c:pt idx="151">
                  <c:v>0.74120382866846546</c:v>
                </c:pt>
                <c:pt idx="152">
                  <c:v>0.75989608689108645</c:v>
                </c:pt>
                <c:pt idx="153">
                  <c:v>0.77880590522953297</c:v>
                </c:pt>
                <c:pt idx="154">
                  <c:v>0.79799634169713995</c:v>
                </c:pt>
                <c:pt idx="155">
                  <c:v>0.8175170628474826</c:v>
                </c:pt>
                <c:pt idx="156">
                  <c:v>0.8373963619560848</c:v>
                </c:pt>
                <c:pt idx="157">
                  <c:v>0.85765198323846703</c:v>
                </c:pt>
                <c:pt idx="158">
                  <c:v>0.87828609848605044</c:v>
                </c:pt>
              </c:numCache>
            </c:numRef>
          </c:val>
        </c:ser>
        <c:marker val="1"/>
        <c:axId val="180548736"/>
        <c:axId val="185225600"/>
      </c:lineChart>
      <c:catAx>
        <c:axId val="180548736"/>
        <c:scaling>
          <c:orientation val="minMax"/>
        </c:scaling>
        <c:axPos val="b"/>
        <c:numFmt formatCode="General" sourceLinked="1"/>
        <c:tickLblPos val="nextTo"/>
        <c:crossAx val="185225600"/>
        <c:crosses val="autoZero"/>
        <c:auto val="1"/>
        <c:lblAlgn val="ctr"/>
        <c:lblOffset val="100"/>
        <c:tickLblSkip val="25"/>
        <c:tickMarkSkip val="5"/>
      </c:catAx>
      <c:valAx>
        <c:axId val="185225600"/>
        <c:scaling>
          <c:orientation val="minMax"/>
          <c:min val="-0.4"/>
        </c:scaling>
        <c:axPos val="l"/>
        <c:majorGridlines/>
        <c:numFmt formatCode="General" sourceLinked="1"/>
        <c:tickLblPos val="nextTo"/>
        <c:crossAx val="1805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2975607817623281E-2"/>
          <c:y val="3.4866448717649712E-2"/>
          <c:w val="0.26563279756909924"/>
          <c:h val="0.1897365336206745"/>
        </c:manualLayout>
      </c:layout>
      <c:spPr>
        <a:solidFill>
          <a:schemeClr val="bg1"/>
        </a:solidFill>
      </c:spPr>
    </c:legend>
    <c:plotVisOnly val="1"/>
  </c:chart>
  <c:spPr>
    <a:ln>
      <a:noFill/>
    </a:ln>
  </c:spPr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544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44"/>
  <sheetViews>
    <sheetView topLeftCell="A86" workbookViewId="0">
      <selection activeCell="L106" sqref="L106"/>
    </sheetView>
  </sheetViews>
  <sheetFormatPr defaultRowHeight="15"/>
  <cols>
    <col min="1" max="1" width="9.140625" style="2"/>
    <col min="12" max="12" width="9.42578125" customWidth="1"/>
    <col min="21" max="21" width="9.140625" style="2"/>
    <col min="29" max="29" width="9.140625" style="2"/>
  </cols>
  <sheetData>
    <row r="1" spans="1:37" s="2" customFormat="1">
      <c r="A1" s="2" t="s">
        <v>10</v>
      </c>
      <c r="G1" s="2" t="s">
        <v>11</v>
      </c>
    </row>
    <row r="2" spans="1:37" s="2" customFormat="1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 s="2" customFormat="1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>
      <c r="C4" s="2"/>
      <c r="D4" s="2"/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Q4" s="2"/>
      <c r="R4" s="2"/>
      <c r="S4" s="2"/>
      <c r="V4" s="2"/>
      <c r="W4" s="2"/>
      <c r="X4" s="2"/>
      <c r="Y4" s="2"/>
      <c r="Z4" s="2"/>
      <c r="AA4" s="2"/>
      <c r="AB4" s="2"/>
      <c r="AD4" s="2"/>
      <c r="AE4" s="2"/>
      <c r="AF4" s="2"/>
      <c r="AG4" s="2"/>
      <c r="AH4" s="2"/>
      <c r="AI4" s="2"/>
      <c r="AJ4" s="2"/>
    </row>
    <row r="5" spans="1:37">
      <c r="B5" s="2"/>
      <c r="C5" s="2"/>
      <c r="D5" s="2"/>
      <c r="E5" s="2"/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>
        <f>1-EXP(-1/2)</f>
        <v>0.39346934028736658</v>
      </c>
      <c r="L5">
        <v>275</v>
      </c>
      <c r="Q5" s="2"/>
      <c r="R5" s="2"/>
      <c r="S5" s="2"/>
      <c r="V5" s="2"/>
      <c r="W5" s="2"/>
      <c r="X5" s="2"/>
      <c r="Y5" s="2"/>
      <c r="Z5" s="2"/>
      <c r="AA5" s="2"/>
      <c r="AB5" s="2"/>
      <c r="AD5" s="2"/>
      <c r="AE5" s="2"/>
      <c r="AF5" s="2"/>
      <c r="AG5" s="2"/>
      <c r="AH5" s="2"/>
      <c r="AI5" s="2"/>
      <c r="AJ5" s="2"/>
    </row>
    <row r="6" spans="1:37">
      <c r="A6" s="6">
        <v>2006</v>
      </c>
      <c r="B6" s="6">
        <v>378.7</v>
      </c>
      <c r="C6" s="10">
        <v>1976.3688999999999</v>
      </c>
      <c r="D6" s="10">
        <v>328.86099999999999</v>
      </c>
      <c r="E6">
        <v>1750</v>
      </c>
      <c r="F6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V6" s="2"/>
      <c r="W6" s="3"/>
      <c r="X6" s="3"/>
      <c r="Y6" s="3"/>
      <c r="Z6" s="3"/>
      <c r="AA6" s="3"/>
      <c r="AB6" s="3"/>
      <c r="AC6" s="3"/>
      <c r="AD6" s="2"/>
      <c r="AE6" s="3"/>
      <c r="AF6" s="3"/>
      <c r="AG6" s="3"/>
      <c r="AH6" s="3"/>
      <c r="AI6" s="3"/>
      <c r="AJ6" s="3"/>
      <c r="AK6" s="3"/>
    </row>
    <row r="7" spans="1:37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G70" si="0">G6*(1-G$5)+G$4*$F6*$L$4/1000</f>
        <v>0</v>
      </c>
      <c r="H7" s="3">
        <f t="shared" ref="H7:H70" si="1">H6*(1-H$5)+H$4*$F6*$L$4/1000</f>
        <v>0</v>
      </c>
      <c r="I7" s="3">
        <f t="shared" ref="I7:I70" si="2">I6*(1-I$5)+I$4*$F6*$L$4/1000</f>
        <v>0</v>
      </c>
      <c r="J7" s="3">
        <f t="shared" ref="J7:J70" si="3">J6*(1-J$5)+J$4*$F6*$L$4/1000</f>
        <v>0</v>
      </c>
      <c r="K7" s="3">
        <f t="shared" ref="K7:K70" si="4">K6*(1-K$5)+K$4*$F6*$L$4/1000</f>
        <v>0</v>
      </c>
      <c r="L7" s="3">
        <f t="shared" ref="L7:L70" si="5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1"/>
        <v>2.8169014084507049E-4</v>
      </c>
      <c r="I8" s="3">
        <f t="shared" si="2"/>
        <v>4.5070422535211269E-4</v>
      </c>
      <c r="J8" s="3">
        <f t="shared" si="3"/>
        <v>3.5211267605633799E-4</v>
      </c>
      <c r="K8" s="3">
        <f t="shared" si="4"/>
        <v>1.4084507042253525E-4</v>
      </c>
      <c r="L8" s="3">
        <f t="shared" si="5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1"/>
        <v>5.626053436902955E-4</v>
      </c>
      <c r="I9" s="3">
        <f t="shared" si="2"/>
        <v>8.9535882100319464E-4</v>
      </c>
      <c r="J9" s="3">
        <f t="shared" si="3"/>
        <v>6.8411026192073058E-4</v>
      </c>
      <c r="K9" s="3">
        <f t="shared" si="4"/>
        <v>2.2627192390318784E-4</v>
      </c>
      <c r="L9" s="3">
        <f t="shared" si="5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1"/>
        <v>8.4274774041328301E-4</v>
      </c>
      <c r="I10" s="3">
        <f t="shared" si="2"/>
        <v>1.334044988809055E-3</v>
      </c>
      <c r="J10" s="3">
        <f t="shared" si="3"/>
        <v>9.9714186945691922E-4</v>
      </c>
      <c r="K10" s="3">
        <f t="shared" si="4"/>
        <v>2.7808592970198257E-4</v>
      </c>
      <c r="L10" s="3">
        <f t="shared" si="5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1"/>
        <v>1.1221194570267816E-3</v>
      </c>
      <c r="I11" s="3">
        <f t="shared" si="2"/>
        <v>1.766842840684182E-3</v>
      </c>
      <c r="J11" s="3">
        <f t="shared" si="3"/>
        <v>1.2922909653805107E-3</v>
      </c>
      <c r="K11" s="3">
        <f t="shared" si="4"/>
        <v>3.0951271282147975E-4</v>
      </c>
      <c r="L11" s="3">
        <f t="shared" si="5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1"/>
        <v>1.4007226136948155E-3</v>
      </c>
      <c r="I12" s="3">
        <f t="shared" si="2"/>
        <v>2.1938314132316067E-3</v>
      </c>
      <c r="J12" s="3">
        <f t="shared" si="3"/>
        <v>1.5705791213599116E-3</v>
      </c>
      <c r="K12" s="3">
        <f t="shared" si="4"/>
        <v>3.2857402031959419E-4</v>
      </c>
      <c r="L12" s="3">
        <f t="shared" si="5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1"/>
        <v>1.6785593247487741E-3</v>
      </c>
      <c r="I13" s="3">
        <f t="shared" si="2"/>
        <v>2.6150886821763959E-3</v>
      </c>
      <c r="J13" s="3">
        <f t="shared" si="3"/>
        <v>1.832969549885785E-3</v>
      </c>
      <c r="K13" s="3">
        <f t="shared" si="4"/>
        <v>3.4013528773141094E-4</v>
      </c>
      <c r="L13" s="3">
        <f t="shared" si="5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1"/>
        <v>1.9556316987034581E-3</v>
      </c>
      <c r="I14" s="3">
        <f t="shared" si="2"/>
        <v>3.0306915766054091E-3</v>
      </c>
      <c r="J14" s="3">
        <f t="shared" si="3"/>
        <v>2.0803704381474031E-3</v>
      </c>
      <c r="K14" s="3">
        <f t="shared" si="4"/>
        <v>3.4714755088181436E-4</v>
      </c>
      <c r="L14" s="3">
        <f t="shared" si="5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1"/>
        <v>2.231941838273081E-3</v>
      </c>
      <c r="I15" s="3">
        <f t="shared" si="2"/>
        <v>3.4407159930159217E-3</v>
      </c>
      <c r="J15" s="3">
        <f t="shared" si="3"/>
        <v>2.3136380914551237E-3</v>
      </c>
      <c r="K15" s="3">
        <f t="shared" si="4"/>
        <v>3.5140070347650706E-4</v>
      </c>
      <c r="L15" s="3">
        <f t="shared" si="5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1"/>
        <v>2.5074918403872265E-3</v>
      </c>
      <c r="I16" s="3">
        <f t="shared" si="2"/>
        <v>3.845236809175678E-3</v>
      </c>
      <c r="J16" s="3">
        <f t="shared" si="3"/>
        <v>2.5335798970890231E-3</v>
      </c>
      <c r="K16" s="3">
        <f t="shared" si="4"/>
        <v>3.5398037092562458E-4</v>
      </c>
      <c r="L16" s="3">
        <f t="shared" si="5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1"/>
        <v>2.782283796206762E-3</v>
      </c>
      <c r="I17" s="3">
        <f t="shared" si="2"/>
        <v>4.2443278977969063E-3</v>
      </c>
      <c r="J17" s="3">
        <f t="shared" si="3"/>
        <v>2.7409571188321759E-3</v>
      </c>
      <c r="K17" s="3">
        <f t="shared" si="4"/>
        <v>3.5554501832537699E-4</v>
      </c>
      <c r="L17" s="3">
        <f t="shared" si="5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1"/>
        <v>3.0563197911397093E-3</v>
      </c>
      <c r="I18" s="3">
        <f t="shared" si="2"/>
        <v>4.6380621400267932E-3</v>
      </c>
      <c r="J18" s="3">
        <f t="shared" si="3"/>
        <v>2.936487531861032E-3</v>
      </c>
      <c r="K18" s="3">
        <f t="shared" si="4"/>
        <v>3.5649402494496651E-4</v>
      </c>
      <c r="L18" s="3">
        <f t="shared" si="5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1"/>
        <v>3.3296019048570701E-3</v>
      </c>
      <c r="I19" s="3">
        <f t="shared" si="2"/>
        <v>5.0265114387568807E-3</v>
      </c>
      <c r="J19" s="3">
        <f t="shared" si="3"/>
        <v>3.1208479071127915E-3</v>
      </c>
      <c r="K19" s="3">
        <f t="shared" si="4"/>
        <v>3.570696265560178E-4</v>
      </c>
      <c r="L19" s="3">
        <f t="shared" si="5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1"/>
        <v>3.6021322113086091E-3</v>
      </c>
      <c r="I20" s="3">
        <f t="shared" si="2"/>
        <v>5.4097467317538155E-3</v>
      </c>
      <c r="J20" s="3">
        <f t="shared" si="3"/>
        <v>3.2946763537286825E-3</v>
      </c>
      <c r="K20" s="3">
        <f t="shared" si="4"/>
        <v>3.5741874658090037E-4</v>
      </c>
      <c r="L20" s="3">
        <f t="shared" si="5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1"/>
        <v>3.8739127787385938E-3</v>
      </c>
      <c r="I21" s="3">
        <f t="shared" si="2"/>
        <v>5.7878380046138501E-3</v>
      </c>
      <c r="J21" s="3">
        <f t="shared" si="3"/>
        <v>3.4585745276808169E-3</v>
      </c>
      <c r="K21" s="3">
        <f t="shared" si="4"/>
        <v>3.576304985799113E-4</v>
      </c>
      <c r="L21" s="3">
        <f t="shared" si="5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1"/>
        <v>4.1449456697014884E-3</v>
      </c>
      <c r="I22" s="3">
        <f t="shared" si="2"/>
        <v>6.1608543035434589E-3</v>
      </c>
      <c r="J22" s="3">
        <f t="shared" si="3"/>
        <v>3.613109714227139E-3</v>
      </c>
      <c r="K22" s="3">
        <f t="shared" si="4"/>
        <v>3.5775893265956689E-4</v>
      </c>
      <c r="L22" s="3">
        <f t="shared" si="5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si="0"/>
        <v>2.9295774647887314E-3</v>
      </c>
      <c r="H23" s="3">
        <f t="shared" si="1"/>
        <v>4.4152329410776089E-3</v>
      </c>
      <c r="I23" s="3">
        <f t="shared" si="2"/>
        <v>6.5288637479684088E-3</v>
      </c>
      <c r="J23" s="3">
        <f t="shared" si="3"/>
        <v>3.7588167914022696E-3</v>
      </c>
      <c r="K23" s="3">
        <f t="shared" si="4"/>
        <v>3.5783683186662994E-4</v>
      </c>
      <c r="L23" s="3">
        <f t="shared" si="5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0"/>
        <v>3.1126760563380271E-3</v>
      </c>
      <c r="H24" s="3">
        <f t="shared" si="1"/>
        <v>4.6847766440887327E-3</v>
      </c>
      <c r="I24" s="3">
        <f t="shared" si="2"/>
        <v>6.8919335429735787E-3</v>
      </c>
      <c r="J24" s="3">
        <f t="shared" si="3"/>
        <v>3.8962000813402898E-3</v>
      </c>
      <c r="K24" s="3">
        <f t="shared" si="4"/>
        <v>3.5788408012408103E-4</v>
      </c>
      <c r="L24" s="3">
        <f t="shared" si="5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0"/>
        <v>3.2957746478873228E-3</v>
      </c>
      <c r="H25" s="3">
        <f t="shared" si="1"/>
        <v>4.9535788243136643E-3</v>
      </c>
      <c r="I25" s="3">
        <f t="shared" si="2"/>
        <v>7.2501299915758068E-3</v>
      </c>
      <c r="J25" s="3">
        <f t="shared" si="3"/>
        <v>4.0257350958372764E-3</v>
      </c>
      <c r="K25" s="3">
        <f t="shared" si="4"/>
        <v>3.579127376408431E-4</v>
      </c>
      <c r="L25" s="3">
        <f t="shared" si="5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0"/>
        <v>3.4788732394366185E-3</v>
      </c>
      <c r="H26" s="3">
        <f t="shared" si="1"/>
        <v>5.2216415217037591E-3</v>
      </c>
      <c r="I26" s="3">
        <f t="shared" si="2"/>
        <v>7.6035185068320035E-3</v>
      </c>
      <c r="J26" s="3">
        <f t="shared" si="3"/>
        <v>4.1478701821953366E-3</v>
      </c>
      <c r="K26" s="3">
        <f t="shared" si="4"/>
        <v>3.5793011930339053E-4</v>
      </c>
      <c r="L26" s="3">
        <f t="shared" si="5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0"/>
        <v>3.6619718309859142E-3</v>
      </c>
      <c r="H27" s="3">
        <f t="shared" si="1"/>
        <v>5.4889667705984068E-3</v>
      </c>
      <c r="I27" s="3">
        <f t="shared" si="2"/>
        <v>7.9521636237847408E-3</v>
      </c>
      <c r="J27" s="3">
        <f t="shared" si="3"/>
        <v>4.2630280750447485E-3</v>
      </c>
      <c r="K27" s="3">
        <f t="shared" si="4"/>
        <v>3.5794066181464232E-4</v>
      </c>
      <c r="L27" s="3">
        <f t="shared" si="5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0"/>
        <v>3.9061032863849754E-3</v>
      </c>
      <c r="H28" s="3">
        <f t="shared" si="1"/>
        <v>5.8494533133554901E-3</v>
      </c>
      <c r="I28" s="3">
        <f t="shared" si="2"/>
        <v>8.44636375303154E-3</v>
      </c>
      <c r="J28" s="3">
        <f t="shared" si="3"/>
        <v>4.4889782515341549E-3</v>
      </c>
      <c r="K28" s="3">
        <f t="shared" si="4"/>
        <v>4.0489541297845856E-4</v>
      </c>
      <c r="L28" s="3">
        <f t="shared" si="5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0"/>
        <v>4.1502347417840361E-3</v>
      </c>
      <c r="H29" s="3">
        <f t="shared" si="1"/>
        <v>6.208948146855099E-3</v>
      </c>
      <c r="I29" s="3">
        <f t="shared" si="2"/>
        <v>8.9339304237661434E-3</v>
      </c>
      <c r="J29" s="3">
        <f t="shared" si="3"/>
        <v>4.7020206047952854E-3</v>
      </c>
      <c r="K29" s="3">
        <f t="shared" si="4"/>
        <v>4.3337490917849062E-4</v>
      </c>
      <c r="L29" s="3">
        <f t="shared" si="5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0"/>
        <v>4.3943661971830974E-3</v>
      </c>
      <c r="H30" s="3">
        <f t="shared" si="1"/>
        <v>6.567453999319052E-3</v>
      </c>
      <c r="I30" s="3">
        <f t="shared" si="2"/>
        <v>9.4149526743542433E-3</v>
      </c>
      <c r="J30" s="3">
        <f t="shared" si="3"/>
        <v>4.9028925181888484E-3</v>
      </c>
      <c r="K30" s="3">
        <f t="shared" si="4"/>
        <v>4.5064859679697951E-4</v>
      </c>
      <c r="L30" s="3">
        <f t="shared" si="5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0"/>
        <v>4.6384976525821586E-3</v>
      </c>
      <c r="H31" s="3">
        <f t="shared" si="1"/>
        <v>6.9249735914637487E-3</v>
      </c>
      <c r="I31" s="3">
        <f t="shared" si="2"/>
        <v>9.8895183480337476E-3</v>
      </c>
      <c r="J31" s="3">
        <f t="shared" si="3"/>
        <v>5.0922892506823809E-3</v>
      </c>
      <c r="K31" s="3">
        <f t="shared" si="4"/>
        <v>4.6112561794389148E-4</v>
      </c>
      <c r="L31" s="3">
        <f t="shared" si="5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0"/>
        <v>4.8826291079812198E-3</v>
      </c>
      <c r="H32" s="3">
        <f t="shared" si="1"/>
        <v>7.2815096365208155E-3</v>
      </c>
      <c r="I32" s="3">
        <f t="shared" si="2"/>
        <v>1.0357714108956525E-2</v>
      </c>
      <c r="J32" s="3">
        <f t="shared" si="3"/>
        <v>5.2708663432843991E-3</v>
      </c>
      <c r="K32" s="3">
        <f t="shared" si="4"/>
        <v>4.6748025249195122E-4</v>
      </c>
      <c r="L32" s="3">
        <f t="shared" si="5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0"/>
        <v>5.126760563380281E-3</v>
      </c>
      <c r="H33" s="3">
        <f t="shared" si="1"/>
        <v>7.6370648402576983E-3</v>
      </c>
      <c r="I33" s="3">
        <f t="shared" si="2"/>
        <v>1.081962545801482E-2</v>
      </c>
      <c r="J33" s="3">
        <f t="shared" si="3"/>
        <v>5.4392418880065269E-3</v>
      </c>
      <c r="K33" s="3">
        <f t="shared" si="4"/>
        <v>4.7133453317661859E-4</v>
      </c>
      <c r="L33" s="3">
        <f t="shared" si="5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0"/>
        <v>5.3708920187793422E-3</v>
      </c>
      <c r="H34" s="3">
        <f t="shared" si="1"/>
        <v>7.9916419009981952E-3</v>
      </c>
      <c r="I34" s="3">
        <f t="shared" si="2"/>
        <v>1.1275336748455243E-2</v>
      </c>
      <c r="J34" s="3">
        <f t="shared" si="3"/>
        <v>5.5979986672069571E-3</v>
      </c>
      <c r="K34" s="3">
        <f t="shared" si="4"/>
        <v>4.7367227258300756E-4</v>
      </c>
      <c r="L34" s="3">
        <f t="shared" si="5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0"/>
        <v>5.6150234741784034E-3</v>
      </c>
      <c r="H35" s="3">
        <f t="shared" si="1"/>
        <v>8.3452435096429359E-3</v>
      </c>
      <c r="I35" s="3">
        <f t="shared" si="2"/>
        <v>1.1724931201283172E-2</v>
      </c>
      <c r="J35" s="3">
        <f t="shared" si="3"/>
        <v>5.7476861707199409E-3</v>
      </c>
      <c r="K35" s="3">
        <f t="shared" si="4"/>
        <v>4.7509018320740086E-4</v>
      </c>
      <c r="L35" s="3">
        <f t="shared" si="5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0"/>
        <v>5.8591549295774646E-3</v>
      </c>
      <c r="H36" s="3">
        <f t="shared" si="1"/>
        <v>8.6978723496898003E-3</v>
      </c>
      <c r="I36" s="3">
        <f t="shared" si="2"/>
        <v>1.2168490920460398E-2</v>
      </c>
      <c r="J36" s="3">
        <f t="shared" si="3"/>
        <v>5.8888224977530152E-3</v>
      </c>
      <c r="K36" s="3">
        <f t="shared" si="4"/>
        <v>4.7595018947382768E-4</v>
      </c>
      <c r="L36" s="3">
        <f t="shared" si="5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0"/>
        <v>6.1032863849765258E-3</v>
      </c>
      <c r="H37" s="3">
        <f t="shared" si="1"/>
        <v>9.0495310972542875E-3</v>
      </c>
      <c r="I37" s="3">
        <f t="shared" si="2"/>
        <v>1.2606096907898767E-2</v>
      </c>
      <c r="J37" s="3">
        <f t="shared" si="3"/>
        <v>6.02189615013482E-3</v>
      </c>
      <c r="K37" s="3">
        <f t="shared" si="4"/>
        <v>4.7647180964196053E-4</v>
      </c>
      <c r="L37" s="3">
        <f t="shared" si="5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0"/>
        <v>6.4084507042253521E-3</v>
      </c>
      <c r="H38" s="3">
        <f t="shared" si="1"/>
        <v>9.494119134704845E-3</v>
      </c>
      <c r="I38" s="3">
        <f t="shared" si="2"/>
        <v>1.3188063820036617E-2</v>
      </c>
      <c r="J38" s="3">
        <f t="shared" si="3"/>
        <v>6.2647386151390826E-3</v>
      </c>
      <c r="K38" s="3">
        <f t="shared" si="4"/>
        <v>5.237365450741693E-4</v>
      </c>
      <c r="L38" s="3">
        <f t="shared" si="5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si="0"/>
        <v>6.7136150234741784E-3</v>
      </c>
      <c r="H39" s="3">
        <f t="shared" si="1"/>
        <v>9.9374840971714375E-3</v>
      </c>
      <c r="I39" s="3">
        <f t="shared" si="2"/>
        <v>1.3762219213846818E-2</v>
      </c>
      <c r="J39" s="3">
        <f t="shared" si="3"/>
        <v>6.4937082535791186E-3</v>
      </c>
      <c r="K39" s="3">
        <f t="shared" si="4"/>
        <v>5.5240405623700989E-4</v>
      </c>
      <c r="L39" s="3">
        <f t="shared" si="5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0"/>
        <v>7.0187793427230047E-3</v>
      </c>
      <c r="H40" s="3">
        <f t="shared" si="1"/>
        <v>1.0379629349369916E-2</v>
      </c>
      <c r="I40" s="3">
        <f t="shared" si="2"/>
        <v>1.4328667940339473E-2</v>
      </c>
      <c r="J40" s="3">
        <f t="shared" si="3"/>
        <v>6.7095975764223893E-3</v>
      </c>
      <c r="K40" s="3">
        <f t="shared" si="4"/>
        <v>5.6979178069492694E-4</v>
      </c>
      <c r="L40" s="3">
        <f t="shared" si="5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0"/>
        <v>7.3239436619718309E-3</v>
      </c>
      <c r="H41" s="3">
        <f t="shared" si="1"/>
        <v>1.0820558246759697E-2</v>
      </c>
      <c r="I41" s="3">
        <f t="shared" si="2"/>
        <v>1.4887513443149848E-2</v>
      </c>
      <c r="J41" s="3">
        <f t="shared" si="3"/>
        <v>6.9131538209763243E-3</v>
      </c>
      <c r="K41" s="3">
        <f t="shared" si="4"/>
        <v>5.8033796868128882E-4</v>
      </c>
      <c r="L41" s="3">
        <f t="shared" si="5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0"/>
        <v>7.6291079812206572E-3</v>
      </c>
      <c r="H42" s="3">
        <f t="shared" si="1"/>
        <v>1.1260274135569225E-2</v>
      </c>
      <c r="I42" s="3">
        <f t="shared" si="2"/>
        <v>1.5438857777429026E-2</v>
      </c>
      <c r="J42" s="3">
        <f t="shared" si="3"/>
        <v>7.1050815372301849E-3</v>
      </c>
      <c r="K42" s="3">
        <f t="shared" si="4"/>
        <v>5.867345550381103E-4</v>
      </c>
      <c r="L42" s="3">
        <f t="shared" si="5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0"/>
        <v>7.9342723004694835E-3</v>
      </c>
      <c r="H43" s="3">
        <f t="shared" si="1"/>
        <v>1.1698780352821375E-2</v>
      </c>
      <c r="I43" s="3">
        <f t="shared" si="2"/>
        <v>1.5982801628480994E-2</v>
      </c>
      <c r="J43" s="3">
        <f t="shared" si="3"/>
        <v>7.2860450264473492E-3</v>
      </c>
      <c r="K43" s="3">
        <f t="shared" si="4"/>
        <v>5.9061428078102207E-4</v>
      </c>
      <c r="L43" s="3">
        <f t="shared" si="5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0"/>
        <v>8.2394366197183107E-3</v>
      </c>
      <c r="H44" s="3">
        <f t="shared" si="1"/>
        <v>1.2136080226358769E-2</v>
      </c>
      <c r="I44" s="3">
        <f t="shared" si="2"/>
        <v>1.6519444330149582E-2</v>
      </c>
      <c r="J44" s="3">
        <f t="shared" si="3"/>
        <v>7.4566706404484845E-3</v>
      </c>
      <c r="K44" s="3">
        <f t="shared" si="4"/>
        <v>5.9296745339537443E-4</v>
      </c>
      <c r="L44" s="3">
        <f t="shared" si="5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0"/>
        <v>8.5446009389671361E-3</v>
      </c>
      <c r="H45" s="3">
        <f t="shared" si="1"/>
        <v>1.2572177074869035E-2</v>
      </c>
      <c r="I45" s="3">
        <f t="shared" si="2"/>
        <v>1.7048883882958582E-2</v>
      </c>
      <c r="J45" s="3">
        <f t="shared" si="3"/>
        <v>7.6175489495439027E-3</v>
      </c>
      <c r="K45" s="3">
        <f t="shared" si="4"/>
        <v>5.9439472473357528E-4</v>
      </c>
      <c r="L45" s="3">
        <f t="shared" si="5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0"/>
        <v>8.8497652582159615E-3</v>
      </c>
      <c r="H46" s="3">
        <f t="shared" si="1"/>
        <v>1.3007074207909993E-2</v>
      </c>
      <c r="I46" s="3">
        <f t="shared" si="2"/>
        <v>1.7571216972008405E-2</v>
      </c>
      <c r="J46" s="3">
        <f t="shared" si="3"/>
        <v>7.7692367866187568E-3</v>
      </c>
      <c r="K46" s="3">
        <f t="shared" si="4"/>
        <v>5.9526040855992321E-4</v>
      </c>
      <c r="L46" s="3">
        <f t="shared" si="5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0"/>
        <v>9.1549295774647869E-3</v>
      </c>
      <c r="H47" s="3">
        <f t="shared" si="1"/>
        <v>1.3440774925934771E-2</v>
      </c>
      <c r="I47" s="3">
        <f t="shared" si="2"/>
        <v>1.8086538984632489E-2</v>
      </c>
      <c r="J47" s="3">
        <f t="shared" si="3"/>
        <v>7.91225917444607E-3</v>
      </c>
      <c r="K47" s="3">
        <f t="shared" si="4"/>
        <v>5.9578547234222061E-4</v>
      </c>
      <c r="L47" s="3">
        <f t="shared" si="5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0"/>
        <v>9.5211267605633792E-3</v>
      </c>
      <c r="H48" s="3">
        <f t="shared" si="1"/>
        <v>1.396717923393187E-2</v>
      </c>
      <c r="I48" s="3">
        <f t="shared" si="2"/>
        <v>1.8745178769600777E-2</v>
      </c>
      <c r="J48" s="3">
        <f t="shared" si="3"/>
        <v>8.1644820349172191E-3</v>
      </c>
      <c r="K48" s="3">
        <f t="shared" si="4"/>
        <v>6.4305229643200055E-4</v>
      </c>
      <c r="L48" s="3">
        <f t="shared" si="5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0"/>
        <v>9.8873239436619714E-3</v>
      </c>
      <c r="H49" s="3">
        <f t="shared" si="1"/>
        <v>1.4492135387938469E-2</v>
      </c>
      <c r="I49" s="3">
        <f t="shared" si="2"/>
        <v>1.9394977885719526E-2</v>
      </c>
      <c r="J49" s="3">
        <f t="shared" si="3"/>
        <v>8.4022961963217211E-3</v>
      </c>
      <c r="K49" s="3">
        <f t="shared" si="4"/>
        <v>6.7172107442969571E-4</v>
      </c>
      <c r="L49" s="3">
        <f t="shared" si="5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0"/>
        <v>1.0253521126760564E-2</v>
      </c>
      <c r="H50" s="3">
        <f t="shared" si="1"/>
        <v>1.5015647371869497E-2</v>
      </c>
      <c r="I50" s="3">
        <f t="shared" si="2"/>
        <v>2.0036054997891E-2</v>
      </c>
      <c r="J50" s="3">
        <f t="shared" si="3"/>
        <v>8.6265247823383955E-3</v>
      </c>
      <c r="K50" s="3">
        <f t="shared" si="4"/>
        <v>6.8910956726179269E-4</v>
      </c>
      <c r="L50" s="3">
        <f t="shared" si="5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0"/>
        <v>1.0619718309859156E-2</v>
      </c>
      <c r="H51" s="3">
        <f t="shared" si="1"/>
        <v>1.5537719158680009E-2</v>
      </c>
      <c r="I51" s="3">
        <f t="shared" si="2"/>
        <v>2.0668527178224053E-2</v>
      </c>
      <c r="J51" s="3">
        <f t="shared" si="3"/>
        <v>8.8379438941780693E-3</v>
      </c>
      <c r="K51" s="3">
        <f t="shared" si="4"/>
        <v>6.9965622129065301E-4</v>
      </c>
      <c r="L51" s="3">
        <f t="shared" si="5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0"/>
        <v>1.0985915492957748E-2</v>
      </c>
      <c r="H52" s="3">
        <f t="shared" si="1"/>
        <v>1.6058354710395347E-2</v>
      </c>
      <c r="I52" s="3">
        <f t="shared" si="2"/>
        <v>2.1292509927413588E-2</v>
      </c>
      <c r="J52" s="3">
        <f t="shared" si="3"/>
        <v>9.0372852968293484E-3</v>
      </c>
      <c r="K52" s="3">
        <f t="shared" si="4"/>
        <v>7.0605309031653843E-4</v>
      </c>
      <c r="L52" s="3">
        <f t="shared" si="5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0"/>
        <v>1.135211267605634E-2</v>
      </c>
      <c r="H53" s="3">
        <f t="shared" si="1"/>
        <v>1.65775579781412E-2</v>
      </c>
      <c r="I53" s="3">
        <f t="shared" si="2"/>
        <v>2.1908117195833049E-2</v>
      </c>
      <c r="J53" s="3">
        <f t="shared" si="3"/>
        <v>9.2252389518476009E-3</v>
      </c>
      <c r="K53" s="3">
        <f t="shared" si="4"/>
        <v>7.0993298750690408E-4</v>
      </c>
      <c r="L53" s="3">
        <f t="shared" si="5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0"/>
        <v>1.1779342723004698E-2</v>
      </c>
      <c r="H54" s="3">
        <f t="shared" si="1"/>
        <v>1.7189229615788611E-2</v>
      </c>
      <c r="I54" s="3">
        <f t="shared" si="2"/>
        <v>2.2665696146127821E-2</v>
      </c>
      <c r="J54" s="3">
        <f t="shared" si="3"/>
        <v>9.519826297472455E-3</v>
      </c>
      <c r="K54" s="3">
        <f t="shared" si="4"/>
        <v>7.5923462091690547E-4</v>
      </c>
      <c r="L54" s="3">
        <f t="shared" si="5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si="0"/>
        <v>1.2206572769953055E-2</v>
      </c>
      <c r="H55" s="3">
        <f t="shared" si="1"/>
        <v>1.7799218526472208E-2</v>
      </c>
      <c r="I55" s="3">
        <f t="shared" si="2"/>
        <v>2.3413106405159496E-2</v>
      </c>
      <c r="J55" s="3">
        <f t="shared" si="3"/>
        <v>9.797584794181623E-3</v>
      </c>
      <c r="K55" s="3">
        <f t="shared" si="4"/>
        <v>7.8913757315398399E-4</v>
      </c>
      <c r="L55" s="3">
        <f t="shared" si="5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0"/>
        <v>1.2633802816901412E-2</v>
      </c>
      <c r="H56" s="3">
        <f t="shared" si="1"/>
        <v>1.8407529339424182E-2</v>
      </c>
      <c r="I56" s="3">
        <f t="shared" si="2"/>
        <v>2.4150484463365096E-2</v>
      </c>
      <c r="J56" s="3">
        <f t="shared" si="3"/>
        <v>1.00594758212062E-2</v>
      </c>
      <c r="K56" s="3">
        <f t="shared" si="4"/>
        <v>8.0727463050169466E-4</v>
      </c>
      <c r="L56" s="3">
        <f t="shared" si="5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0"/>
        <v>1.3122065727699535E-2</v>
      </c>
      <c r="H57" s="3">
        <f t="shared" si="1"/>
        <v>1.9108063384756589E-2</v>
      </c>
      <c r="I57" s="3">
        <f t="shared" si="2"/>
        <v>2.5028199720906967E-2</v>
      </c>
      <c r="J57" s="3">
        <f t="shared" si="3"/>
        <v>1.0423776729223025E-2</v>
      </c>
      <c r="K57" s="3">
        <f t="shared" si="4"/>
        <v>8.6522366866755918E-4</v>
      </c>
      <c r="L57" s="3">
        <f t="shared" si="5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0"/>
        <v>1.3610328638497657E-2</v>
      </c>
      <c r="H58" s="3">
        <f t="shared" si="1"/>
        <v>1.9806670239984704E-2</v>
      </c>
      <c r="I58" s="3">
        <f t="shared" si="2"/>
        <v>2.5894133743678018E-2</v>
      </c>
      <c r="J58" s="3">
        <f t="shared" si="3"/>
        <v>1.0767266271674033E-2</v>
      </c>
      <c r="K58" s="3">
        <f t="shared" si="4"/>
        <v>9.0037153701601354E-4</v>
      </c>
      <c r="L58" s="3">
        <f t="shared" si="5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0"/>
        <v>1.422065727699531E-2</v>
      </c>
      <c r="H59" s="3">
        <f t="shared" si="1"/>
        <v>2.0691148634096171E-2</v>
      </c>
      <c r="I59" s="3">
        <f t="shared" si="2"/>
        <v>2.7048914150235474E-2</v>
      </c>
      <c r="J59" s="3">
        <f t="shared" si="3"/>
        <v>1.1325875120483647E-2</v>
      </c>
      <c r="K59" s="3">
        <f t="shared" si="4"/>
        <v>1.0155865104079179E-3</v>
      </c>
      <c r="L59" s="3">
        <f t="shared" si="5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0"/>
        <v>1.4769953051643197E-2</v>
      </c>
      <c r="H60" s="3">
        <f t="shared" si="1"/>
        <v>2.1479297088084996E-2</v>
      </c>
      <c r="I60" s="3">
        <f t="shared" si="2"/>
        <v>2.8037959641163793E-2</v>
      </c>
      <c r="J60" s="3">
        <f t="shared" si="3"/>
        <v>1.1735201509927141E-2</v>
      </c>
      <c r="K60" s="3">
        <f t="shared" si="4"/>
        <v>1.0385195674205714E-3</v>
      </c>
      <c r="L60" s="3">
        <f t="shared" si="5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0"/>
        <v>1.5319248826291085E-2</v>
      </c>
      <c r="H61" s="3">
        <f t="shared" si="1"/>
        <v>2.2265277322111691E-2</v>
      </c>
      <c r="I61" s="3">
        <f t="shared" si="2"/>
        <v>2.9013729554360587E-2</v>
      </c>
      <c r="J61" s="3">
        <f t="shared" si="3"/>
        <v>1.2121144369604493E-2</v>
      </c>
      <c r="K61" s="3">
        <f t="shared" si="4"/>
        <v>1.0524291696196834E-3</v>
      </c>
      <c r="L61" s="3">
        <f t="shared" si="5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0"/>
        <v>1.5868544600938971E-2</v>
      </c>
      <c r="H62" s="3">
        <f t="shared" si="1"/>
        <v>2.3049095301014202E-2</v>
      </c>
      <c r="I62" s="3">
        <f t="shared" si="2"/>
        <v>2.997640208280658E-2</v>
      </c>
      <c r="J62" s="3">
        <f t="shared" si="3"/>
        <v>1.248503952705682E-2</v>
      </c>
      <c r="K62" s="3">
        <f t="shared" si="4"/>
        <v>1.0608657698178512E-3</v>
      </c>
      <c r="L62" s="3">
        <f t="shared" si="5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0"/>
        <v>1.6478873239436621E-2</v>
      </c>
      <c r="H63" s="3">
        <f t="shared" si="1"/>
        <v>2.3924653686836047E-2</v>
      </c>
      <c r="I63" s="3">
        <f t="shared" si="2"/>
        <v>3.1076387769450604E-2</v>
      </c>
      <c r="J63" s="3">
        <f t="shared" si="3"/>
        <v>1.2945517390216238E-2</v>
      </c>
      <c r="K63" s="3">
        <f t="shared" si="4"/>
        <v>1.1129311833092894E-3</v>
      </c>
      <c r="L63" s="3">
        <f t="shared" si="5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0"/>
        <v>1.7089201877934272E-2</v>
      </c>
      <c r="H64" s="3">
        <f t="shared" si="1"/>
        <v>2.4797803385359782E-2</v>
      </c>
      <c r="I64" s="3">
        <f t="shared" si="2"/>
        <v>3.2161608770728232E-2</v>
      </c>
      <c r="J64" s="3">
        <f t="shared" si="3"/>
        <v>1.3379689600728934E-2</v>
      </c>
      <c r="K64" s="3">
        <f t="shared" si="4"/>
        <v>1.1445104529024626E-3</v>
      </c>
      <c r="L64" s="3">
        <f t="shared" si="5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0"/>
        <v>1.7699530516431923E-2</v>
      </c>
      <c r="H65" s="3">
        <f t="shared" si="1"/>
        <v>2.566855102295618E-2</v>
      </c>
      <c r="I65" s="3">
        <f t="shared" si="2"/>
        <v>3.3232263267340002E-2</v>
      </c>
      <c r="J65" s="3">
        <f t="shared" si="3"/>
        <v>1.378905891782946E-2</v>
      </c>
      <c r="K65" s="3">
        <f t="shared" si="4"/>
        <v>1.1636642481220529E-3</v>
      </c>
      <c r="L65" s="3">
        <f t="shared" si="5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0"/>
        <v>1.8309859154929574E-2</v>
      </c>
      <c r="H66" s="3">
        <f t="shared" si="1"/>
        <v>2.6536903207766676E-2</v>
      </c>
      <c r="I66" s="3">
        <f t="shared" si="2"/>
        <v>3.4288546779883043E-2</v>
      </c>
      <c r="J66" s="3">
        <f t="shared" si="3"/>
        <v>1.4175042252841757E-2</v>
      </c>
      <c r="K66" s="3">
        <f t="shared" si="4"/>
        <v>1.1752816121725915E-3</v>
      </c>
      <c r="L66" s="3">
        <f t="shared" si="5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0"/>
        <v>1.8920187793427225E-2</v>
      </c>
      <c r="H67" s="3">
        <f t="shared" si="1"/>
        <v>2.7402866529753503E-2</v>
      </c>
      <c r="I67" s="3">
        <f t="shared" si="2"/>
        <v>3.5330652204556605E-2</v>
      </c>
      <c r="J67" s="3">
        <f t="shared" si="3"/>
        <v>1.4538975573400391E-2</v>
      </c>
      <c r="K67" s="3">
        <f t="shared" si="4"/>
        <v>1.1823278996542868E-3</v>
      </c>
      <c r="L67" s="3">
        <f t="shared" si="5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0"/>
        <v>1.9591549295774644E-2</v>
      </c>
      <c r="H68" s="3">
        <f t="shared" si="1"/>
        <v>2.8360344274364742E-2</v>
      </c>
      <c r="I68" s="3">
        <f t="shared" si="2"/>
        <v>3.6509004590172374E-2</v>
      </c>
      <c r="J68" s="3">
        <f t="shared" si="3"/>
        <v>1.4999489419527834E-2</v>
      </c>
      <c r="K68" s="3">
        <f t="shared" si="4"/>
        <v>1.233550045856596E-3</v>
      </c>
      <c r="L68" s="3">
        <f t="shared" si="5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0"/>
        <v>2.0262910798122064E-2</v>
      </c>
      <c r="H69" s="3">
        <f t="shared" si="1"/>
        <v>2.9315187969072495E-2</v>
      </c>
      <c r="I69" s="3">
        <f t="shared" si="2"/>
        <v>3.7671540404322162E-2</v>
      </c>
      <c r="J69" s="3">
        <f t="shared" si="3"/>
        <v>1.5433695557414716E-2</v>
      </c>
      <c r="K69" s="3">
        <f t="shared" si="4"/>
        <v>1.2646178479845797E-3</v>
      </c>
      <c r="L69" s="3">
        <f t="shared" si="5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0"/>
        <v>2.0934272300469483E-2</v>
      </c>
      <c r="H70" s="3">
        <f t="shared" si="1"/>
        <v>3.0267404860226804E-2</v>
      </c>
      <c r="I70" s="3">
        <f t="shared" si="2"/>
        <v>3.88184719467696E-2</v>
      </c>
      <c r="J70" s="3">
        <f t="shared" si="3"/>
        <v>1.5843096863725203E-2</v>
      </c>
      <c r="K70" s="3">
        <f t="shared" si="4"/>
        <v>1.283461422505087E-3</v>
      </c>
      <c r="L70" s="3">
        <f t="shared" si="5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G134" si="6">G70*(1-G$5)+G$4*$F70*$L$4/1000</f>
        <v>2.1605633802816902E-2</v>
      </c>
      <c r="H71" s="3">
        <f t="shared" ref="H71:H134" si="7">H70*(1-H$5)+H$4*$F70*$L$4/1000</f>
        <v>3.1217002174242788E-2</v>
      </c>
      <c r="I71" s="3">
        <f t="shared" ref="I71:I134" si="8">I70*(1-I$5)+I$4*$F70*$L$4/1000</f>
        <v>3.9950008667660131E-2</v>
      </c>
      <c r="J71" s="3">
        <f t="shared" ref="J71:J134" si="9">J70*(1-J$5)+J$4*$F70*$L$4/1000</f>
        <v>1.6229110360504465E-2</v>
      </c>
      <c r="K71" s="3">
        <f t="shared" ref="K71:K134" si="10">K70*(1-K$5)+K$4*$F70*$L$4/1000</f>
        <v>1.2948906281903545E-3</v>
      </c>
      <c r="L71" s="3">
        <f t="shared" ref="L71:L134" si="11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6"/>
        <v>2.2338028169014087E-2</v>
      </c>
      <c r="H72" s="3">
        <f t="shared" si="7"/>
        <v>3.2257883831270498E-2</v>
      </c>
      <c r="I72" s="3">
        <f t="shared" si="8"/>
        <v>4.1216591947554393E-2</v>
      </c>
      <c r="J72" s="3">
        <f t="shared" si="9"/>
        <v>1.6710443011801919E-2</v>
      </c>
      <c r="K72" s="3">
        <f t="shared" si="10"/>
        <v>1.3487711486621431E-3</v>
      </c>
      <c r="L72" s="3">
        <f t="shared" si="11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6"/>
        <v>2.3131455399061036E-2</v>
      </c>
      <c r="H73" s="3">
        <f t="shared" si="7"/>
        <v>3.3389798705352955E-2</v>
      </c>
      <c r="I73" s="3">
        <f t="shared" si="8"/>
        <v>4.2616409108362369E-2</v>
      </c>
      <c r="J73" s="3">
        <f t="shared" si="9"/>
        <v>1.7281649533989533E-2</v>
      </c>
      <c r="K73" s="3">
        <f t="shared" si="10"/>
        <v>1.4283996930970686E-3</v>
      </c>
      <c r="L73" s="3">
        <f t="shared" si="11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6"/>
        <v>2.3985915492957751E-2</v>
      </c>
      <c r="H74" s="3">
        <f t="shared" si="7"/>
        <v>3.4612496361388197E-2</v>
      </c>
      <c r="I74" s="3">
        <f t="shared" si="8"/>
        <v>4.41476718028758E-2</v>
      </c>
      <c r="J74" s="3">
        <f t="shared" si="9"/>
        <v>1.7937595715373757E-2</v>
      </c>
      <c r="K74" s="3">
        <f t="shared" si="10"/>
        <v>1.5236452034926525E-3</v>
      </c>
      <c r="L74" s="3">
        <f t="shared" si="11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6"/>
        <v>2.4840375586854466E-2</v>
      </c>
      <c r="H75" s="3">
        <f t="shared" si="7"/>
        <v>3.58318303396137E-2</v>
      </c>
      <c r="I75" s="3">
        <f t="shared" si="8"/>
        <v>4.5658380946400061E-2</v>
      </c>
      <c r="J75" s="3">
        <f t="shared" si="9"/>
        <v>1.8556069753615102E-2</v>
      </c>
      <c r="K75" s="3">
        <f t="shared" si="10"/>
        <v>1.5814145257475524E-3</v>
      </c>
      <c r="L75" s="3">
        <f t="shared" si="11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6"/>
        <v>2.569483568075118E-2</v>
      </c>
      <c r="H76" s="3">
        <f t="shared" si="7"/>
        <v>3.7047809893607689E-2</v>
      </c>
      <c r="I76" s="3">
        <f t="shared" si="8"/>
        <v>4.7148812421355442E-2</v>
      </c>
      <c r="J76" s="3">
        <f t="shared" si="9"/>
        <v>1.9139212314444338E-2</v>
      </c>
      <c r="K76" s="3">
        <f t="shared" si="10"/>
        <v>1.6164533908859687E-3</v>
      </c>
      <c r="L76" s="3">
        <f t="shared" si="11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6"/>
        <v>2.6549295774647895E-2</v>
      </c>
      <c r="H77" s="3">
        <f t="shared" si="7"/>
        <v>3.826044425149152E-2</v>
      </c>
      <c r="I77" s="3">
        <f t="shared" si="8"/>
        <v>4.8619238407098475E-2</v>
      </c>
      <c r="J77" s="3">
        <f t="shared" si="9"/>
        <v>1.9689041774088981E-2</v>
      </c>
      <c r="K77" s="3">
        <f t="shared" si="10"/>
        <v>1.6377055368739543E-3</v>
      </c>
      <c r="L77" s="3">
        <f t="shared" si="11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6"/>
        <v>2.740375586854461E-2</v>
      </c>
      <c r="H78" s="3">
        <f t="shared" si="7"/>
        <v>3.9469742615999705E-2</v>
      </c>
      <c r="I78" s="3">
        <f t="shared" si="8"/>
        <v>5.0069927429626737E-2</v>
      </c>
      <c r="J78" s="3">
        <f t="shared" si="9"/>
        <v>2.0207461205288154E-2</v>
      </c>
      <c r="K78" s="3">
        <f t="shared" si="10"/>
        <v>1.6505956150003566E-3</v>
      </c>
      <c r="L78" s="3">
        <f t="shared" si="11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6"/>
        <v>2.8319248826291089E-2</v>
      </c>
      <c r="H79" s="3">
        <f t="shared" si="7"/>
        <v>4.0769610878164796E-2</v>
      </c>
      <c r="I79" s="3">
        <f t="shared" si="8"/>
        <v>5.1651379152400506E-2</v>
      </c>
      <c r="J79" s="3">
        <f t="shared" si="9"/>
        <v>2.0813635856237155E-2</v>
      </c>
      <c r="K79" s="3">
        <f t="shared" si="10"/>
        <v>1.7053621993976221E-3</v>
      </c>
      <c r="L79" s="3">
        <f t="shared" si="11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6"/>
        <v>2.9295774647887334E-2</v>
      </c>
      <c r="H80" s="3">
        <f t="shared" si="7"/>
        <v>4.2159799877490349E-2</v>
      </c>
      <c r="I80" s="3">
        <f t="shared" si="8"/>
        <v>5.3361838397920448E-2</v>
      </c>
      <c r="J80" s="3">
        <f t="shared" si="9"/>
        <v>2.1502552547121346E-2</v>
      </c>
      <c r="K80" s="3">
        <f t="shared" si="10"/>
        <v>1.7855281687698152E-3</v>
      </c>
      <c r="L80" s="3">
        <f t="shared" si="11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6"/>
        <v>3.0272300469483579E-2</v>
      </c>
      <c r="H81" s="3">
        <f t="shared" si="7"/>
        <v>4.3546164425312867E-2</v>
      </c>
      <c r="I81" s="3">
        <f t="shared" si="8"/>
        <v>5.5049338805976608E-2</v>
      </c>
      <c r="J81" s="3">
        <f t="shared" si="9"/>
        <v>2.215211359330942E-2</v>
      </c>
      <c r="K81" s="3">
        <f t="shared" si="10"/>
        <v>1.8341512870596341E-3</v>
      </c>
      <c r="L81" s="3">
        <f t="shared" si="11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6"/>
        <v>3.1309859154929585E-2</v>
      </c>
      <c r="H82" s="3">
        <f t="shared" si="7"/>
        <v>4.5022611756427813E-2</v>
      </c>
      <c r="I82" s="3">
        <f t="shared" si="8"/>
        <v>5.6864423286009796E-2</v>
      </c>
      <c r="J82" s="3">
        <f t="shared" si="9"/>
        <v>2.2881938151073214E-2</v>
      </c>
      <c r="K82" s="3">
        <f t="shared" si="10"/>
        <v>1.9105910558807552E-3</v>
      </c>
      <c r="L82" s="3">
        <f t="shared" si="11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6"/>
        <v>3.2347417840375592E-2</v>
      </c>
      <c r="H83" s="3">
        <f t="shared" si="7"/>
        <v>4.6494997336789898E-2</v>
      </c>
      <c r="I83" s="3">
        <f t="shared" si="8"/>
        <v>5.8655144584242966E-2</v>
      </c>
      <c r="J83" s="3">
        <f t="shared" si="9"/>
        <v>2.3570070126314454E-2</v>
      </c>
      <c r="K83" s="3">
        <f t="shared" si="10"/>
        <v>1.9569541192921112E-3</v>
      </c>
      <c r="L83" s="3">
        <f t="shared" si="11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6"/>
        <v>3.3446009389671363E-2</v>
      </c>
      <c r="H84" s="3">
        <f t="shared" si="7"/>
        <v>4.8057229054011906E-2</v>
      </c>
      <c r="I84" s="3">
        <f t="shared" si="8"/>
        <v>6.0572064460091543E-2</v>
      </c>
      <c r="J84" s="3">
        <f t="shared" si="9"/>
        <v>2.4336262177216007E-2</v>
      </c>
      <c r="K84" s="3">
        <f t="shared" si="10"/>
        <v>2.0320230955368111E-3</v>
      </c>
      <c r="L84" s="3">
        <f t="shared" si="11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6"/>
        <v>3.4544600938967135E-2</v>
      </c>
      <c r="H85" s="3">
        <f t="shared" si="7"/>
        <v>4.9615163025069971E-2</v>
      </c>
      <c r="I85" s="3">
        <f t="shared" si="8"/>
        <v>6.2463254256737134E-2</v>
      </c>
      <c r="J85" s="3">
        <f t="shared" si="9"/>
        <v>2.5058684085046169E-2</v>
      </c>
      <c r="K85" s="3">
        <f t="shared" si="10"/>
        <v>2.0775547312224607E-3</v>
      </c>
      <c r="L85" s="3">
        <f t="shared" si="11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6"/>
        <v>3.5643192488262906E-2</v>
      </c>
      <c r="H86" s="3">
        <f t="shared" si="7"/>
        <v>5.116881107319228E-2</v>
      </c>
      <c r="I86" s="3">
        <f t="shared" si="8"/>
        <v>6.4329059339149938E-2</v>
      </c>
      <c r="J86" s="3">
        <f t="shared" si="9"/>
        <v>2.5739836300471632E-2</v>
      </c>
      <c r="K86" s="3">
        <f t="shared" si="10"/>
        <v>2.1051710642526729E-3</v>
      </c>
      <c r="L86" s="3">
        <f t="shared" si="11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si="6"/>
        <v>3.7107981220657275E-2</v>
      </c>
      <c r="H87" s="3">
        <f t="shared" si="7"/>
        <v>5.3281565270771124E-2</v>
      </c>
      <c r="I87" s="3">
        <f t="shared" si="8"/>
        <v>6.7071228887303033E-2</v>
      </c>
      <c r="J87" s="3">
        <f t="shared" si="9"/>
        <v>2.7086301783386228E-2</v>
      </c>
      <c r="K87" s="3">
        <f t="shared" si="10"/>
        <v>2.4036113577894022E-3</v>
      </c>
      <c r="L87" s="3">
        <f t="shared" si="11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6"/>
        <v>3.8511737089201879E-2</v>
      </c>
      <c r="H88" s="3">
        <f t="shared" si="7"/>
        <v>5.5294610504767208E-2</v>
      </c>
      <c r="I88" s="3">
        <f t="shared" si="8"/>
        <v>6.9626356605096862E-2</v>
      </c>
      <c r="J88" s="3">
        <f t="shared" si="9"/>
        <v>2.8238477034335203E-2</v>
      </c>
      <c r="K88" s="3">
        <f t="shared" si="10"/>
        <v>2.537676189105555E-3</v>
      </c>
      <c r="L88" s="3">
        <f t="shared" si="11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6"/>
        <v>3.9915492957746483E-2</v>
      </c>
      <c r="H89" s="3">
        <f t="shared" si="7"/>
        <v>5.7302117791135622E-2</v>
      </c>
      <c r="I89" s="3">
        <f t="shared" si="8"/>
        <v>7.2147187824961434E-2</v>
      </c>
      <c r="J89" s="3">
        <f t="shared" si="9"/>
        <v>2.9324832135469242E-2</v>
      </c>
      <c r="K89" s="3">
        <f t="shared" si="10"/>
        <v>2.6189906196880039E-3</v>
      </c>
      <c r="L89" s="3">
        <f t="shared" si="11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6"/>
        <v>4.1380281690140852E-2</v>
      </c>
      <c r="H90" s="3">
        <f t="shared" si="7"/>
        <v>5.9397999078550895E-2</v>
      </c>
      <c r="I90" s="3">
        <f t="shared" si="8"/>
        <v>7.4784417637399195E-2</v>
      </c>
      <c r="J90" s="3">
        <f t="shared" si="9"/>
        <v>3.0466498077037055E-2</v>
      </c>
      <c r="K90" s="3">
        <f t="shared" si="10"/>
        <v>2.7152586717208455E-3</v>
      </c>
      <c r="L90" s="3">
        <f t="shared" si="11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6"/>
        <v>4.2845070422535221E-2</v>
      </c>
      <c r="H91" s="3">
        <f t="shared" si="7"/>
        <v>6.1488114533878792E-2</v>
      </c>
      <c r="I91" s="3">
        <f t="shared" si="8"/>
        <v>7.7386248927026779E-2</v>
      </c>
      <c r="J91" s="3">
        <f t="shared" si="9"/>
        <v>3.1542944232595134E-2</v>
      </c>
      <c r="K91" s="3">
        <f t="shared" si="10"/>
        <v>2.7736481968295753E-3</v>
      </c>
      <c r="L91" s="3">
        <f t="shared" si="11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6"/>
        <v>4.4370892018779355E-2</v>
      </c>
      <c r="H92" s="3">
        <f t="shared" si="7"/>
        <v>6.3666376732710805E-2</v>
      </c>
      <c r="I92" s="3">
        <f t="shared" si="8"/>
        <v>8.010339157640331E-2</v>
      </c>
      <c r="J92" s="3">
        <f t="shared" si="9"/>
        <v>3.2675267295495455E-2</v>
      </c>
      <c r="K92" s="3">
        <f t="shared" si="10"/>
        <v>2.8560115908215916E-3</v>
      </c>
      <c r="L92" s="3">
        <f t="shared" si="11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6"/>
        <v>4.614084507042255E-2</v>
      </c>
      <c r="H93" s="3">
        <f t="shared" si="7"/>
        <v>6.6214233321565064E-2</v>
      </c>
      <c r="I93" s="3">
        <f t="shared" si="8"/>
        <v>8.3385002030790176E-2</v>
      </c>
      <c r="J93" s="3">
        <f t="shared" si="9"/>
        <v>3.4212387869746778E-2</v>
      </c>
      <c r="K93" s="3">
        <f t="shared" si="10"/>
        <v>3.0937609417457882E-3</v>
      </c>
      <c r="L93" s="3">
        <f t="shared" si="11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6"/>
        <v>4.7910798122065744E-2</v>
      </c>
      <c r="H94" s="3">
        <f t="shared" si="7"/>
        <v>6.8755080680763872E-2</v>
      </c>
      <c r="I94" s="3">
        <f t="shared" si="8"/>
        <v>8.6622564688517131E-2</v>
      </c>
      <c r="J94" s="3">
        <f t="shared" si="9"/>
        <v>3.5661697578075136E-2</v>
      </c>
      <c r="K94" s="3">
        <f t="shared" si="10"/>
        <v>3.2379632124080915E-3</v>
      </c>
      <c r="L94" s="3">
        <f t="shared" si="11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6"/>
        <v>4.9741784037558703E-2</v>
      </c>
      <c r="H95" s="3">
        <f t="shared" si="7"/>
        <v>7.1382834806522619E-2</v>
      </c>
      <c r="I95" s="3">
        <f t="shared" si="8"/>
        <v>8.9966905528023985E-2</v>
      </c>
      <c r="J95" s="3">
        <f t="shared" si="9"/>
        <v>3.7145583671204865E-2</v>
      </c>
      <c r="K95" s="3">
        <f t="shared" si="10"/>
        <v>3.3723746675724696E-3</v>
      </c>
      <c r="L95" s="3">
        <f t="shared" si="11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6"/>
        <v>5.1633802816901428E-2</v>
      </c>
      <c r="H96" s="3">
        <f t="shared" si="7"/>
        <v>7.409725661572801E-2</v>
      </c>
      <c r="I96" s="3">
        <f t="shared" si="8"/>
        <v>9.3416591306790295E-2</v>
      </c>
      <c r="J96" s="3">
        <f t="shared" si="9"/>
        <v>3.8662070908975402E-2</v>
      </c>
      <c r="K96" s="3">
        <f t="shared" si="10"/>
        <v>3.5008476929537669E-3</v>
      </c>
      <c r="L96" s="3">
        <f t="shared" si="11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6"/>
        <v>5.3647887323943683E-2</v>
      </c>
      <c r="H97" s="3">
        <f t="shared" si="7"/>
        <v>7.6992004396606611E-2</v>
      </c>
      <c r="I97" s="3">
        <f t="shared" si="8"/>
        <v>9.712044276194351E-2</v>
      </c>
      <c r="J97" s="3">
        <f t="shared" si="9"/>
        <v>4.032666778250546E-2</v>
      </c>
      <c r="K97" s="3">
        <f t="shared" si="10"/>
        <v>3.6726672354085864E-3</v>
      </c>
      <c r="L97" s="3">
        <f t="shared" si="11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6"/>
        <v>5.5723004694835702E-2</v>
      </c>
      <c r="H98" s="3">
        <f t="shared" si="7"/>
        <v>7.9972685353403669E-2</v>
      </c>
      <c r="I98" s="3">
        <f t="shared" si="8"/>
        <v>0.10092481358345068</v>
      </c>
      <c r="J98" s="3">
        <f t="shared" si="9"/>
        <v>4.2013542361920522E-2</v>
      </c>
      <c r="K98" s="3">
        <f t="shared" si="10"/>
        <v>3.8238294126527426E-3</v>
      </c>
      <c r="L98" s="3">
        <f t="shared" si="11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6"/>
        <v>5.7920187793427252E-2</v>
      </c>
      <c r="H99" s="3">
        <f t="shared" si="7"/>
        <v>8.3132959794997893E-2</v>
      </c>
      <c r="I99" s="3">
        <f t="shared" si="8"/>
        <v>0.10497858928025085</v>
      </c>
      <c r="J99" s="3">
        <f t="shared" si="9"/>
        <v>4.3838792883940027E-2</v>
      </c>
      <c r="K99" s="3">
        <f t="shared" si="10"/>
        <v>4.0094106213552621E-3</v>
      </c>
      <c r="L99" s="3">
        <f t="shared" si="11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6"/>
        <v>6.0178403755868567E-2</v>
      </c>
      <c r="H100" s="3">
        <f t="shared" si="7"/>
        <v>8.6378436940727846E-2</v>
      </c>
      <c r="I100" s="3">
        <f t="shared" si="8"/>
        <v>0.10912818744471556</v>
      </c>
      <c r="J100" s="3">
        <f t="shared" si="9"/>
        <v>4.5677143473978089E-2</v>
      </c>
      <c r="K100" s="3">
        <f t="shared" si="10"/>
        <v>4.1689196711073816E-3</v>
      </c>
      <c r="L100" s="3">
        <f t="shared" si="11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6"/>
        <v>6.2558685446009413E-2</v>
      </c>
      <c r="H101" s="3">
        <f t="shared" si="7"/>
        <v>8.9802779109021957E-2</v>
      </c>
      <c r="I101" s="3">
        <f t="shared" si="8"/>
        <v>0.11352255663045085</v>
      </c>
      <c r="J101" s="3">
        <f t="shared" si="9"/>
        <v>4.76452166583523E-2</v>
      </c>
      <c r="K101" s="3">
        <f t="shared" si="10"/>
        <v>4.359563513898693E-3</v>
      </c>
      <c r="L101" s="3">
        <f t="shared" si="11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6"/>
        <v>6.5183098591549318E-2</v>
      </c>
      <c r="H102" s="3">
        <f t="shared" si="7"/>
        <v>9.3593287664085228E-2</v>
      </c>
      <c r="I102" s="3">
        <f t="shared" si="8"/>
        <v>0.11845888085362308</v>
      </c>
      <c r="J102" s="3">
        <f t="shared" si="9"/>
        <v>4.9970343577114801E-2</v>
      </c>
      <c r="K102" s="3">
        <f t="shared" si="10"/>
        <v>4.6629882768671055E-3</v>
      </c>
      <c r="L102" s="3">
        <f t="shared" si="11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si="6"/>
        <v>6.7807511737089224E-2</v>
      </c>
      <c r="H103" s="3">
        <f t="shared" si="7"/>
        <v>9.7373368416779404E-2</v>
      </c>
      <c r="I103" s="3">
        <f t="shared" si="8"/>
        <v>0.12332894669279393</v>
      </c>
      <c r="J103" s="3">
        <f t="shared" si="9"/>
        <v>5.2162643304869999E-2</v>
      </c>
      <c r="K103" s="3">
        <f t="shared" si="10"/>
        <v>4.8470246985234857E-3</v>
      </c>
      <c r="L103" s="3">
        <f t="shared" si="11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6"/>
        <v>7.0615023474178432E-2</v>
      </c>
      <c r="H104" s="3">
        <f t="shared" si="7"/>
        <v>0.10142474019514565</v>
      </c>
      <c r="I104" s="3">
        <f t="shared" si="8"/>
        <v>0.12858434773415406</v>
      </c>
      <c r="J104" s="3">
        <f t="shared" si="9"/>
        <v>5.458181651750707E-2</v>
      </c>
      <c r="K104" s="3">
        <f t="shared" si="10"/>
        <v>5.0994935011844178E-3</v>
      </c>
      <c r="L104" s="3">
        <f t="shared" si="11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6"/>
        <v>7.3483568075117398E-2</v>
      </c>
      <c r="H105" s="3">
        <f t="shared" si="7"/>
        <v>0.10555886324223084</v>
      </c>
      <c r="I105" s="3">
        <f t="shared" si="8"/>
        <v>0.13391944228772401</v>
      </c>
      <c r="J105" s="3">
        <f t="shared" si="9"/>
        <v>5.6980160862054464E-2</v>
      </c>
      <c r="K105" s="3">
        <f t="shared" si="10"/>
        <v>5.2995719274267234E-3</v>
      </c>
      <c r="L105" s="3">
        <f t="shared" si="11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6"/>
        <v>7.6535211267605666E-2</v>
      </c>
      <c r="H106" s="3">
        <f t="shared" si="7"/>
        <v>0.10996330333405055</v>
      </c>
      <c r="I106" s="3">
        <f t="shared" si="8"/>
        <v>0.1396336301416678</v>
      </c>
      <c r="J106" s="3">
        <f t="shared" si="9"/>
        <v>5.9593608010300766E-2</v>
      </c>
      <c r="K106" s="3">
        <f t="shared" si="10"/>
        <v>5.5617706977122696E-3</v>
      </c>
      <c r="L106" s="3">
        <f t="shared" si="11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6"/>
        <v>7.9830985915492994E-2</v>
      </c>
      <c r="H107" s="3">
        <f t="shared" si="7"/>
        <v>0.11473121353394743</v>
      </c>
      <c r="I107" s="3">
        <f t="shared" si="8"/>
        <v>0.14587205761400859</v>
      </c>
      <c r="J107" s="3">
        <f t="shared" si="9"/>
        <v>6.2527240707341433E-2</v>
      </c>
      <c r="K107" s="3">
        <f t="shared" si="10"/>
        <v>5.9085957180594504E-3</v>
      </c>
      <c r="L107" s="3">
        <f t="shared" si="11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6"/>
        <v>8.3126760563380322E-2</v>
      </c>
      <c r="H108" s="3">
        <f t="shared" si="7"/>
        <v>0.11948600707032649</v>
      </c>
      <c r="I108" s="3">
        <f t="shared" si="8"/>
        <v>0.15202674907057337</v>
      </c>
      <c r="J108" s="3">
        <f t="shared" si="9"/>
        <v>6.5293284191315623E-2</v>
      </c>
      <c r="K108" s="3">
        <f t="shared" si="10"/>
        <v>6.1189557264554736E-3</v>
      </c>
      <c r="L108" s="3">
        <f t="shared" si="11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6"/>
        <v>8.6605633802816939E-2</v>
      </c>
      <c r="H109" s="3">
        <f t="shared" si="7"/>
        <v>0.12450941016836632</v>
      </c>
      <c r="I109" s="3">
        <f t="shared" si="8"/>
        <v>0.15854953269309094</v>
      </c>
      <c r="J109" s="3">
        <f t="shared" si="9"/>
        <v>6.8253424983145988E-2</v>
      </c>
      <c r="K109" s="3">
        <f t="shared" si="10"/>
        <v>6.3873905915476032E-3</v>
      </c>
      <c r="L109" s="3">
        <f t="shared" si="11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6"/>
        <v>9.0206572769953086E-2</v>
      </c>
      <c r="H110" s="3">
        <f t="shared" si="7"/>
        <v>0.12970678716151648</v>
      </c>
      <c r="I110" s="3">
        <f t="shared" si="8"/>
        <v>0.16528523298001818</v>
      </c>
      <c r="J110" s="3">
        <f t="shared" si="9"/>
        <v>7.1279204021829703E-2</v>
      </c>
      <c r="K110" s="3">
        <f t="shared" si="10"/>
        <v>6.6441012809768281E-3</v>
      </c>
      <c r="L110" s="3">
        <f t="shared" si="11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6"/>
        <v>9.4417840375586884E-2</v>
      </c>
      <c r="H111" s="3">
        <f t="shared" si="7"/>
        <v>0.13582883315131003</v>
      </c>
      <c r="I111" s="3">
        <f t="shared" si="8"/>
        <v>0.17343286996702248</v>
      </c>
      <c r="J111" s="3">
        <f t="shared" si="9"/>
        <v>7.5305838736831401E-2</v>
      </c>
      <c r="K111" s="3">
        <f t="shared" si="10"/>
        <v>7.2692877528667387E-3</v>
      </c>
      <c r="L111" s="3">
        <f t="shared" si="11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6"/>
        <v>9.8751173708920212E-2</v>
      </c>
      <c r="H112" s="3">
        <f t="shared" si="7"/>
        <v>0.14212183063676986</v>
      </c>
      <c r="I112" s="3">
        <f t="shared" si="8"/>
        <v>0.18177161383583249</v>
      </c>
      <c r="J112" s="3">
        <f t="shared" si="9"/>
        <v>7.9337186253757783E-2</v>
      </c>
      <c r="K112" s="3">
        <f t="shared" si="10"/>
        <v>7.7423792297205626E-3</v>
      </c>
      <c r="L112" s="3">
        <f t="shared" si="11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6"/>
        <v>0.10338967136150237</v>
      </c>
      <c r="H113" s="3">
        <f t="shared" si="7"/>
        <v>0.14886699946606516</v>
      </c>
      <c r="I113" s="3">
        <f t="shared" si="8"/>
        <v>0.19074960365753016</v>
      </c>
      <c r="J113" s="3">
        <f t="shared" si="9"/>
        <v>8.372509002110759E-2</v>
      </c>
      <c r="K113" s="3">
        <f t="shared" si="10"/>
        <v>8.2640654993186968E-3</v>
      </c>
      <c r="L113" s="3">
        <f t="shared" si="11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6"/>
        <v>0.1080892018779343</v>
      </c>
      <c r="H114" s="3">
        <f t="shared" si="7"/>
        <v>0.15568750884784924</v>
      </c>
      <c r="I114" s="3">
        <f t="shared" si="8"/>
        <v>0.19975732011208866</v>
      </c>
      <c r="J114" s="3">
        <f t="shared" si="9"/>
        <v>8.7979697533180135E-2</v>
      </c>
      <c r="K114" s="3">
        <f t="shared" si="10"/>
        <v>8.6274325733885857E-3</v>
      </c>
      <c r="L114" s="3">
        <f t="shared" si="11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6"/>
        <v>0.11284976525821599</v>
      </c>
      <c r="H115" s="3">
        <f t="shared" si="7"/>
        <v>0.16258315151800956</v>
      </c>
      <c r="I115" s="3">
        <f t="shared" si="8"/>
        <v>0.20879436419033309</v>
      </c>
      <c r="J115" s="3">
        <f t="shared" si="9"/>
        <v>9.2108623585975338E-2</v>
      </c>
      <c r="K115" s="3">
        <f t="shared" si="10"/>
        <v>8.8947742013495579E-3</v>
      </c>
      <c r="L115" s="3">
        <f t="shared" si="11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6"/>
        <v>0.11791549295774652</v>
      </c>
      <c r="H116" s="3">
        <f t="shared" si="7"/>
        <v>0.16992930763708347</v>
      </c>
      <c r="I116" s="3">
        <f t="shared" si="8"/>
        <v>0.21846128120597164</v>
      </c>
      <c r="J116" s="3">
        <f t="shared" si="9"/>
        <v>9.6588531534212541E-2</v>
      </c>
      <c r="K116" s="3">
        <f t="shared" si="10"/>
        <v>9.2916668793629337E-3</v>
      </c>
      <c r="L116" s="3">
        <f t="shared" si="11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6"/>
        <v>0.12346948356807516</v>
      </c>
      <c r="H117" s="3">
        <f t="shared" si="7"/>
        <v>0.17800642796994795</v>
      </c>
      <c r="I117" s="3">
        <f t="shared" si="8"/>
        <v>0.22920032084185249</v>
      </c>
      <c r="J117" s="3">
        <f t="shared" si="9"/>
        <v>0.10175148356169764</v>
      </c>
      <c r="K117" s="3">
        <f t="shared" si="10"/>
        <v>9.907981311653595E-3</v>
      </c>
      <c r="L117" s="3">
        <f t="shared" si="11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6"/>
        <v>0.12926760563380285</v>
      </c>
      <c r="H118" s="3">
        <f t="shared" si="7"/>
        <v>0.18643691475773536</v>
      </c>
      <c r="I118" s="3">
        <f t="shared" si="8"/>
        <v>0.24039615344071119</v>
      </c>
      <c r="J118" s="3">
        <f t="shared" si="9"/>
        <v>0.10708897593949951</v>
      </c>
      <c r="K118" s="3">
        <f t="shared" si="10"/>
        <v>1.0469588338091314E-2</v>
      </c>
      <c r="L118" s="3">
        <f t="shared" si="11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si="6"/>
        <v>0.13518779342723009</v>
      </c>
      <c r="H119" s="3">
        <f t="shared" si="7"/>
        <v>0.19503200245153268</v>
      </c>
      <c r="I119" s="3">
        <f t="shared" si="8"/>
        <v>0.25174217816249217</v>
      </c>
      <c r="J119" s="3">
        <f t="shared" si="9"/>
        <v>0.11235629594209656</v>
      </c>
      <c r="K119" s="3">
        <f t="shared" si="10"/>
        <v>1.0904116931950857E-2</v>
      </c>
      <c r="L119" s="3">
        <f t="shared" si="11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6"/>
        <v>0.14153521126760568</v>
      </c>
      <c r="H120" s="3">
        <f t="shared" si="7"/>
        <v>0.20426072179740112</v>
      </c>
      <c r="I120" s="3">
        <f t="shared" si="8"/>
        <v>0.26398755274493857</v>
      </c>
      <c r="J120" s="3">
        <f t="shared" si="9"/>
        <v>0.11814430675676638</v>
      </c>
      <c r="K120" s="3">
        <f t="shared" si="10"/>
        <v>1.1496310344301069E-2</v>
      </c>
      <c r="L120" s="3">
        <f t="shared" si="11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6"/>
        <v>0.1483708920187794</v>
      </c>
      <c r="H121" s="3">
        <f t="shared" si="7"/>
        <v>0.21421522636933563</v>
      </c>
      <c r="I121" s="3">
        <f t="shared" si="8"/>
        <v>0.27727044030209569</v>
      </c>
      <c r="J121" s="3">
        <f t="shared" si="9"/>
        <v>0.12454063384641034</v>
      </c>
      <c r="K121" s="3">
        <f t="shared" si="10"/>
        <v>1.2231080659831414E-2</v>
      </c>
      <c r="L121" s="3">
        <f t="shared" si="11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6"/>
        <v>0.15563380281690148</v>
      </c>
      <c r="H122" s="3">
        <f t="shared" si="7"/>
        <v>0.22479962279686366</v>
      </c>
      <c r="I122" s="3">
        <f t="shared" si="8"/>
        <v>0.2914266799540296</v>
      </c>
      <c r="J122" s="3">
        <f t="shared" si="9"/>
        <v>0.13139315512267852</v>
      </c>
      <c r="K122" s="3">
        <f t="shared" si="10"/>
        <v>1.3005379881699876E-2</v>
      </c>
      <c r="L122" s="3">
        <f t="shared" si="11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6"/>
        <v>0.16307981220657283</v>
      </c>
      <c r="H123" s="3">
        <f t="shared" si="7"/>
        <v>0.23563659137419701</v>
      </c>
      <c r="I123" s="3">
        <f t="shared" si="8"/>
        <v>0.30584361006389127</v>
      </c>
      <c r="J123" s="3">
        <f t="shared" si="9"/>
        <v>0.13820632607782224</v>
      </c>
      <c r="K123" s="3">
        <f t="shared" si="10"/>
        <v>1.3615861169977268E-2</v>
      </c>
      <c r="L123" s="3">
        <f t="shared" si="11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6"/>
        <v>0.17101408450704231</v>
      </c>
      <c r="H124" s="3">
        <f t="shared" si="7"/>
        <v>0.24719492083587488</v>
      </c>
      <c r="I124" s="3">
        <f t="shared" si="8"/>
        <v>0.3212689051927155</v>
      </c>
      <c r="J124" s="3">
        <f t="shared" si="9"/>
        <v>0.14556924913206956</v>
      </c>
      <c r="K124" s="3">
        <f t="shared" si="10"/>
        <v>1.4361723642958468E-2</v>
      </c>
      <c r="L124" s="3">
        <f t="shared" si="11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6"/>
        <v>0.17925352112676063</v>
      </c>
      <c r="H125" s="3">
        <f t="shared" si="7"/>
        <v>0.25919093655569109</v>
      </c>
      <c r="I125" s="3">
        <f t="shared" si="8"/>
        <v>0.3372383262188145</v>
      </c>
      <c r="J125" s="3">
        <f t="shared" si="9"/>
        <v>0.15309840600028318</v>
      </c>
      <c r="K125" s="3">
        <f t="shared" si="10"/>
        <v>1.5048853884788209E-2</v>
      </c>
      <c r="L125" s="3">
        <f t="shared" si="11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6"/>
        <v>0.18792018779342728</v>
      </c>
      <c r="H126" s="3">
        <f t="shared" si="7"/>
        <v>0.27181122787289291</v>
      </c>
      <c r="I126" s="3">
        <f t="shared" si="8"/>
        <v>0.35404503903283641</v>
      </c>
      <c r="J126" s="3">
        <f t="shared" si="9"/>
        <v>0.16101904205132372</v>
      </c>
      <c r="K126" s="3">
        <f t="shared" si="10"/>
        <v>1.5794257941326287E-2</v>
      </c>
      <c r="L126" s="3">
        <f t="shared" si="11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6"/>
        <v>0.19689201877934279</v>
      </c>
      <c r="H127" s="3">
        <f t="shared" si="7"/>
        <v>0.28486628395941649</v>
      </c>
      <c r="I127" s="3">
        <f t="shared" si="8"/>
        <v>0.37137733550514834</v>
      </c>
      <c r="J127" s="3">
        <f t="shared" si="9"/>
        <v>0.16907405152619248</v>
      </c>
      <c r="K127" s="3">
        <f t="shared" si="10"/>
        <v>1.6481110139528358E-2</v>
      </c>
      <c r="L127" s="3">
        <f t="shared" si="11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6"/>
        <v>0.20641314553990617</v>
      </c>
      <c r="H128" s="3">
        <f t="shared" si="7"/>
        <v>0.29873049561884224</v>
      </c>
      <c r="I128" s="3">
        <f t="shared" si="8"/>
        <v>0.38982909989531839</v>
      </c>
      <c r="J128" s="3">
        <f t="shared" si="9"/>
        <v>0.1777252416617118</v>
      </c>
      <c r="K128" s="3">
        <f t="shared" si="10"/>
        <v>1.7320242267696538E-2</v>
      </c>
      <c r="L128" s="3">
        <f t="shared" si="11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6"/>
        <v>0.21697183098591555</v>
      </c>
      <c r="H129" s="3">
        <f t="shared" si="7"/>
        <v>0.31415281054891597</v>
      </c>
      <c r="I129" s="3">
        <f t="shared" si="8"/>
        <v>0.41058718394974597</v>
      </c>
      <c r="J129" s="3">
        <f t="shared" si="9"/>
        <v>0.18787752166719446</v>
      </c>
      <c r="K129" s="3">
        <f t="shared" si="10"/>
        <v>1.8627323696708151E-2</v>
      </c>
      <c r="L129" s="3">
        <f t="shared" si="11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6"/>
        <v>0.22820187793427235</v>
      </c>
      <c r="H130" s="3">
        <f t="shared" si="7"/>
        <v>0.33056556207926358</v>
      </c>
      <c r="I130" s="3">
        <f t="shared" si="8"/>
        <v>0.43271922237473287</v>
      </c>
      <c r="J130" s="3">
        <f t="shared" si="9"/>
        <v>0.19874091364546542</v>
      </c>
      <c r="K130" s="3">
        <f t="shared" si="10"/>
        <v>1.9936540583027323E-2</v>
      </c>
      <c r="L130" s="3">
        <f t="shared" si="11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6"/>
        <v>0.23882159624413152</v>
      </c>
      <c r="H131" s="3">
        <f t="shared" si="7"/>
        <v>0.34599419450326874</v>
      </c>
      <c r="I131" s="3">
        <f t="shared" si="8"/>
        <v>0.45305184353103534</v>
      </c>
      <c r="J131" s="3">
        <f t="shared" si="9"/>
        <v>0.20781000527275781</v>
      </c>
      <c r="K131" s="3">
        <f t="shared" si="10"/>
        <v>2.0261137196718296E-2</v>
      </c>
      <c r="L131" s="3">
        <f t="shared" si="11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6"/>
        <v>0.25029577464788738</v>
      </c>
      <c r="H132" s="3">
        <f t="shared" si="7"/>
        <v>0.36269493628877814</v>
      </c>
      <c r="I132" s="3">
        <f t="shared" si="8"/>
        <v>0.47521483410831011</v>
      </c>
      <c r="J132" s="3">
        <f t="shared" si="9"/>
        <v>0.21800420069555382</v>
      </c>
      <c r="K132" s="3">
        <f t="shared" si="10"/>
        <v>2.1115291990265933E-2</v>
      </c>
      <c r="L132" s="3">
        <f t="shared" si="11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6"/>
        <v>0.26195305164319255</v>
      </c>
      <c r="H133" s="3">
        <f t="shared" si="7"/>
        <v>0.37963142397513761</v>
      </c>
      <c r="I133" s="3">
        <f t="shared" si="8"/>
        <v>0.49753104360124145</v>
      </c>
      <c r="J133" s="3">
        <f t="shared" si="9"/>
        <v>0.22796814645897281</v>
      </c>
      <c r="K133" s="3">
        <f t="shared" si="10"/>
        <v>2.1774208131115622E-2</v>
      </c>
      <c r="L133" s="3">
        <f t="shared" si="11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6"/>
        <v>0.27379342723004702</v>
      </c>
      <c r="H134" s="3">
        <f t="shared" si="7"/>
        <v>0.39680300901832533</v>
      </c>
      <c r="I134" s="3">
        <f t="shared" si="8"/>
        <v>0.51999841541117608</v>
      </c>
      <c r="J134" s="3">
        <f t="shared" si="9"/>
        <v>0.23771499600218349</v>
      </c>
      <c r="K134" s="3">
        <f t="shared" si="10"/>
        <v>2.2314706043143024E-2</v>
      </c>
      <c r="L134" s="3">
        <f t="shared" si="11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G198" si="12">G134*(1-G$5)+G$4*$F134*$L$4/1000</f>
        <v>0.285755868544601</v>
      </c>
      <c r="H135" s="3">
        <f t="shared" ref="H135:H198" si="13">H134*(1-H$5)+H$4*$F134*$L$4/1000</f>
        <v>0.41411514794486831</v>
      </c>
      <c r="I135" s="3">
        <f t="shared" ref="I135:I198" si="14">I134*(1-I$5)+I$4*$F134*$L$4/1000</f>
        <v>0.54246468580261031</v>
      </c>
      <c r="J135" s="3">
        <f t="shared" ref="J135:J198" si="15">J134*(1-J$5)+J$4*$F134*$L$4/1000</f>
        <v>0.24713978045770851</v>
      </c>
      <c r="K135" s="3">
        <f t="shared" ref="K135:K198" si="16">K134*(1-K$5)+K$4*$F134*$L$4/1000</f>
        <v>2.273643131191333E-2</v>
      </c>
      <c r="L135" s="3">
        <f t="shared" ref="L135:L198" si="17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2"/>
        <v>0.29857276995305171</v>
      </c>
      <c r="H136" s="3">
        <f t="shared" si="13"/>
        <v>0.43269421465021124</v>
      </c>
      <c r="I136" s="3">
        <f t="shared" si="14"/>
        <v>0.56673268646087027</v>
      </c>
      <c r="J136" s="3">
        <f t="shared" si="15"/>
        <v>0.25766934909570688</v>
      </c>
      <c r="K136" s="3">
        <f t="shared" si="16"/>
        <v>2.364949761270323E-2</v>
      </c>
      <c r="L136" s="3">
        <f t="shared" si="17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2"/>
        <v>0.3129765258215963</v>
      </c>
      <c r="H137" s="3">
        <f t="shared" si="13"/>
        <v>0.45366348434153453</v>
      </c>
      <c r="I137" s="3">
        <f t="shared" si="14"/>
        <v>0.59458105035403874</v>
      </c>
      <c r="J137" s="3">
        <f t="shared" si="15"/>
        <v>0.27064903977334032</v>
      </c>
      <c r="K137" s="3">
        <f t="shared" si="16"/>
        <v>2.5423957595478011E-2</v>
      </c>
      <c r="L137" s="3">
        <f t="shared" si="17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2"/>
        <v>0.32780751173708927</v>
      </c>
      <c r="H138" s="3">
        <f t="shared" si="13"/>
        <v>0.47523234394027247</v>
      </c>
      <c r="I138" s="3">
        <f t="shared" si="14"/>
        <v>0.62310725954773727</v>
      </c>
      <c r="J138" s="3">
        <f t="shared" si="15"/>
        <v>0.28370883777295586</v>
      </c>
      <c r="K138" s="3">
        <f t="shared" si="16"/>
        <v>2.6828860477116648E-2</v>
      </c>
      <c r="L138" s="3">
        <f t="shared" si="17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2"/>
        <v>0.34343192488262919</v>
      </c>
      <c r="H139" s="3">
        <f t="shared" si="13"/>
        <v>0.49796252423835252</v>
      </c>
      <c r="I139" s="3">
        <f t="shared" si="14"/>
        <v>0.6532036240355622</v>
      </c>
      <c r="J139" s="3">
        <f t="shared" si="15"/>
        <v>0.29754839216720708</v>
      </c>
      <c r="K139" s="3">
        <f t="shared" si="16"/>
        <v>2.8291305787246764E-2</v>
      </c>
      <c r="L139" s="3">
        <f t="shared" si="17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2"/>
        <v>0.36003286384976535</v>
      </c>
      <c r="H140" s="3">
        <f t="shared" si="13"/>
        <v>0.522132520548653</v>
      </c>
      <c r="I140" s="3">
        <f t="shared" si="14"/>
        <v>0.68529977245145057</v>
      </c>
      <c r="J140" s="3">
        <f t="shared" si="15"/>
        <v>0.31247527060076574</v>
      </c>
      <c r="K140" s="3">
        <f t="shared" si="16"/>
        <v>2.9929497414913818E-2</v>
      </c>
      <c r="L140" s="3">
        <f t="shared" si="17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2"/>
        <v>0.37681690140845081</v>
      </c>
      <c r="H141" s="3">
        <f t="shared" si="13"/>
        <v>0.54651771461727938</v>
      </c>
      <c r="I141" s="3">
        <f t="shared" si="14"/>
        <v>0.71741581082066197</v>
      </c>
      <c r="J141" s="3">
        <f t="shared" si="15"/>
        <v>0.3269015360734111</v>
      </c>
      <c r="K141" s="3">
        <f t="shared" si="16"/>
        <v>3.1063955934000964E-2</v>
      </c>
      <c r="L141" s="3">
        <f t="shared" si="17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2"/>
        <v>0.39372300469483579</v>
      </c>
      <c r="H142" s="3">
        <f t="shared" si="13"/>
        <v>0.57102361771514898</v>
      </c>
      <c r="I142" s="3">
        <f t="shared" si="14"/>
        <v>0.7494012374262089</v>
      </c>
      <c r="J142" s="3">
        <f t="shared" si="15"/>
        <v>0.34073841613772682</v>
      </c>
      <c r="K142" s="3">
        <f t="shared" si="16"/>
        <v>3.1845936521614535E-2</v>
      </c>
      <c r="L142" s="3">
        <f t="shared" si="17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2"/>
        <v>0.41087323943661985</v>
      </c>
      <c r="H143" s="3">
        <f t="shared" si="13"/>
        <v>0.59583769119534347</v>
      </c>
      <c r="I143" s="3">
        <f t="shared" si="14"/>
        <v>0.78155827490319474</v>
      </c>
      <c r="J143" s="3">
        <f t="shared" si="15"/>
        <v>0.35425432231318615</v>
      </c>
      <c r="K143" s="3">
        <f t="shared" si="16"/>
        <v>3.2508025150532305E-2</v>
      </c>
      <c r="L143" s="3">
        <f t="shared" si="17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2"/>
        <v>0.42887793427230059</v>
      </c>
      <c r="H144" s="3">
        <f t="shared" si="13"/>
        <v>0.62189805440807699</v>
      </c>
      <c r="I144" s="3">
        <f t="shared" si="14"/>
        <v>0.81538696720264869</v>
      </c>
      <c r="J144" s="3">
        <f t="shared" si="15"/>
        <v>0.36864129974915194</v>
      </c>
      <c r="K144" s="3">
        <f t="shared" si="16"/>
        <v>3.3566879198723198E-2</v>
      </c>
      <c r="L144" s="3">
        <f t="shared" si="17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2"/>
        <v>0.4488356807511738</v>
      </c>
      <c r="H145" s="3">
        <f t="shared" si="13"/>
        <v>0.6508914196181026</v>
      </c>
      <c r="I145" s="3">
        <f t="shared" si="14"/>
        <v>0.85356910169608524</v>
      </c>
      <c r="J145" s="3">
        <f t="shared" si="15"/>
        <v>0.38596226293937108</v>
      </c>
      <c r="K145" s="3">
        <f t="shared" si="16"/>
        <v>3.5711454060952191E-2</v>
      </c>
      <c r="L145" s="3">
        <f t="shared" si="17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2"/>
        <v>0.46879342723004702</v>
      </c>
      <c r="H146" s="3">
        <f t="shared" si="13"/>
        <v>0.67980502321354963</v>
      </c>
      <c r="I146" s="3">
        <f t="shared" si="14"/>
        <v>0.89123873206400628</v>
      </c>
      <c r="J146" s="3">
        <f t="shared" si="15"/>
        <v>0.40229373395712759</v>
      </c>
      <c r="K146" s="3">
        <f t="shared" si="16"/>
        <v>3.7012204466943074E-2</v>
      </c>
      <c r="L146" s="3">
        <f t="shared" si="17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2"/>
        <v>0.49052112676056348</v>
      </c>
      <c r="H147" s="3">
        <f t="shared" si="13"/>
        <v>0.71136208931584044</v>
      </c>
      <c r="I147" s="3">
        <f t="shared" si="14"/>
        <v>0.93275954496417235</v>
      </c>
      <c r="J147" s="3">
        <f t="shared" si="15"/>
        <v>0.42109599524795899</v>
      </c>
      <c r="K147" s="3">
        <f t="shared" si="16"/>
        <v>3.9162651816228036E-2</v>
      </c>
      <c r="L147" s="3">
        <f t="shared" si="17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2"/>
        <v>0.51322535211267617</v>
      </c>
      <c r="H148" s="3">
        <f t="shared" si="13"/>
        <v>0.7443346884035853</v>
      </c>
      <c r="I148" s="3">
        <f t="shared" si="14"/>
        <v>0.97612679580950323</v>
      </c>
      <c r="J148" s="3">
        <f t="shared" si="15"/>
        <v>0.44070207673512651</v>
      </c>
      <c r="K148" s="3">
        <f t="shared" si="16"/>
        <v>4.1218137774587327E-2</v>
      </c>
      <c r="L148" s="3">
        <f t="shared" si="17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2"/>
        <v>0.53605164319248833</v>
      </c>
      <c r="H149" s="3">
        <f t="shared" si="13"/>
        <v>0.77740437231260717</v>
      </c>
      <c r="I149" s="3">
        <f t="shared" si="14"/>
        <v>1.0192124141877026</v>
      </c>
      <c r="J149" s="3">
        <f t="shared" si="15"/>
        <v>0.45942286620964456</v>
      </c>
      <c r="K149" s="3">
        <f t="shared" si="16"/>
        <v>4.2558749742556051E-2</v>
      </c>
      <c r="L149" s="3">
        <f t="shared" si="17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2"/>
        <v>0.55863380281690145</v>
      </c>
      <c r="H150" s="3">
        <f t="shared" si="13"/>
        <v>0.81000749367796976</v>
      </c>
      <c r="I150" s="3">
        <f t="shared" si="14"/>
        <v>1.0611187718924975</v>
      </c>
      <c r="J150" s="3">
        <f t="shared" si="15"/>
        <v>0.47660471226885354</v>
      </c>
      <c r="K150" s="3">
        <f t="shared" si="16"/>
        <v>4.3184078576676735E-2</v>
      </c>
      <c r="L150" s="3">
        <f t="shared" si="17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si="12"/>
        <v>0.58200938967136151</v>
      </c>
      <c r="H151" s="3">
        <f t="shared" si="13"/>
        <v>0.8437415801586361</v>
      </c>
      <c r="I151" s="3">
        <f t="shared" si="14"/>
        <v>1.1044156882972804</v>
      </c>
      <c r="J151" s="3">
        <f t="shared" si="15"/>
        <v>0.49433083507617448</v>
      </c>
      <c r="K151" s="3">
        <f t="shared" si="16"/>
        <v>4.4173688325470931E-2</v>
      </c>
      <c r="L151" s="3">
        <f t="shared" si="17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3"/>
        <v>0.879542487571909</v>
      </c>
      <c r="I152" s="3">
        <f t="shared" si="14"/>
        <v>1.1505868458845767</v>
      </c>
      <c r="J152" s="3">
        <f t="shared" si="15"/>
        <v>0.51374385073230278</v>
      </c>
      <c r="K152" s="3">
        <f t="shared" si="16"/>
        <v>4.5853729185837903E-2</v>
      </c>
      <c r="L152" s="3">
        <f t="shared" si="17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3"/>
        <v>0.91646556289545589</v>
      </c>
      <c r="I153" s="3">
        <f t="shared" si="14"/>
        <v>1.1980913174011516</v>
      </c>
      <c r="J153" s="3">
        <f t="shared" si="15"/>
        <v>0.53357368343194445</v>
      </c>
      <c r="K153" s="3">
        <f t="shared" si="16"/>
        <v>4.7483054115718112E-2</v>
      </c>
      <c r="L153" s="3">
        <f t="shared" si="17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3"/>
        <v>0.95525889272072351</v>
      </c>
      <c r="I154" s="3">
        <f t="shared" si="14"/>
        <v>1.2481130842205315</v>
      </c>
      <c r="J154" s="3">
        <f t="shared" si="15"/>
        <v>0.55473548886396618</v>
      </c>
      <c r="K154" s="3">
        <f t="shared" si="16"/>
        <v>4.9457205133282348E-2</v>
      </c>
      <c r="L154" s="3">
        <f t="shared" si="17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3"/>
        <v>0.99629291877611803</v>
      </c>
      <c r="I155" s="3">
        <f t="shared" si="14"/>
        <v>1.3012192966218985</v>
      </c>
      <c r="J155" s="3">
        <f t="shared" si="15"/>
        <v>0.57762265918177114</v>
      </c>
      <c r="K155" s="3">
        <f t="shared" si="16"/>
        <v>5.1828297172525739E-2</v>
      </c>
      <c r="L155" s="3">
        <f t="shared" si="17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3"/>
        <v>1.0411577209707703</v>
      </c>
      <c r="I156" s="3">
        <f t="shared" si="14"/>
        <v>1.3599225438872722</v>
      </c>
      <c r="J156" s="3">
        <f t="shared" si="15"/>
        <v>0.60413193487805061</v>
      </c>
      <c r="K156" s="3">
        <f t="shared" si="16"/>
        <v>5.5238268177242901E-2</v>
      </c>
      <c r="L156" s="3">
        <f t="shared" si="17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3"/>
        <v>1.0884343100207579</v>
      </c>
      <c r="I157" s="3">
        <f t="shared" si="14"/>
        <v>1.4218941780407381</v>
      </c>
      <c r="J157" s="3">
        <f t="shared" si="15"/>
        <v>0.63229583307962434</v>
      </c>
      <c r="K157" s="3">
        <f t="shared" si="16"/>
        <v>5.8574125774137772E-2</v>
      </c>
      <c r="L157" s="3">
        <f t="shared" si="17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3"/>
        <v>1.1372709806057952</v>
      </c>
      <c r="I158" s="3">
        <f t="shared" si="14"/>
        <v>1.4857382161044315</v>
      </c>
      <c r="J158" s="3">
        <f t="shared" si="15"/>
        <v>0.66096349237648888</v>
      </c>
      <c r="K158" s="3">
        <f t="shared" si="16"/>
        <v>6.1442496105625036E-2</v>
      </c>
      <c r="L158" s="3">
        <f t="shared" si="17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3"/>
        <v>1.1872878540404739</v>
      </c>
      <c r="I159" s="3">
        <f t="shared" si="14"/>
        <v>1.5508285865527209</v>
      </c>
      <c r="J159" s="3">
        <f t="shared" si="15"/>
        <v>0.68963665091294679</v>
      </c>
      <c r="K159" s="3">
        <f t="shared" si="16"/>
        <v>6.3839527650387307E-2</v>
      </c>
      <c r="L159" s="3">
        <f t="shared" si="17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3"/>
        <v>1.2419558619552227</v>
      </c>
      <c r="I160" s="3">
        <f t="shared" si="14"/>
        <v>1.6227072457907346</v>
      </c>
      <c r="J160" s="3">
        <f t="shared" si="15"/>
        <v>0.72265771753942387</v>
      </c>
      <c r="K160" s="3">
        <f t="shared" si="16"/>
        <v>6.7687766971767052E-2</v>
      </c>
      <c r="L160" s="3">
        <f t="shared" si="17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3"/>
        <v>1.29713075354096</v>
      </c>
      <c r="I161" s="3">
        <f t="shared" si="14"/>
        <v>1.6946727485869379</v>
      </c>
      <c r="J161" s="3">
        <f t="shared" si="15"/>
        <v>0.75461399068710311</v>
      </c>
      <c r="K161" s="3">
        <f t="shared" si="16"/>
        <v>7.0350480603748197E-2</v>
      </c>
      <c r="L161" s="3">
        <f t="shared" si="17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3"/>
        <v>1.3558158291812317</v>
      </c>
      <c r="I162" s="3">
        <f t="shared" si="14"/>
        <v>1.7715314410106953</v>
      </c>
      <c r="J162" s="3">
        <f t="shared" si="15"/>
        <v>0.7893221672044729</v>
      </c>
      <c r="K162" s="3">
        <f t="shared" si="16"/>
        <v>7.3796483975072491E-2</v>
      </c>
      <c r="L162" s="3">
        <f t="shared" si="17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3"/>
        <v>1.4184709158228264</v>
      </c>
      <c r="I163" s="3">
        <f t="shared" si="14"/>
        <v>1.8539688173660345</v>
      </c>
      <c r="J163" s="3">
        <f t="shared" si="15"/>
        <v>0.82721189396370165</v>
      </c>
      <c r="K163" s="3">
        <f t="shared" si="16"/>
        <v>7.7952318372784296E-2</v>
      </c>
      <c r="L163" s="3">
        <f t="shared" si="17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3"/>
        <v>1.4881836833960742</v>
      </c>
      <c r="I164" s="3">
        <f t="shared" si="14"/>
        <v>1.946867743600192</v>
      </c>
      <c r="J164" s="3">
        <f t="shared" si="15"/>
        <v>0.87197465843842381</v>
      </c>
      <c r="K164" s="3">
        <f t="shared" si="16"/>
        <v>8.40879828258633E-2</v>
      </c>
      <c r="L164" s="3">
        <f t="shared" si="17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3"/>
        <v>1.5545121807984437</v>
      </c>
      <c r="I165" s="3">
        <f t="shared" si="14"/>
        <v>2.0334117420094064</v>
      </c>
      <c r="J165" s="3">
        <f t="shared" si="15"/>
        <v>0.9101896565777019</v>
      </c>
      <c r="K165" s="3">
        <f t="shared" si="16"/>
        <v>8.6213207302909253E-2</v>
      </c>
      <c r="L165" s="3">
        <f t="shared" si="17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3"/>
        <v>1.6239445914977995</v>
      </c>
      <c r="I166" s="3">
        <f t="shared" si="14"/>
        <v>2.1240523095320381</v>
      </c>
      <c r="J166" s="3">
        <f t="shared" si="15"/>
        <v>0.9503295332363485</v>
      </c>
      <c r="K166" s="3">
        <f t="shared" si="16"/>
        <v>8.9145413595272283E-2</v>
      </c>
      <c r="L166" s="3">
        <f t="shared" si="17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si="12"/>
        <v>1.1702441314553993</v>
      </c>
      <c r="H167" s="3">
        <f t="shared" si="13"/>
        <v>1.6963784798222412</v>
      </c>
      <c r="I167" s="3">
        <f t="shared" si="14"/>
        <v>2.2185842247525884</v>
      </c>
      <c r="J167" s="3">
        <f t="shared" si="15"/>
        <v>0.99216695526407217</v>
      </c>
      <c r="K167" s="3">
        <f t="shared" si="16"/>
        <v>9.2520130743648177E-2</v>
      </c>
      <c r="L167" s="3">
        <f t="shared" si="17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2"/>
        <v>1.221267605633803</v>
      </c>
      <c r="H168" s="3">
        <f t="shared" si="13"/>
        <v>1.7702093444856244</v>
      </c>
      <c r="I168" s="3">
        <f t="shared" si="14"/>
        <v>2.3144012649952499</v>
      </c>
      <c r="J168" s="3">
        <f t="shared" si="15"/>
        <v>1.0336096420664542</v>
      </c>
      <c r="K168" s="3">
        <f t="shared" si="16"/>
        <v>9.5365122227723836E-2</v>
      </c>
      <c r="L168" s="3">
        <f t="shared" si="17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2"/>
        <v>1.2749154929577466</v>
      </c>
      <c r="H169" s="3">
        <f t="shared" si="13"/>
        <v>1.8478746569182622</v>
      </c>
      <c r="I169" s="3">
        <f t="shared" si="14"/>
        <v>2.4153922838068533</v>
      </c>
      <c r="J169" s="3">
        <f t="shared" si="15"/>
        <v>1.0777317868184166</v>
      </c>
      <c r="K169" s="3">
        <f t="shared" si="16"/>
        <v>9.910947613216009E-2</v>
      </c>
      <c r="L169" s="3">
        <f t="shared" si="17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2"/>
        <v>1.3324694835680753</v>
      </c>
      <c r="H170" s="3">
        <f t="shared" si="13"/>
        <v>1.9313356994256092</v>
      </c>
      <c r="I170" s="3">
        <f t="shared" si="14"/>
        <v>2.5246427624378618</v>
      </c>
      <c r="J170" s="3">
        <f t="shared" si="15"/>
        <v>1.1268451092435212</v>
      </c>
      <c r="K170" s="3">
        <f t="shared" si="16"/>
        <v>0.10438523641169614</v>
      </c>
      <c r="L170" s="3">
        <f t="shared" si="17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2"/>
        <v>1.3843474178403756</v>
      </c>
      <c r="H171" s="3">
        <f t="shared" si="13"/>
        <v>2.0058347437433817</v>
      </c>
      <c r="I171" s="3">
        <f t="shared" si="14"/>
        <v>2.6184549828714911</v>
      </c>
      <c r="J171" s="3">
        <f t="shared" si="15"/>
        <v>1.1622372490058914</v>
      </c>
      <c r="K171" s="3">
        <f t="shared" si="16"/>
        <v>0.10321894959143024</v>
      </c>
      <c r="L171" s="3">
        <f t="shared" si="17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2"/>
        <v>1.435492957746479</v>
      </c>
      <c r="H172" s="3">
        <f t="shared" si="13"/>
        <v>2.079002078399375</v>
      </c>
      <c r="I172" s="3">
        <f t="shared" si="14"/>
        <v>2.7092051810021838</v>
      </c>
      <c r="J172" s="3">
        <f t="shared" si="15"/>
        <v>1.1941990963871632</v>
      </c>
      <c r="K172" s="3">
        <f t="shared" si="16"/>
        <v>0.10194818059523007</v>
      </c>
      <c r="L172" s="3">
        <f t="shared" si="17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2"/>
        <v>1.4904835680751174</v>
      </c>
      <c r="H173" s="3">
        <f t="shared" si="13"/>
        <v>2.1578836204878131</v>
      </c>
      <c r="I173" s="3">
        <f t="shared" si="14"/>
        <v>2.80820206281299</v>
      </c>
      <c r="J173" s="3">
        <f t="shared" si="15"/>
        <v>1.2317294301081356</v>
      </c>
      <c r="K173" s="3">
        <f t="shared" si="16"/>
        <v>0.10413516671649567</v>
      </c>
      <c r="L173" s="3">
        <f t="shared" si="17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2"/>
        <v>1.5487699530516432</v>
      </c>
      <c r="H174" s="3">
        <f t="shared" si="13"/>
        <v>2.2416185796306625</v>
      </c>
      <c r="I174" s="3">
        <f t="shared" si="14"/>
        <v>2.9139828235603726</v>
      </c>
      <c r="J174" s="3">
        <f t="shared" si="15"/>
        <v>1.2734538020225656</v>
      </c>
      <c r="K174" s="3">
        <f t="shared" si="16"/>
        <v>0.1079968521190149</v>
      </c>
      <c r="L174" s="3">
        <f t="shared" si="17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2"/>
        <v>1.6058967136150235</v>
      </c>
      <c r="H175" s="3">
        <f t="shared" si="13"/>
        <v>2.3233391438385951</v>
      </c>
      <c r="I175" s="3">
        <f t="shared" si="14"/>
        <v>3.0154892696928255</v>
      </c>
      <c r="J175" s="3">
        <f t="shared" si="15"/>
        <v>1.3105645447965375</v>
      </c>
      <c r="K175" s="3">
        <f t="shared" si="16"/>
        <v>0.10944706393446482</v>
      </c>
      <c r="L175" s="3">
        <f t="shared" si="17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2"/>
        <v>1.6550892018779344</v>
      </c>
      <c r="H176" s="3">
        <f t="shared" si="13"/>
        <v>2.3926283195610387</v>
      </c>
      <c r="I176" s="3">
        <f t="shared" si="14"/>
        <v>3.0961027173556288</v>
      </c>
      <c r="J176" s="3">
        <f t="shared" si="15"/>
        <v>1.3302970515441805</v>
      </c>
      <c r="K176" s="3">
        <f t="shared" si="16"/>
        <v>0.10422337547863618</v>
      </c>
      <c r="L176" s="3">
        <f t="shared" si="17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2"/>
        <v>1.7119718309859155</v>
      </c>
      <c r="H177" s="3">
        <f t="shared" si="13"/>
        <v>2.4735578646048544</v>
      </c>
      <c r="I177" s="3">
        <f t="shared" si="14"/>
        <v>3.1945636991389357</v>
      </c>
      <c r="J177" s="3">
        <f t="shared" si="15"/>
        <v>1.3636910346118345</v>
      </c>
      <c r="K177" s="3">
        <f t="shared" si="16"/>
        <v>0.10697054123113564</v>
      </c>
      <c r="L177" s="3">
        <f t="shared" si="17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2"/>
        <v>1.760981220657277</v>
      </c>
      <c r="H178" s="3">
        <f t="shared" si="13"/>
        <v>2.5421520939941673</v>
      </c>
      <c r="I178" s="3">
        <f t="shared" si="14"/>
        <v>3.27232279529257</v>
      </c>
      <c r="J178" s="3">
        <f t="shared" si="15"/>
        <v>1.3800364793422475</v>
      </c>
      <c r="K178" s="3">
        <f t="shared" si="16"/>
        <v>0.10258044345917008</v>
      </c>
      <c r="L178" s="3">
        <f t="shared" si="17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2"/>
        <v>1.8125539906103287</v>
      </c>
      <c r="H179" s="3">
        <f t="shared" si="13"/>
        <v>2.6145012805793315</v>
      </c>
      <c r="I179" s="3">
        <f t="shared" si="14"/>
        <v>3.3553480201207977</v>
      </c>
      <c r="J179" s="3">
        <f t="shared" si="15"/>
        <v>1.4003777376677067</v>
      </c>
      <c r="K179" s="3">
        <f t="shared" si="16"/>
        <v>0.10188954554725234</v>
      </c>
      <c r="L179" s="3">
        <f t="shared" si="17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2"/>
        <v>1.871755868544601</v>
      </c>
      <c r="H180" s="3">
        <f t="shared" si="13"/>
        <v>2.6983885215908772</v>
      </c>
      <c r="I180" s="3">
        <f t="shared" si="14"/>
        <v>3.4560381719692193</v>
      </c>
      <c r="J180" s="3">
        <f t="shared" si="15"/>
        <v>1.434228325357344</v>
      </c>
      <c r="K180" s="3">
        <f t="shared" si="16"/>
        <v>0.10733903938188176</v>
      </c>
      <c r="L180" s="3">
        <f t="shared" si="17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2"/>
        <v>1.9305305164319249</v>
      </c>
      <c r="H181" s="3">
        <f t="shared" si="13"/>
        <v>2.7813877092989121</v>
      </c>
      <c r="I181" s="3">
        <f t="shared" si="14"/>
        <v>3.5543251553920627</v>
      </c>
      <c r="J181" s="3">
        <f t="shared" si="15"/>
        <v>1.4653235391494759</v>
      </c>
      <c r="K181" s="3">
        <f t="shared" si="16"/>
        <v>0.11031568597484689</v>
      </c>
      <c r="L181" s="3">
        <f t="shared" si="17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2"/>
        <v>1.990037558685446</v>
      </c>
      <c r="H182" s="3">
        <f t="shared" si="13"/>
        <v>2.8652853243233127</v>
      </c>
      <c r="I182" s="3">
        <f t="shared" si="14"/>
        <v>3.6530956872899423</v>
      </c>
      <c r="J182" s="3">
        <f t="shared" si="15"/>
        <v>1.496050831840728</v>
      </c>
      <c r="K182" s="3">
        <f t="shared" si="16"/>
        <v>0.11268449367829952</v>
      </c>
      <c r="L182" s="3">
        <f t="shared" si="17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si="12"/>
        <v>2.0500328638497654</v>
      </c>
      <c r="H183" s="3">
        <f t="shared" si="13"/>
        <v>2.9497033082092088</v>
      </c>
      <c r="I183" s="3">
        <f t="shared" si="14"/>
        <v>3.7517423382102733</v>
      </c>
      <c r="J183" s="3">
        <f t="shared" si="15"/>
        <v>1.5259617380388282</v>
      </c>
      <c r="K183" s="3">
        <f t="shared" si="16"/>
        <v>0.11449683503186711</v>
      </c>
      <c r="L183" s="3">
        <f t="shared" si="17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2"/>
        <v>2.1148497652582159</v>
      </c>
      <c r="H184" s="3">
        <f t="shared" si="13"/>
        <v>3.0413068960729701</v>
      </c>
      <c r="I184" s="3">
        <f t="shared" si="14"/>
        <v>3.860933437626501</v>
      </c>
      <c r="J184" s="3">
        <f t="shared" si="15"/>
        <v>1.5634362286708627</v>
      </c>
      <c r="K184" s="3">
        <f t="shared" si="16"/>
        <v>0.11930499581646439</v>
      </c>
      <c r="L184" s="3">
        <f t="shared" si="17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2"/>
        <v>2.1798497652582158</v>
      </c>
      <c r="H185" s="3">
        <f t="shared" si="13"/>
        <v>3.1329401698684665</v>
      </c>
      <c r="I185" s="3">
        <f t="shared" si="14"/>
        <v>3.9691096110810098</v>
      </c>
      <c r="J185" s="3">
        <f t="shared" si="15"/>
        <v>1.5991220321435056</v>
      </c>
      <c r="K185" s="3">
        <f t="shared" si="16"/>
        <v>0.12236213781957313</v>
      </c>
      <c r="L185" s="3">
        <f t="shared" si="17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2"/>
        <v>2.2497323943661969</v>
      </c>
      <c r="H186" s="3">
        <f t="shared" si="13"/>
        <v>3.2318330948771683</v>
      </c>
      <c r="I186" s="3">
        <f t="shared" si="14"/>
        <v>4.0878525566525203</v>
      </c>
      <c r="J186" s="3">
        <f t="shared" si="15"/>
        <v>1.6421588892162458</v>
      </c>
      <c r="K186" s="3">
        <f t="shared" si="16"/>
        <v>0.1279722567201548</v>
      </c>
      <c r="L186" s="3">
        <f t="shared" si="17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2"/>
        <v>2.3139999999999996</v>
      </c>
      <c r="H187" s="3">
        <f t="shared" si="13"/>
        <v>3.3218154648397449</v>
      </c>
      <c r="I187" s="3">
        <f t="shared" si="14"/>
        <v>4.1911800650307578</v>
      </c>
      <c r="J187" s="3">
        <f t="shared" si="15"/>
        <v>1.6719390638803255</v>
      </c>
      <c r="K187" s="3">
        <f t="shared" si="16"/>
        <v>0.12705571701169985</v>
      </c>
      <c r="L187" s="3">
        <f t="shared" si="17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2"/>
        <v>2.371370892018779</v>
      </c>
      <c r="H188" s="3">
        <f t="shared" si="13"/>
        <v>3.4009399619736334</v>
      </c>
      <c r="I188" s="3">
        <f t="shared" si="14"/>
        <v>4.2761441221306207</v>
      </c>
      <c r="J188" s="3">
        <f t="shared" si="15"/>
        <v>1.6867550799922717</v>
      </c>
      <c r="K188" s="3">
        <f t="shared" si="16"/>
        <v>0.12119464325842901</v>
      </c>
      <c r="L188" s="3">
        <f t="shared" si="17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2"/>
        <v>2.4230657276995302</v>
      </c>
      <c r="H189" s="3">
        <f t="shared" si="13"/>
        <v>3.4711143908839301</v>
      </c>
      <c r="I189" s="3">
        <f t="shared" si="14"/>
        <v>4.3459959083408819</v>
      </c>
      <c r="J189" s="3">
        <f t="shared" si="15"/>
        <v>1.6898092107254004</v>
      </c>
      <c r="K189" s="3">
        <f t="shared" si="16"/>
        <v>0.11327352514513464</v>
      </c>
      <c r="L189" s="3">
        <f t="shared" si="17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2"/>
        <v>2.4775680751173708</v>
      </c>
      <c r="H190" s="3">
        <f t="shared" si="13"/>
        <v>3.5454150166684091</v>
      </c>
      <c r="I190" s="3">
        <f t="shared" si="14"/>
        <v>4.421820898977038</v>
      </c>
      <c r="J190" s="3">
        <f t="shared" si="15"/>
        <v>1.698087929604353</v>
      </c>
      <c r="K190" s="3">
        <f t="shared" si="16"/>
        <v>0.11062874856336206</v>
      </c>
      <c r="L190" s="3">
        <f t="shared" si="17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2"/>
        <v>2.5369530516431924</v>
      </c>
      <c r="H191" s="3">
        <f t="shared" si="13"/>
        <v>3.6270229762990089</v>
      </c>
      <c r="I191" s="3">
        <f t="shared" si="14"/>
        <v>4.5086468992310511</v>
      </c>
      <c r="J191" s="3">
        <f t="shared" si="15"/>
        <v>1.7152833826623444</v>
      </c>
      <c r="K191" s="3">
        <f t="shared" si="16"/>
        <v>0.11278047902302797</v>
      </c>
      <c r="L191" s="3">
        <f t="shared" si="17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2"/>
        <v>2.5996338028169013</v>
      </c>
      <c r="H192" s="3">
        <f t="shared" si="13"/>
        <v>3.713476852527843</v>
      </c>
      <c r="I192" s="3">
        <f t="shared" si="14"/>
        <v>4.6024201434899314</v>
      </c>
      <c r="J192" s="3">
        <f t="shared" si="15"/>
        <v>1.7378345417161556</v>
      </c>
      <c r="K192" s="3">
        <f t="shared" si="16"/>
        <v>0.11662078078585852</v>
      </c>
      <c r="L192" s="3">
        <f t="shared" si="17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2"/>
        <v>2.6686009389671361</v>
      </c>
      <c r="H193" s="3">
        <f t="shared" si="13"/>
        <v>3.8093642530605956</v>
      </c>
      <c r="I193" s="3">
        <f t="shared" si="14"/>
        <v>4.7104088839132627</v>
      </c>
      <c r="J193" s="3">
        <f t="shared" si="15"/>
        <v>1.7711866258287283</v>
      </c>
      <c r="K193" s="3">
        <f t="shared" si="16"/>
        <v>0.12378572229873744</v>
      </c>
      <c r="L193" s="3">
        <f t="shared" si="17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2"/>
        <v>2.7423896713615021</v>
      </c>
      <c r="H194" s="3">
        <f t="shared" si="13"/>
        <v>3.9124057048630885</v>
      </c>
      <c r="I194" s="3">
        <f t="shared" si="14"/>
        <v>4.8288166775533963</v>
      </c>
      <c r="J194" s="3">
        <f t="shared" si="15"/>
        <v>1.8119057106995453</v>
      </c>
      <c r="K194" s="3">
        <f t="shared" si="16"/>
        <v>0.13184039918913976</v>
      </c>
      <c r="L194" s="3">
        <f t="shared" si="17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2"/>
        <v>2.8120892018779342</v>
      </c>
      <c r="H195" s="3">
        <f t="shared" si="13"/>
        <v>4.008872606738584</v>
      </c>
      <c r="I195" s="3">
        <f t="shared" si="14"/>
        <v>4.9355694011605005</v>
      </c>
      <c r="J195" s="3">
        <f t="shared" si="15"/>
        <v>1.842434792501328</v>
      </c>
      <c r="K195" s="3">
        <f t="shared" si="16"/>
        <v>0.13358026777114429</v>
      </c>
      <c r="L195" s="3">
        <f t="shared" si="17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2"/>
        <v>2.8848403755868546</v>
      </c>
      <c r="H196" s="3">
        <f t="shared" si="13"/>
        <v>4.1097689609634633</v>
      </c>
      <c r="I196" s="3">
        <f t="shared" si="14"/>
        <v>5.0484009610516392</v>
      </c>
      <c r="J196" s="3">
        <f t="shared" si="15"/>
        <v>1.8770883884397165</v>
      </c>
      <c r="K196" s="3">
        <f t="shared" si="16"/>
        <v>0.13698296925037637</v>
      </c>
      <c r="L196" s="3">
        <f t="shared" si="17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2"/>
        <v>2.9641220657276994</v>
      </c>
      <c r="H197" s="3">
        <f t="shared" si="13"/>
        <v>4.2204346946579321</v>
      </c>
      <c r="I197" s="3">
        <f t="shared" si="14"/>
        <v>5.175793143623947</v>
      </c>
      <c r="J197" s="3">
        <f t="shared" si="15"/>
        <v>1.9223210188340307</v>
      </c>
      <c r="K197" s="3">
        <f t="shared" si="16"/>
        <v>0.14407028620178391</v>
      </c>
      <c r="L197" s="3">
        <f t="shared" si="17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2"/>
        <v>3.0455399061032864</v>
      </c>
      <c r="H198" s="3">
        <f t="shared" si="13"/>
        <v>4.3340823685866887</v>
      </c>
      <c r="I198" s="3">
        <f t="shared" si="14"/>
        <v>5.3067336058234735</v>
      </c>
      <c r="J198" s="3">
        <f t="shared" si="15"/>
        <v>1.9690776324794006</v>
      </c>
      <c r="K198" s="3">
        <f t="shared" si="16"/>
        <v>0.15001215371617657</v>
      </c>
      <c r="L198" s="3">
        <f t="shared" si="17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G264" si="18">G198*(1-G$5)+G$4*$F198*$L$4/1000</f>
        <v>3.1274460093896712</v>
      </c>
      <c r="H199" s="3">
        <f t="shared" ref="H199:H264" si="19">H198*(1-H$5)+H$4*$F198*$L$4/1000</f>
        <v>4.448168568075384</v>
      </c>
      <c r="I199" s="3">
        <f t="shared" ref="I199:I264" si="20">I198*(1-I$5)+I$4*$F198*$L$4/1000</f>
        <v>5.4371183824275091</v>
      </c>
      <c r="J199" s="3">
        <f t="shared" ref="J199:J264" si="21">J198*(1-J$5)+J$4*$F198*$L$4/1000</f>
        <v>2.0141021549193683</v>
      </c>
      <c r="K199" s="3">
        <f t="shared" ref="K199:K264" si="22">K198*(1-K$5)+K$4*$F198*$L$4/1000</f>
        <v>0.15399166539406631</v>
      </c>
      <c r="L199" s="3">
        <f t="shared" ref="L199:L262" si="23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8"/>
        <v>3.2123427230046948</v>
      </c>
      <c r="H200" s="3">
        <f t="shared" si="19"/>
        <v>4.5665418519853072</v>
      </c>
      <c r="I200" s="3">
        <f t="shared" si="20"/>
        <v>5.5731145566035076</v>
      </c>
      <c r="J200" s="3">
        <f t="shared" si="21"/>
        <v>2.0623057416518256</v>
      </c>
      <c r="K200" s="3">
        <f t="shared" si="22"/>
        <v>0.15870583072095895</v>
      </c>
      <c r="L200" s="3">
        <f t="shared" si="23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8"/>
        <v>3.2967511737089201</v>
      </c>
      <c r="H201" s="3">
        <f t="shared" si="19"/>
        <v>4.683838313742978</v>
      </c>
      <c r="I201" s="3">
        <f t="shared" si="20"/>
        <v>5.7060834284355142</v>
      </c>
      <c r="J201" s="3">
        <f t="shared" si="21"/>
        <v>2.1068166418831882</v>
      </c>
      <c r="K201" s="3">
        <f t="shared" si="22"/>
        <v>0.16118952967221351</v>
      </c>
      <c r="L201" s="3">
        <f t="shared" si="23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8"/>
        <v>3.3675492957746478</v>
      </c>
      <c r="H202" s="3">
        <f t="shared" si="19"/>
        <v>4.7798731222911037</v>
      </c>
      <c r="I202" s="3">
        <f t="shared" si="20"/>
        <v>5.8037651627565348</v>
      </c>
      <c r="J202" s="3">
        <f t="shared" si="21"/>
        <v>2.1226110653999561</v>
      </c>
      <c r="K202" s="3">
        <f t="shared" si="22"/>
        <v>0.15222648566757038</v>
      </c>
      <c r="L202" s="3">
        <f t="shared" si="23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8"/>
        <v>3.4431079812206571</v>
      </c>
      <c r="H203" s="3">
        <f t="shared" si="19"/>
        <v>4.8829676798714976</v>
      </c>
      <c r="I203" s="3">
        <f t="shared" si="20"/>
        <v>5.9118540625365554</v>
      </c>
      <c r="J203" s="3">
        <f t="shared" si="21"/>
        <v>2.1466581327340513</v>
      </c>
      <c r="K203" s="3">
        <f t="shared" si="22"/>
        <v>0.15045209650538674</v>
      </c>
      <c r="L203" s="3">
        <f t="shared" si="23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8"/>
        <v>3.5280657276995302</v>
      </c>
      <c r="H204" s="3">
        <f t="shared" si="19"/>
        <v>5.0002387151382299</v>
      </c>
      <c r="I204" s="3">
        <f t="shared" si="20"/>
        <v>6.0416282767666081</v>
      </c>
      <c r="J204" s="3">
        <f t="shared" si="21"/>
        <v>2.1874065840827313</v>
      </c>
      <c r="K204" s="3">
        <f t="shared" si="22"/>
        <v>0.15660592202461737</v>
      </c>
      <c r="L204" s="3">
        <f t="shared" si="23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8"/>
        <v>3.6177230046948354</v>
      </c>
      <c r="H205" s="3">
        <f t="shared" si="19"/>
        <v>5.1244171812289609</v>
      </c>
      <c r="I205" s="3">
        <f t="shared" si="20"/>
        <v>6.1812286566828059</v>
      </c>
      <c r="J205" s="3">
        <f t="shared" si="21"/>
        <v>2.2348647631985243</v>
      </c>
      <c r="K205" s="3">
        <f t="shared" si="22"/>
        <v>0.16395342935073115</v>
      </c>
      <c r="L205" s="3">
        <f t="shared" si="23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8"/>
        <v>3.7043286384976524</v>
      </c>
      <c r="H206" s="3">
        <f t="shared" si="19"/>
        <v>5.2435591929658569</v>
      </c>
      <c r="I206" s="3">
        <f t="shared" si="20"/>
        <v>6.3114434972308091</v>
      </c>
      <c r="J206" s="3">
        <f t="shared" si="21"/>
        <v>2.2737432611421209</v>
      </c>
      <c r="K206" s="3">
        <f t="shared" si="22"/>
        <v>0.16606249997610675</v>
      </c>
      <c r="L206" s="3">
        <f t="shared" si="23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8"/>
        <v>3.8038122065727697</v>
      </c>
      <c r="H207" s="3">
        <f t="shared" si="19"/>
        <v>5.3821856480389538</v>
      </c>
      <c r="I207" s="3">
        <f t="shared" si="20"/>
        <v>6.4716100445061979</v>
      </c>
      <c r="J207" s="3">
        <f t="shared" si="21"/>
        <v>2.3351660109425181</v>
      </c>
      <c r="K207" s="3">
        <f t="shared" si="22"/>
        <v>0.17724781926028133</v>
      </c>
      <c r="L207" s="3">
        <f t="shared" si="23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8"/>
        <v>3.9116572769953049</v>
      </c>
      <c r="H208" s="3">
        <f t="shared" si="19"/>
        <v>5.5332945873545478</v>
      </c>
      <c r="I208" s="3">
        <f t="shared" si="20"/>
        <v>6.6502088973620275</v>
      </c>
      <c r="J208" s="3">
        <f t="shared" si="21"/>
        <v>2.4091596843576024</v>
      </c>
      <c r="K208" s="3">
        <f t="shared" si="22"/>
        <v>0.19046398322743729</v>
      </c>
      <c r="L208" s="3">
        <f t="shared" si="23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8"/>
        <v>4.0212112676056337</v>
      </c>
      <c r="H209" s="3">
        <f t="shared" si="19"/>
        <v>5.6866169294412305</v>
      </c>
      <c r="I209" s="3">
        <f t="shared" si="20"/>
        <v>6.8306170591858955</v>
      </c>
      <c r="J209" s="3">
        <f t="shared" si="21"/>
        <v>2.4822127168123798</v>
      </c>
      <c r="K209" s="3">
        <f t="shared" si="22"/>
        <v>0.19979454586791706</v>
      </c>
      <c r="L209" s="3">
        <f t="shared" si="23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8"/>
        <v>4.1335727699530516</v>
      </c>
      <c r="H210" s="3">
        <f t="shared" si="19"/>
        <v>5.8438367260068711</v>
      </c>
      <c r="I210" s="3">
        <f t="shared" si="20"/>
        <v>7.0155144696705936</v>
      </c>
      <c r="J210" s="3">
        <f t="shared" si="21"/>
        <v>2.5564915202240117</v>
      </c>
      <c r="K210" s="3">
        <f t="shared" si="22"/>
        <v>0.20761344259488285</v>
      </c>
      <c r="L210" s="3">
        <f t="shared" si="23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8"/>
        <v>4.2473990610328638</v>
      </c>
      <c r="H211" s="3">
        <f t="shared" si="19"/>
        <v>6.0028775273381338</v>
      </c>
      <c r="I211" s="3">
        <f t="shared" si="20"/>
        <v>7.201535707036423</v>
      </c>
      <c r="J211" s="3">
        <f t="shared" si="21"/>
        <v>2.6293439105269663</v>
      </c>
      <c r="K211" s="3">
        <f t="shared" si="22"/>
        <v>0.21348260374829464</v>
      </c>
      <c r="L211" s="3">
        <f t="shared" si="23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8"/>
        <v>4.3720892018779338</v>
      </c>
      <c r="H212" s="3">
        <f t="shared" si="19"/>
        <v>6.1781944176931756</v>
      </c>
      <c r="I212" s="3">
        <f t="shared" si="20"/>
        <v>7.4118018368215628</v>
      </c>
      <c r="J212" s="3">
        <f t="shared" si="21"/>
        <v>2.718926491588598</v>
      </c>
      <c r="K212" s="3">
        <f t="shared" si="22"/>
        <v>0.22539923744637033</v>
      </c>
      <c r="L212" s="3">
        <f t="shared" si="23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8"/>
        <v>4.5049577464788726</v>
      </c>
      <c r="H213" s="3">
        <f t="shared" si="19"/>
        <v>6.3656111656653849</v>
      </c>
      <c r="I213" s="3">
        <f t="shared" si="20"/>
        <v>7.6393771005090541</v>
      </c>
      <c r="J213" s="3">
        <f t="shared" si="21"/>
        <v>2.8191192009593293</v>
      </c>
      <c r="K213" s="3">
        <f t="shared" si="22"/>
        <v>0.23891812095702458</v>
      </c>
      <c r="L213" s="3">
        <f t="shared" si="23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8"/>
        <v>4.6435023474178401</v>
      </c>
      <c r="H214" s="3">
        <f t="shared" si="19"/>
        <v>6.5612447189264618</v>
      </c>
      <c r="I214" s="3">
        <f t="shared" si="20"/>
        <v>7.8778695398298328</v>
      </c>
      <c r="J214" s="3">
        <f t="shared" si="21"/>
        <v>2.9245037087927948</v>
      </c>
      <c r="K214" s="3">
        <f t="shared" si="22"/>
        <v>0.2514839354744185</v>
      </c>
      <c r="L214" s="3">
        <f t="shared" si="23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si="18"/>
        <v>4.7857089201877931</v>
      </c>
      <c r="H215" s="3">
        <f t="shared" si="19"/>
        <v>6.7619738812500838</v>
      </c>
      <c r="I215" s="3">
        <f t="shared" si="20"/>
        <v>8.122174871249797</v>
      </c>
      <c r="J215" s="3">
        <f t="shared" si="21"/>
        <v>3.0309101845284601</v>
      </c>
      <c r="K215" s="3">
        <f t="shared" si="22"/>
        <v>0.26192238865193074</v>
      </c>
      <c r="L215" s="3">
        <f t="shared" si="23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8"/>
        <v>4.9354835680751172</v>
      </c>
      <c r="H216" s="3">
        <f t="shared" si="19"/>
        <v>6.9737940241347243</v>
      </c>
      <c r="I216" s="3">
        <f t="shared" si="20"/>
        <v>8.3818300940252133</v>
      </c>
      <c r="J216" s="3">
        <f t="shared" si="21"/>
        <v>3.1457919834421926</v>
      </c>
      <c r="K216" s="3">
        <f t="shared" si="22"/>
        <v>0.27407522678819812</v>
      </c>
      <c r="L216" s="3">
        <f t="shared" si="23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8"/>
        <v>5.0922769953051645</v>
      </c>
      <c r="H217" s="3">
        <f t="shared" si="19"/>
        <v>7.1958295655387117</v>
      </c>
      <c r="I217" s="3">
        <f t="shared" si="20"/>
        <v>8.6552770597842681</v>
      </c>
      <c r="J217" s="3">
        <f t="shared" si="21"/>
        <v>3.2676085989378469</v>
      </c>
      <c r="K217" s="3">
        <f t="shared" si="22"/>
        <v>0.28684535675323308</v>
      </c>
      <c r="L217" s="3">
        <f t="shared" si="23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8"/>
        <v>5.2497417840375586</v>
      </c>
      <c r="H218" s="3">
        <f t="shared" si="19"/>
        <v>7.4182871443793204</v>
      </c>
      <c r="I218" s="3">
        <f t="shared" si="20"/>
        <v>8.926706234112773</v>
      </c>
      <c r="J218" s="3">
        <f t="shared" si="21"/>
        <v>3.3837572939762017</v>
      </c>
      <c r="K218" s="3">
        <f t="shared" si="22"/>
        <v>0.29510726403042442</v>
      </c>
      <c r="L218" s="3">
        <f t="shared" si="23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8"/>
        <v>5.4136760563380282</v>
      </c>
      <c r="H219" s="3">
        <f t="shared" si="19"/>
        <v>7.6500857874123716</v>
      </c>
      <c r="I219" s="3">
        <f t="shared" si="20"/>
        <v>9.2104170015195468</v>
      </c>
      <c r="J219" s="3">
        <f t="shared" si="21"/>
        <v>3.5057120937756472</v>
      </c>
      <c r="K219" s="3">
        <f t="shared" si="22"/>
        <v>0.30509488992334016</v>
      </c>
      <c r="L219" s="3">
        <f t="shared" si="23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8"/>
        <v>5.5865821596244132</v>
      </c>
      <c r="H220" s="3">
        <f t="shared" si="19"/>
        <v>7.895049562349195</v>
      </c>
      <c r="I220" s="3">
        <f t="shared" si="20"/>
        <v>9.5124041353112165</v>
      </c>
      <c r="J220" s="3">
        <f t="shared" si="21"/>
        <v>3.6379535203975024</v>
      </c>
      <c r="K220" s="3">
        <f t="shared" si="22"/>
        <v>0.31805409969583753</v>
      </c>
      <c r="L220" s="3">
        <f t="shared" si="23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8"/>
        <v>5.7693755868544603</v>
      </c>
      <c r="H221" s="3">
        <f t="shared" si="19"/>
        <v>8.1545507022225188</v>
      </c>
      <c r="I221" s="3">
        <f t="shared" si="20"/>
        <v>9.8346758399685257</v>
      </c>
      <c r="J221" s="3">
        <f t="shared" si="21"/>
        <v>3.7816544945713471</v>
      </c>
      <c r="K221" s="3">
        <f t="shared" si="22"/>
        <v>0.33351989155132167</v>
      </c>
      <c r="L221" s="3">
        <f t="shared" si="23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8"/>
        <v>5.9604084507042252</v>
      </c>
      <c r="H222" s="3">
        <f t="shared" si="19"/>
        <v>8.4260140030391373</v>
      </c>
      <c r="I222" s="3">
        <f t="shared" si="20"/>
        <v>10.172903505459898</v>
      </c>
      <c r="J222" s="3">
        <f t="shared" si="21"/>
        <v>3.9329913542881836</v>
      </c>
      <c r="K222" s="3">
        <f t="shared" si="22"/>
        <v>0.34923839665742085</v>
      </c>
      <c r="L222" s="3">
        <f t="shared" si="23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8"/>
        <v>6.1610845070422533</v>
      </c>
      <c r="H223" s="3">
        <f t="shared" si="19"/>
        <v>8.7115661809497791</v>
      </c>
      <c r="I223" s="3">
        <f t="shared" si="20"/>
        <v>10.530328360112787</v>
      </c>
      <c r="J223" s="3">
        <f t="shared" si="21"/>
        <v>4.0942274159294891</v>
      </c>
      <c r="K223" s="3">
        <f t="shared" si="22"/>
        <v>0.36618999230470639</v>
      </c>
      <c r="L223" s="3">
        <f t="shared" si="23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8"/>
        <v>6.3681690140845069</v>
      </c>
      <c r="H224" s="3">
        <f t="shared" si="19"/>
        <v>9.0061919512107131</v>
      </c>
      <c r="I224" s="3">
        <f t="shared" si="20"/>
        <v>10.89873028611618</v>
      </c>
      <c r="J224" s="3">
        <f t="shared" si="21"/>
        <v>4.2585765119339767</v>
      </c>
      <c r="K224" s="3">
        <f t="shared" si="22"/>
        <v>0.38140123226062506</v>
      </c>
      <c r="L224" s="3">
        <f t="shared" si="23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8"/>
        <v>6.5858122065727702</v>
      </c>
      <c r="H225" s="3">
        <f t="shared" si="19"/>
        <v>9.3162513286239097</v>
      </c>
      <c r="I225" s="3">
        <f t="shared" si="20"/>
        <v>11.288177904898959</v>
      </c>
      <c r="J225" s="3">
        <f t="shared" si="21"/>
        <v>4.4338420250926829</v>
      </c>
      <c r="K225" s="3">
        <f t="shared" si="22"/>
        <v>0.39874938139383509</v>
      </c>
      <c r="L225" s="3">
        <f t="shared" si="23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8"/>
        <v>6.8165164319248825</v>
      </c>
      <c r="H226" s="3">
        <f t="shared" si="19"/>
        <v>9.6455516201328528</v>
      </c>
      <c r="I226" s="3">
        <f t="shared" si="20"/>
        <v>11.704548352623755</v>
      </c>
      <c r="J226" s="3">
        <f t="shared" si="21"/>
        <v>4.6242125413859894</v>
      </c>
      <c r="K226" s="3">
        <f t="shared" si="22"/>
        <v>0.41931851408920162</v>
      </c>
      <c r="L226" s="3">
        <f t="shared" si="23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8"/>
        <v>7.0638826291079813</v>
      </c>
      <c r="H227" s="3">
        <f t="shared" si="19"/>
        <v>9.9995797995108582</v>
      </c>
      <c r="I227" s="3">
        <f t="shared" si="20"/>
        <v>12.156344104264022</v>
      </c>
      <c r="J227" s="3">
        <f t="shared" si="21"/>
        <v>4.8357500421018615</v>
      </c>
      <c r="K227" s="3">
        <f t="shared" si="22"/>
        <v>0.44461122512108975</v>
      </c>
      <c r="L227" s="3">
        <f t="shared" si="23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8"/>
        <v>7.3207089201877933</v>
      </c>
      <c r="H228" s="3">
        <f t="shared" si="19"/>
        <v>10.367188027392475</v>
      </c>
      <c r="I228" s="3">
        <f t="shared" si="20"/>
        <v>12.625361960041674</v>
      </c>
      <c r="J228" s="3">
        <f t="shared" si="21"/>
        <v>5.0533955587079493</v>
      </c>
      <c r="K228" s="3">
        <f t="shared" si="22"/>
        <v>0.46722902513434617</v>
      </c>
      <c r="L228" s="3">
        <f t="shared" si="23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8"/>
        <v>7.5877887323943662</v>
      </c>
      <c r="H229" s="3">
        <f t="shared" si="19"/>
        <v>10.749559601935228</v>
      </c>
      <c r="I229" s="3">
        <f t="shared" si="20"/>
        <v>13.113323805911094</v>
      </c>
      <c r="J229" s="3">
        <f t="shared" si="21"/>
        <v>5.2783259810554055</v>
      </c>
      <c r="K229" s="3">
        <f t="shared" si="22"/>
        <v>0.48883473824129697</v>
      </c>
      <c r="L229" s="3">
        <f t="shared" si="23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8"/>
        <v>7.8694553990610325</v>
      </c>
      <c r="H230" s="3">
        <f t="shared" si="19"/>
        <v>11.153320575397705</v>
      </c>
      <c r="I230" s="3">
        <f t="shared" si="20"/>
        <v>13.630642030636347</v>
      </c>
      <c r="J230" s="3">
        <f t="shared" si="21"/>
        <v>5.5184584787152442</v>
      </c>
      <c r="K230" s="3">
        <f t="shared" si="22"/>
        <v>0.51315992294261292</v>
      </c>
      <c r="L230" s="3">
        <f t="shared" si="23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si="18"/>
        <v>8.1516103286384975</v>
      </c>
      <c r="H231" s="3">
        <f t="shared" si="19"/>
        <v>11.556721964058877</v>
      </c>
      <c r="I231" s="3">
        <f t="shared" si="20"/>
        <v>14.142218369467749</v>
      </c>
      <c r="J231" s="3">
        <f t="shared" si="21"/>
        <v>5.7458119288616505</v>
      </c>
      <c r="K231" s="3">
        <f t="shared" si="22"/>
        <v>0.52828948012159394</v>
      </c>
      <c r="L231" s="3">
        <f t="shared" si="23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9"/>
        <v>11.956478372170753</v>
      </c>
      <c r="I232" s="3">
        <f t="shared" si="20"/>
        <v>14.642871677571748</v>
      </c>
      <c r="J232" s="3">
        <f t="shared" si="21"/>
        <v>5.9570083770829374</v>
      </c>
      <c r="K232" s="3">
        <f t="shared" si="22"/>
        <v>0.53619841478471852</v>
      </c>
      <c r="L232" s="3">
        <f t="shared" si="23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9"/>
        <v>12.380299357700245</v>
      </c>
      <c r="I233" s="3">
        <f t="shared" si="20"/>
        <v>15.177067819420543</v>
      </c>
      <c r="J233" s="3">
        <f t="shared" si="21"/>
        <v>6.1875952352493577</v>
      </c>
      <c r="K233" s="3">
        <f t="shared" si="22"/>
        <v>0.55357758576798066</v>
      </c>
      <c r="L233" s="3">
        <f t="shared" si="23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9"/>
        <v>12.818165666632165</v>
      </c>
      <c r="I234" s="3">
        <f t="shared" si="20"/>
        <v>15.728431679811502</v>
      </c>
      <c r="J234" s="3">
        <f t="shared" si="21"/>
        <v>6.4240234756473917</v>
      </c>
      <c r="K234" s="3">
        <f t="shared" si="22"/>
        <v>0.57172421961253428</v>
      </c>
      <c r="L234" s="3">
        <f t="shared" si="23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9"/>
        <v>13.260555091786765</v>
      </c>
      <c r="I235" s="3">
        <f t="shared" si="20"/>
        <v>16.28155911413258</v>
      </c>
      <c r="J235" s="3">
        <f t="shared" si="21"/>
        <v>6.6541049383807076</v>
      </c>
      <c r="K235" s="3">
        <f t="shared" si="22"/>
        <v>0.58559455917509318</v>
      </c>
      <c r="L235" s="3">
        <f t="shared" si="23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9"/>
        <v>13.728206363645002</v>
      </c>
      <c r="I236" s="3">
        <f t="shared" si="20"/>
        <v>16.869628328542579</v>
      </c>
      <c r="J236" s="3">
        <f t="shared" si="21"/>
        <v>6.9041411620400934</v>
      </c>
      <c r="K236" s="3">
        <f t="shared" si="22"/>
        <v>0.6072467820001286</v>
      </c>
      <c r="L236" s="3">
        <f t="shared" si="23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9"/>
        <v>14.189594587050243</v>
      </c>
      <c r="I237" s="3">
        <f t="shared" si="20"/>
        <v>17.441841674450874</v>
      </c>
      <c r="J237" s="3">
        <f t="shared" si="21"/>
        <v>7.1336729450424237</v>
      </c>
      <c r="K237" s="3">
        <f t="shared" si="22"/>
        <v>0.61789125608364415</v>
      </c>
      <c r="L237" s="3">
        <f t="shared" si="23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9"/>
        <v>14.634314456624777</v>
      </c>
      <c r="I238" s="3">
        <f t="shared" si="20"/>
        <v>17.981735922752087</v>
      </c>
      <c r="J238" s="3">
        <f t="shared" si="21"/>
        <v>7.3308434726053662</v>
      </c>
      <c r="K238" s="3">
        <f t="shared" si="22"/>
        <v>0.61664792545538094</v>
      </c>
      <c r="L238" s="3">
        <f t="shared" si="23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9"/>
        <v>15.074148916710246</v>
      </c>
      <c r="I239" s="3">
        <f t="shared" si="20"/>
        <v>18.50852422300261</v>
      </c>
      <c r="J239" s="3">
        <f t="shared" si="21"/>
        <v>7.5121728030154289</v>
      </c>
      <c r="K239" s="3">
        <f t="shared" si="22"/>
        <v>0.61406282139368651</v>
      </c>
      <c r="L239" s="3">
        <f t="shared" si="23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9"/>
        <v>15.511083238200142</v>
      </c>
      <c r="I240" s="3">
        <f t="shared" si="20"/>
        <v>19.025537420886582</v>
      </c>
      <c r="J240" s="3">
        <f t="shared" si="21"/>
        <v>7.6810306827959272</v>
      </c>
      <c r="K240" s="3">
        <f t="shared" si="22"/>
        <v>0.61164980609918596</v>
      </c>
      <c r="L240" s="3">
        <f t="shared" si="23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9"/>
        <v>15.964468122467146</v>
      </c>
      <c r="I241" s="3">
        <f t="shared" si="20"/>
        <v>19.563855080655962</v>
      </c>
      <c r="J241" s="3">
        <f t="shared" si="21"/>
        <v>7.8623079704687644</v>
      </c>
      <c r="K241" s="3">
        <f t="shared" si="22"/>
        <v>0.61901252942052809</v>
      </c>
      <c r="L241" s="3">
        <f t="shared" si="23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9"/>
        <v>16.431441412112747</v>
      </c>
      <c r="I242" s="3">
        <f t="shared" si="20"/>
        <v>20.118684198448399</v>
      </c>
      <c r="J242" s="3">
        <f t="shared" si="21"/>
        <v>8.0517740575453036</v>
      </c>
      <c r="K242" s="3">
        <f t="shared" si="22"/>
        <v>0.6308960872294902</v>
      </c>
      <c r="L242" s="3">
        <f t="shared" si="23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9"/>
        <v>16.912904692163611</v>
      </c>
      <c r="I243" s="3">
        <f t="shared" si="20"/>
        <v>20.691305494722755</v>
      </c>
      <c r="J243" s="3">
        <f t="shared" si="21"/>
        <v>8.2501348525801976</v>
      </c>
      <c r="K243" s="3">
        <f t="shared" si="22"/>
        <v>0.64599115333075519</v>
      </c>
      <c r="L243" s="3">
        <f t="shared" si="23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9"/>
        <v>17.406752372523361</v>
      </c>
      <c r="I244" s="3">
        <f t="shared" si="20"/>
        <v>21.278174987582009</v>
      </c>
      <c r="J244" s="3">
        <f t="shared" si="21"/>
        <v>8.4543000692470418</v>
      </c>
      <c r="K244" s="3">
        <f t="shared" si="22"/>
        <v>0.66200123382545795</v>
      </c>
      <c r="L244" s="3">
        <f t="shared" si="23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9"/>
        <v>17.919241463148666</v>
      </c>
      <c r="I245" s="3">
        <f t="shared" si="20"/>
        <v>21.889167156655677</v>
      </c>
      <c r="J245" s="3">
        <f t="shared" si="21"/>
        <v>8.6718019689515202</v>
      </c>
      <c r="K245" s="3">
        <f t="shared" si="22"/>
        <v>0.68171183850996242</v>
      </c>
      <c r="L245" s="3">
        <f t="shared" si="23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9"/>
        <v>18.441588286596321</v>
      </c>
      <c r="I246" s="3">
        <f t="shared" si="20"/>
        <v>22.509986381540557</v>
      </c>
      <c r="J246" s="3">
        <f t="shared" si="21"/>
        <v>8.8909631759625434</v>
      </c>
      <c r="K246" s="3">
        <f t="shared" si="22"/>
        <v>0.69930072738949123</v>
      </c>
      <c r="L246" s="3">
        <f t="shared" si="23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si="18"/>
        <v>13.395126760563382</v>
      </c>
      <c r="H247" s="3">
        <f t="shared" si="19"/>
        <v>18.968413611272538</v>
      </c>
      <c r="I247" s="3">
        <f t="shared" si="20"/>
        <v>23.131937377159385</v>
      </c>
      <c r="J247" s="3">
        <f t="shared" si="21"/>
        <v>9.1049987584252374</v>
      </c>
      <c r="K247" s="3">
        <f t="shared" si="22"/>
        <v>0.71292667424407719</v>
      </c>
      <c r="L247" s="3">
        <f t="shared" si="23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8"/>
        <v>13.775910798122068</v>
      </c>
      <c r="H248" s="3">
        <f t="shared" si="19"/>
        <v>19.5020525345269</v>
      </c>
      <c r="I248" s="3">
        <f t="shared" si="20"/>
        <v>23.758760820732917</v>
      </c>
      <c r="J248" s="3">
        <f t="shared" si="21"/>
        <v>9.3171357994563024</v>
      </c>
      <c r="K248" s="3">
        <f t="shared" si="22"/>
        <v>0.72532268417805956</v>
      </c>
      <c r="L248" s="3">
        <f t="shared" si="23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8"/>
        <v>14.152971830985917</v>
      </c>
      <c r="H249" s="3">
        <f t="shared" si="19"/>
        <v>20.028495701617366</v>
      </c>
      <c r="I249" s="3">
        <f t="shared" si="20"/>
        <v>24.368006334737949</v>
      </c>
      <c r="J249" s="3">
        <f t="shared" si="21"/>
        <v>9.5099944938481862</v>
      </c>
      <c r="K249" s="3">
        <f t="shared" si="22"/>
        <v>0.72997739449586407</v>
      </c>
      <c r="L249" s="3">
        <f t="shared" si="23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8"/>
        <v>14.529666666666669</v>
      </c>
      <c r="H250" s="3">
        <f t="shared" si="19"/>
        <v>20.552927227533115</v>
      </c>
      <c r="I250" s="3">
        <f t="shared" si="20"/>
        <v>24.968172771769495</v>
      </c>
      <c r="J250" s="3">
        <f t="shared" si="21"/>
        <v>9.6911315519970955</v>
      </c>
      <c r="K250" s="3">
        <f t="shared" si="22"/>
        <v>0.73251892887484815</v>
      </c>
      <c r="L250" s="3">
        <f t="shared" si="23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8"/>
        <v>14.913197183098594</v>
      </c>
      <c r="H251" s="3">
        <f t="shared" si="19"/>
        <v>21.086432458565735</v>
      </c>
      <c r="I251" s="3">
        <f t="shared" si="20"/>
        <v>25.577109696321013</v>
      </c>
      <c r="J251" s="3">
        <f t="shared" si="21"/>
        <v>9.8750663593886845</v>
      </c>
      <c r="K251" s="3">
        <f t="shared" si="22"/>
        <v>0.73931866336085705</v>
      </c>
      <c r="L251" s="3">
        <f t="shared" si="23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8"/>
        <v>15.305150234741786</v>
      </c>
      <c r="H252" s="3">
        <f t="shared" si="19"/>
        <v>21.63142774723514</v>
      </c>
      <c r="I252" s="3">
        <f t="shared" si="20"/>
        <v>26.198605488793653</v>
      </c>
      <c r="J252" s="3">
        <f t="shared" si="21"/>
        <v>10.064690732596926</v>
      </c>
      <c r="K252" s="3">
        <f t="shared" si="22"/>
        <v>0.74992178404396337</v>
      </c>
      <c r="L252" s="3">
        <f t="shared" si="23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8"/>
        <v>15.704915492957749</v>
      </c>
      <c r="H253" s="3">
        <f t="shared" si="19"/>
        <v>22.186942516913081</v>
      </c>
      <c r="I253" s="3">
        <f t="shared" si="20"/>
        <v>26.830989228909349</v>
      </c>
      <c r="J253" s="3">
        <f t="shared" si="21"/>
        <v>10.258505935693693</v>
      </c>
      <c r="K253" s="3">
        <f t="shared" si="22"/>
        <v>0.76236229149826196</v>
      </c>
      <c r="L253" s="3">
        <f t="shared" si="23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8"/>
        <v>16.111577464788734</v>
      </c>
      <c r="H254" s="3">
        <f t="shared" si="19"/>
        <v>22.751539377488548</v>
      </c>
      <c r="I254" s="3">
        <f t="shared" si="20"/>
        <v>27.471861250802188</v>
      </c>
      <c r="J254" s="3">
        <f t="shared" si="21"/>
        <v>10.454511996362534</v>
      </c>
      <c r="K254" s="3">
        <f t="shared" si="22"/>
        <v>0.77521300501092649</v>
      </c>
      <c r="L254" s="3">
        <f t="shared" si="23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8"/>
        <v>16.516713615023477</v>
      </c>
      <c r="H255" s="3">
        <f t="shared" si="19"/>
        <v>23.312235597379065</v>
      </c>
      <c r="I255" s="3">
        <f t="shared" si="20"/>
        <v>28.100375225160043</v>
      </c>
      <c r="J255" s="3">
        <f t="shared" si="21"/>
        <v>10.636386574699504</v>
      </c>
      <c r="K255" s="3">
        <f t="shared" si="22"/>
        <v>0.78183364783535314</v>
      </c>
      <c r="L255" s="3">
        <f t="shared" si="23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8"/>
        <v>16.918553990610331</v>
      </c>
      <c r="H256" s="3">
        <f t="shared" si="19"/>
        <v>23.86631890266894</v>
      </c>
      <c r="I256" s="3">
        <f t="shared" si="20"/>
        <v>28.712340221796499</v>
      </c>
      <c r="J256" s="3">
        <f t="shared" si="21"/>
        <v>10.801533201994349</v>
      </c>
      <c r="K256" s="3">
        <f t="shared" si="22"/>
        <v>0.78331405942776877</v>
      </c>
      <c r="L256" s="3">
        <f t="shared" si="23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8"/>
        <v>17.330525821596247</v>
      </c>
      <c r="H257" s="3">
        <f t="shared" si="19"/>
        <v>24.434464762679269</v>
      </c>
      <c r="I257" s="3">
        <f t="shared" si="20"/>
        <v>29.341030014475518</v>
      </c>
      <c r="J257" s="3">
        <f t="shared" si="21"/>
        <v>10.976729089743987</v>
      </c>
      <c r="K257" s="3">
        <f t="shared" si="22"/>
        <v>0.7920054016776098</v>
      </c>
      <c r="L257" s="3">
        <f t="shared" si="23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8"/>
        <v>17.752629107981225</v>
      </c>
      <c r="H258" s="3">
        <f t="shared" si="19"/>
        <v>25.016634490901552</v>
      </c>
      <c r="I258" s="3">
        <f t="shared" si="20"/>
        <v>29.986220112683835</v>
      </c>
      <c r="J258" s="3">
        <f t="shared" si="21"/>
        <v>11.161400155292052</v>
      </c>
      <c r="K258" s="3">
        <f t="shared" si="22"/>
        <v>0.80507039445624107</v>
      </c>
      <c r="L258" s="3">
        <f t="shared" si="23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8"/>
        <v>18.178699530516436</v>
      </c>
      <c r="H259" s="3">
        <f t="shared" si="19"/>
        <v>25.603305939179918</v>
      </c>
      <c r="I259" s="3">
        <f t="shared" si="20"/>
        <v>30.632515330237922</v>
      </c>
      <c r="J259" s="3">
        <f t="shared" si="21"/>
        <v>11.343150651425605</v>
      </c>
      <c r="K259" s="3">
        <f t="shared" si="22"/>
        <v>0.81604635633789335</v>
      </c>
      <c r="L259" s="3">
        <f t="shared" si="23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8"/>
        <v>18.63015962441315</v>
      </c>
      <c r="H260" s="3">
        <f t="shared" si="19"/>
        <v>26.227424469626765</v>
      </c>
      <c r="I260" s="3">
        <f t="shared" si="20"/>
        <v>31.332633227911476</v>
      </c>
      <c r="J260" s="3">
        <f t="shared" si="21"/>
        <v>11.563344604192045</v>
      </c>
      <c r="K260" s="3">
        <f t="shared" si="22"/>
        <v>0.84223413017087756</v>
      </c>
      <c r="L260" s="3">
        <f t="shared" si="23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8"/>
        <v>19.105117370892025</v>
      </c>
      <c r="H261" s="3">
        <f t="shared" si="19"/>
        <v>26.885976266077336</v>
      </c>
      <c r="I261" s="3">
        <f t="shared" si="20"/>
        <v>32.081194087547281</v>
      </c>
      <c r="J261" s="3">
        <f t="shared" si="21"/>
        <v>11.816147362121999</v>
      </c>
      <c r="K261" s="3">
        <f t="shared" si="22"/>
        <v>0.87619293528109476</v>
      </c>
      <c r="L261" s="3">
        <f t="shared" si="23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8"/>
        <v>19.598629107981225</v>
      </c>
      <c r="H262" s="3">
        <f t="shared" si="19"/>
        <v>27.571260967784504</v>
      </c>
      <c r="I262" s="3">
        <f t="shared" si="20"/>
        <v>32.8653786637894</v>
      </c>
      <c r="J262" s="3">
        <f t="shared" si="21"/>
        <v>12.090189044440306</v>
      </c>
      <c r="K262" s="3">
        <f t="shared" si="22"/>
        <v>0.91106229221713098</v>
      </c>
      <c r="L262" s="3">
        <f t="shared" si="23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si="18"/>
        <v>20.108253521126766</v>
      </c>
      <c r="H263" s="3">
        <f t="shared" si="19"/>
        <v>28.279449163182001</v>
      </c>
      <c r="I263" s="3">
        <f t="shared" si="20"/>
        <v>33.678699403501554</v>
      </c>
      <c r="J263" s="3">
        <f t="shared" si="21"/>
        <v>12.379561502488006</v>
      </c>
      <c r="K263" s="3">
        <f t="shared" si="22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18"/>
        <v>20.62965727699531</v>
      </c>
      <c r="H264" s="3">
        <f t="shared" si="19"/>
        <v>29.003811177407222</v>
      </c>
      <c r="I264" s="3">
        <f t="shared" si="20"/>
        <v>34.510098556486049</v>
      </c>
      <c r="J264" s="3">
        <f t="shared" si="21"/>
        <v>12.675055603912078</v>
      </c>
      <c r="K264" s="3">
        <f t="shared" si="22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10">
        <v>1997.9534249999999</v>
      </c>
      <c r="D265" s="10">
        <v>362.08</v>
      </c>
      <c r="E265" s="4"/>
      <c r="F265" s="5"/>
      <c r="G265" s="3"/>
      <c r="H265" s="3"/>
      <c r="I265" s="3"/>
      <c r="J265" s="3"/>
      <c r="K265" s="3"/>
      <c r="L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10">
        <v>1998.038356</v>
      </c>
      <c r="D266" s="10">
        <v>362.02</v>
      </c>
      <c r="E266" s="4"/>
      <c r="F266" s="5"/>
      <c r="G266" s="3"/>
      <c r="H266" s="3"/>
      <c r="I266" s="3"/>
      <c r="J266" s="3"/>
      <c r="K266" s="3"/>
      <c r="L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10">
        <v>1998.123288</v>
      </c>
      <c r="D267" s="10">
        <v>362.16399999999999</v>
      </c>
      <c r="E267" s="4"/>
      <c r="F267" s="5"/>
      <c r="G267" s="3"/>
      <c r="H267" s="3"/>
      <c r="I267" s="3"/>
      <c r="J267" s="3"/>
      <c r="K267" s="3"/>
      <c r="L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10">
        <v>1998.2</v>
      </c>
      <c r="D268" s="10">
        <v>362.47</v>
      </c>
      <c r="E268" s="4"/>
      <c r="F268" s="5"/>
      <c r="G268" s="3"/>
      <c r="H268" s="3"/>
      <c r="I268" s="3"/>
      <c r="J268" s="3"/>
      <c r="K268" s="3"/>
      <c r="L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10">
        <v>1998.284932</v>
      </c>
      <c r="D269" s="10">
        <v>362.745</v>
      </c>
      <c r="E269" s="4"/>
      <c r="F269" s="5"/>
      <c r="G269" s="3"/>
      <c r="H269" s="3"/>
      <c r="I269" s="3"/>
      <c r="J269" s="3"/>
      <c r="K269" s="3"/>
      <c r="L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10">
        <v>1998.367123</v>
      </c>
      <c r="D270" s="10">
        <v>363.11099999999999</v>
      </c>
      <c r="E270" s="4"/>
      <c r="F270" s="5"/>
      <c r="G270" s="3"/>
      <c r="H270" s="3"/>
      <c r="I270" s="3"/>
      <c r="J270" s="3"/>
      <c r="K270" s="3"/>
      <c r="L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10">
        <v>1998.452055</v>
      </c>
      <c r="D271" s="10">
        <v>363.54199999999997</v>
      </c>
      <c r="E271" s="4"/>
      <c r="F271" s="5"/>
      <c r="G271" s="3"/>
      <c r="H271" s="3"/>
      <c r="I271" s="3"/>
      <c r="J271" s="3"/>
      <c r="K271" s="3"/>
      <c r="L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10">
        <v>1998.5342470000001</v>
      </c>
      <c r="D272" s="10">
        <v>364.05799999999999</v>
      </c>
      <c r="E272" s="4"/>
      <c r="F272" s="5"/>
      <c r="G272" s="3"/>
      <c r="H272" s="3"/>
      <c r="I272" s="3"/>
      <c r="J272" s="3"/>
      <c r="K272" s="3"/>
      <c r="L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10">
        <v>1998.6191779999999</v>
      </c>
      <c r="D273" s="10">
        <v>364.69799999999998</v>
      </c>
      <c r="E273" s="4"/>
      <c r="F273" s="5"/>
      <c r="G273" s="3"/>
      <c r="H273" s="3"/>
      <c r="I273" s="3"/>
      <c r="J273" s="3"/>
      <c r="K273" s="3"/>
      <c r="L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10">
        <v>1998.7041099999999</v>
      </c>
      <c r="D274" s="10">
        <v>365.05599999999998</v>
      </c>
      <c r="E274" s="4"/>
      <c r="F274" s="5"/>
      <c r="G274" s="3"/>
      <c r="H274" s="3"/>
      <c r="I274" s="3"/>
      <c r="J274" s="3"/>
      <c r="K274" s="3"/>
      <c r="L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10">
        <v>1998.7863010000001</v>
      </c>
      <c r="D275" s="10">
        <v>365.012</v>
      </c>
      <c r="E275" s="4"/>
      <c r="F275" s="5"/>
      <c r="G275" s="3"/>
      <c r="H275" s="3"/>
      <c r="I275" s="3"/>
      <c r="J275" s="3"/>
      <c r="K275" s="3"/>
      <c r="L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10">
        <v>1998.8712330000001</v>
      </c>
      <c r="D276" s="10">
        <v>364.90899999999999</v>
      </c>
      <c r="E276" s="4"/>
      <c r="F276" s="1"/>
      <c r="G276" s="3"/>
      <c r="H276" s="3"/>
      <c r="I276" s="3"/>
      <c r="J276" s="3"/>
      <c r="K276" s="3"/>
      <c r="L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10">
        <v>1998.9534249999999</v>
      </c>
      <c r="D277" s="10">
        <v>364.88099999999997</v>
      </c>
      <c r="E277" s="4"/>
      <c r="F277" s="5"/>
      <c r="G277" s="3"/>
      <c r="H277" s="3"/>
      <c r="I277" s="3"/>
      <c r="J277" s="3"/>
      <c r="K277" s="3"/>
      <c r="L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10">
        <v>1999.038356</v>
      </c>
      <c r="D278" s="10">
        <v>365.01600000000002</v>
      </c>
      <c r="E278" s="4"/>
      <c r="F278" s="5"/>
      <c r="G278" s="3"/>
      <c r="H278" s="3"/>
      <c r="I278" s="3"/>
      <c r="J278" s="3"/>
      <c r="K278" s="3"/>
      <c r="L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10">
        <v>1999.123288</v>
      </c>
      <c r="D279" s="10">
        <v>365.07499999999999</v>
      </c>
      <c r="E279" s="4"/>
      <c r="F279" s="5"/>
      <c r="G279" s="3"/>
      <c r="H279" s="3"/>
      <c r="I279" s="3"/>
      <c r="J279" s="3"/>
      <c r="K279" s="3"/>
      <c r="L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10">
        <v>1999.2</v>
      </c>
      <c r="D280" s="10">
        <v>364.89100000000002</v>
      </c>
      <c r="E280" s="4"/>
      <c r="F280" s="5"/>
      <c r="G280" s="3"/>
      <c r="H280" s="3"/>
      <c r="I280" s="3"/>
      <c r="J280" s="3"/>
      <c r="K280" s="3"/>
      <c r="L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10">
        <v>1999.284932</v>
      </c>
      <c r="D281" s="10">
        <v>364.94400000000002</v>
      </c>
      <c r="E281" s="4"/>
      <c r="F281" s="5"/>
      <c r="G281" s="3"/>
      <c r="H281" s="3"/>
      <c r="I281" s="3"/>
      <c r="J281" s="3"/>
      <c r="K281" s="3"/>
      <c r="L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10">
        <v>1999.367123</v>
      </c>
      <c r="D282" s="10">
        <v>365.19</v>
      </c>
      <c r="E282" s="4"/>
      <c r="F282" s="5"/>
      <c r="G282" s="3"/>
      <c r="H282" s="3"/>
      <c r="I282" s="3"/>
      <c r="J282" s="3"/>
      <c r="K282" s="3"/>
      <c r="L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10">
        <v>1999.452055</v>
      </c>
      <c r="D283" s="10">
        <v>365.34800000000001</v>
      </c>
      <c r="E283" s="4"/>
      <c r="F283" s="5"/>
      <c r="G283" s="3"/>
      <c r="H283" s="3"/>
      <c r="I283" s="3"/>
      <c r="J283" s="3"/>
      <c r="K283" s="3"/>
      <c r="L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10">
        <v>1999.5342470000001</v>
      </c>
      <c r="D284" s="10">
        <v>365.63099999999997</v>
      </c>
      <c r="E284" s="4"/>
      <c r="F284" s="5"/>
      <c r="G284" s="3"/>
      <c r="H284" s="3"/>
      <c r="I284" s="3"/>
      <c r="J284" s="3"/>
      <c r="K284" s="3"/>
      <c r="L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10">
        <v>1999.6191779999999</v>
      </c>
      <c r="D285" s="10">
        <v>366.077</v>
      </c>
      <c r="E285" s="4"/>
      <c r="F285" s="5"/>
      <c r="G285" s="3"/>
      <c r="H285" s="3"/>
      <c r="I285" s="3"/>
      <c r="J285" s="3"/>
      <c r="K285" s="3"/>
      <c r="L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10">
        <v>1999.7041099999999</v>
      </c>
      <c r="D286" s="10">
        <v>366.45100000000002</v>
      </c>
      <c r="E286" s="4"/>
      <c r="F286" s="1"/>
      <c r="G286" s="3"/>
      <c r="H286" s="3"/>
      <c r="I286" s="3"/>
      <c r="J286" s="3"/>
      <c r="K286" s="3"/>
      <c r="L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10">
        <v>1999.7863010000001</v>
      </c>
      <c r="D287" s="10">
        <v>366.60199999999998</v>
      </c>
      <c r="E287" s="4"/>
      <c r="F287" s="5"/>
      <c r="G287" s="3"/>
      <c r="H287" s="3"/>
      <c r="I287" s="3"/>
      <c r="J287" s="3"/>
      <c r="K287" s="3"/>
      <c r="L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10">
        <v>1999.8712330000001</v>
      </c>
      <c r="D288" s="10">
        <v>366.53199999999998</v>
      </c>
      <c r="E288" s="4"/>
      <c r="F288" s="5"/>
      <c r="G288" s="3"/>
      <c r="H288" s="3"/>
      <c r="I288" s="3"/>
      <c r="J288" s="3"/>
      <c r="K288" s="3"/>
      <c r="L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10">
        <v>1999.9534249999999</v>
      </c>
      <c r="D289" s="10">
        <v>366.53699999999998</v>
      </c>
      <c r="E289" s="4"/>
      <c r="F289" s="5"/>
      <c r="G289" s="3"/>
      <c r="H289" s="3"/>
      <c r="I289" s="3"/>
      <c r="J289" s="3"/>
      <c r="K289" s="3"/>
      <c r="L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10">
        <v>2000.0382509999999</v>
      </c>
      <c r="D290" s="10">
        <v>366.60300000000001</v>
      </c>
      <c r="E290" s="4"/>
      <c r="F290" s="5"/>
      <c r="G290" s="3"/>
      <c r="H290" s="3"/>
      <c r="I290" s="3"/>
      <c r="J290" s="3"/>
      <c r="K290" s="3"/>
      <c r="L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10">
        <v>2000.1229510000001</v>
      </c>
      <c r="D291" s="10">
        <v>366.428</v>
      </c>
      <c r="E291" s="4"/>
      <c r="F291" s="5"/>
      <c r="G291" s="3"/>
      <c r="H291" s="3"/>
      <c r="I291" s="3"/>
      <c r="J291" s="3"/>
      <c r="K291" s="3"/>
      <c r="L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10">
        <v>2000.202186</v>
      </c>
      <c r="D292" s="10">
        <v>366.18799999999999</v>
      </c>
      <c r="E292" s="4"/>
      <c r="F292" s="5"/>
      <c r="G292" s="3"/>
      <c r="H292" s="3"/>
      <c r="I292" s="3"/>
      <c r="J292" s="3"/>
      <c r="K292" s="3"/>
      <c r="L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10">
        <v>2000.286885</v>
      </c>
      <c r="D293" s="10">
        <v>366.11200000000002</v>
      </c>
      <c r="E293" s="4"/>
      <c r="F293" s="5"/>
      <c r="G293" s="3"/>
      <c r="H293" s="3"/>
      <c r="I293" s="3"/>
      <c r="J293" s="3"/>
      <c r="K293" s="3"/>
      <c r="L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10">
        <v>2000.3688520000001</v>
      </c>
      <c r="D294" s="10">
        <v>366.32799999999997</v>
      </c>
      <c r="E294" s="4"/>
      <c r="F294" s="5"/>
      <c r="G294" s="3"/>
      <c r="H294" s="3"/>
      <c r="I294" s="3"/>
      <c r="J294" s="3"/>
      <c r="K294" s="3"/>
      <c r="L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10">
        <v>2000.4535519999999</v>
      </c>
      <c r="D295" s="10">
        <v>366.77300000000002</v>
      </c>
      <c r="E295" s="4"/>
      <c r="F295" s="5"/>
      <c r="G295" s="3"/>
      <c r="H295" s="3"/>
      <c r="I295" s="3"/>
      <c r="J295" s="3"/>
      <c r="K295" s="3"/>
      <c r="L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10">
        <v>2000.535519</v>
      </c>
      <c r="D296" s="10">
        <v>367.18400000000003</v>
      </c>
      <c r="E296" s="4"/>
      <c r="F296" s="1"/>
      <c r="G296" s="3"/>
      <c r="H296" s="3"/>
      <c r="I296" s="3"/>
      <c r="J296" s="3"/>
      <c r="K296" s="3"/>
      <c r="L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10">
        <v>2000.6202189999999</v>
      </c>
      <c r="D297" s="10">
        <v>367.44799999999998</v>
      </c>
      <c r="E297" s="4"/>
      <c r="F297" s="5"/>
      <c r="G297" s="3"/>
      <c r="H297" s="3"/>
      <c r="I297" s="3"/>
      <c r="J297" s="3"/>
      <c r="K297" s="3"/>
      <c r="L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10">
        <v>2000.7049179999999</v>
      </c>
      <c r="D298" s="10">
        <v>367.67500000000001</v>
      </c>
      <c r="E298" s="4"/>
      <c r="F298" s="5"/>
      <c r="G298" s="3"/>
      <c r="H298" s="3"/>
      <c r="I298" s="3"/>
      <c r="J298" s="3"/>
      <c r="K298" s="3"/>
      <c r="L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10">
        <v>2000.786885</v>
      </c>
      <c r="D299" s="10">
        <v>367.79399999999998</v>
      </c>
      <c r="E299" s="4"/>
      <c r="F299" s="5"/>
      <c r="G299" s="3"/>
      <c r="H299" s="3"/>
      <c r="I299" s="3"/>
      <c r="J299" s="3"/>
      <c r="K299" s="3"/>
      <c r="L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10">
        <v>2000.8715850000001</v>
      </c>
      <c r="D300" s="10">
        <v>367.72899999999998</v>
      </c>
      <c r="E300" s="4"/>
      <c r="F300" s="5"/>
      <c r="G300" s="3"/>
      <c r="H300" s="3"/>
      <c r="I300" s="3"/>
      <c r="J300" s="3"/>
      <c r="K300" s="3"/>
      <c r="L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10">
        <v>2000.9535519999999</v>
      </c>
      <c r="D301" s="10">
        <v>367.64100000000002</v>
      </c>
      <c r="E301" s="4"/>
      <c r="F301" s="5"/>
      <c r="G301" s="3"/>
      <c r="H301" s="3"/>
      <c r="I301" s="3"/>
      <c r="J301" s="3"/>
      <c r="K301" s="3"/>
      <c r="L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10">
        <v>2001.038356</v>
      </c>
      <c r="D302" s="10">
        <v>367.58699999999999</v>
      </c>
      <c r="E302" s="4"/>
      <c r="F302" s="5"/>
      <c r="G302" s="3"/>
      <c r="H302" s="3"/>
      <c r="I302" s="3"/>
      <c r="J302" s="3"/>
      <c r="K302" s="3"/>
      <c r="L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10">
        <v>2001.123288</v>
      </c>
      <c r="D303" s="10">
        <v>367.53899999999999</v>
      </c>
      <c r="E303" s="4"/>
      <c r="F303" s="5"/>
      <c r="G303" s="3"/>
      <c r="H303" s="3"/>
      <c r="I303" s="3"/>
      <c r="J303" s="3"/>
      <c r="K303" s="3"/>
      <c r="L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10">
        <v>2001.2</v>
      </c>
      <c r="D304" s="10">
        <v>367.53199999999998</v>
      </c>
      <c r="E304" s="4"/>
      <c r="F304" s="5"/>
      <c r="G304" s="3"/>
      <c r="H304" s="3"/>
      <c r="I304" s="3"/>
      <c r="J304" s="3"/>
      <c r="K304" s="3"/>
      <c r="L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10">
        <v>2001.284932</v>
      </c>
      <c r="D305" s="10">
        <v>367.69200000000001</v>
      </c>
      <c r="E305" s="4"/>
      <c r="F305" s="5"/>
      <c r="G305" s="3"/>
      <c r="H305" s="3"/>
      <c r="I305" s="3"/>
      <c r="J305" s="3"/>
      <c r="K305" s="3"/>
      <c r="L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10">
        <v>2001.367123</v>
      </c>
      <c r="D306" s="10">
        <v>367.93900000000002</v>
      </c>
      <c r="E306" s="4"/>
      <c r="F306" s="1"/>
      <c r="G306" s="3"/>
      <c r="H306" s="3"/>
      <c r="I306" s="3"/>
      <c r="J306" s="3"/>
      <c r="K306" s="3"/>
      <c r="L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10">
        <v>2001.452055</v>
      </c>
      <c r="D307" s="10">
        <v>368.20100000000002</v>
      </c>
      <c r="E307" s="4"/>
      <c r="F307" s="5"/>
      <c r="G307" s="3"/>
      <c r="H307" s="3"/>
      <c r="I307" s="3"/>
      <c r="J307" s="3"/>
      <c r="K307" s="3"/>
      <c r="L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10">
        <v>2001.5342470000001</v>
      </c>
      <c r="D308" s="10">
        <v>368.61700000000002</v>
      </c>
      <c r="E308" s="4"/>
      <c r="F308" s="5"/>
      <c r="G308" s="3"/>
      <c r="H308" s="3"/>
      <c r="I308" s="3"/>
      <c r="J308" s="3"/>
      <c r="K308" s="3"/>
      <c r="L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10">
        <v>2001.6191779999999</v>
      </c>
      <c r="D309" s="10">
        <v>369.166</v>
      </c>
      <c r="E309" s="4"/>
      <c r="F309" s="5"/>
      <c r="G309" s="3"/>
      <c r="H309" s="3"/>
      <c r="I309" s="3"/>
      <c r="J309" s="3"/>
      <c r="K309" s="3"/>
      <c r="L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10">
        <v>2001.7041099999999</v>
      </c>
      <c r="D310" s="10">
        <v>369.66</v>
      </c>
      <c r="E310" s="4"/>
      <c r="F310" s="5"/>
      <c r="G310" s="3"/>
      <c r="H310" s="3"/>
      <c r="I310" s="3"/>
      <c r="J310" s="3"/>
      <c r="K310" s="3"/>
      <c r="L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10">
        <v>2001.7863010000001</v>
      </c>
      <c r="D311" s="10">
        <v>369.74</v>
      </c>
      <c r="E311" s="4"/>
      <c r="F311" s="5"/>
      <c r="G311" s="3"/>
      <c r="H311" s="3"/>
      <c r="I311" s="3"/>
      <c r="J311" s="3"/>
      <c r="K311" s="3"/>
      <c r="L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10">
        <v>2001.8712330000001</v>
      </c>
      <c r="D312" s="10">
        <v>369.46</v>
      </c>
      <c r="E312" s="4"/>
      <c r="F312" s="5"/>
      <c r="G312" s="3"/>
      <c r="H312" s="3"/>
      <c r="I312" s="3"/>
      <c r="J312" s="3"/>
      <c r="K312" s="3"/>
      <c r="L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10">
        <v>2001.9534249999999</v>
      </c>
      <c r="D313" s="10">
        <v>369.29599999999999</v>
      </c>
      <c r="E313" s="4"/>
      <c r="F313" s="5"/>
      <c r="G313" s="3"/>
      <c r="H313" s="3"/>
      <c r="I313" s="3"/>
      <c r="J313" s="3"/>
      <c r="K313" s="3"/>
      <c r="L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10">
        <v>2002.038356</v>
      </c>
      <c r="D314" s="10">
        <v>369.37099999999998</v>
      </c>
      <c r="E314" s="4"/>
      <c r="F314" s="5"/>
      <c r="G314" s="3"/>
      <c r="H314" s="3"/>
      <c r="I314" s="3"/>
      <c r="J314" s="3"/>
      <c r="K314" s="3"/>
      <c r="L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10">
        <v>2002.123288</v>
      </c>
      <c r="D315" s="10">
        <v>369.43900000000002</v>
      </c>
      <c r="E315" s="4"/>
      <c r="F315" s="5"/>
      <c r="G315" s="3"/>
      <c r="H315" s="3"/>
      <c r="I315" s="3"/>
      <c r="J315" s="3"/>
      <c r="K315" s="3"/>
      <c r="L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10">
        <v>2002.2</v>
      </c>
      <c r="D316" s="10">
        <v>369.49400000000003</v>
      </c>
      <c r="E316" s="4"/>
      <c r="F316" s="1"/>
      <c r="G316" s="3"/>
      <c r="H316" s="3"/>
      <c r="I316" s="3"/>
      <c r="J316" s="3"/>
      <c r="K316" s="3"/>
      <c r="L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10">
        <v>2002.284932</v>
      </c>
      <c r="D317" s="10">
        <v>369.65</v>
      </c>
      <c r="E317" s="4"/>
      <c r="F317" s="5"/>
      <c r="G317" s="3"/>
      <c r="H317" s="3"/>
      <c r="I317" s="3"/>
      <c r="J317" s="3"/>
      <c r="K317" s="3"/>
      <c r="L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10">
        <v>2002.367123</v>
      </c>
      <c r="D318" s="10">
        <v>369.90699999999998</v>
      </c>
      <c r="E318" s="4"/>
      <c r="F318" s="5"/>
      <c r="G318" s="3"/>
      <c r="H318" s="3"/>
      <c r="I318" s="3"/>
      <c r="J318" s="3"/>
      <c r="K318" s="3"/>
      <c r="L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10">
        <v>2002.452055</v>
      </c>
      <c r="D319" s="10">
        <v>370.37400000000002</v>
      </c>
      <c r="E319" s="4"/>
      <c r="F319" s="5"/>
      <c r="G319" s="3"/>
      <c r="H319" s="3"/>
      <c r="I319" s="3"/>
      <c r="J319" s="3"/>
      <c r="K319" s="3"/>
      <c r="L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10">
        <v>2002.5342470000001</v>
      </c>
      <c r="D320" s="10">
        <v>370.93799999999999</v>
      </c>
      <c r="E320" s="4"/>
      <c r="F320" s="5"/>
      <c r="G320" s="3"/>
      <c r="H320" s="3"/>
      <c r="I320" s="3"/>
      <c r="J320" s="3"/>
      <c r="K320" s="3"/>
      <c r="L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10">
        <v>2002.6191779999999</v>
      </c>
      <c r="D321" s="10">
        <v>371.43299999999999</v>
      </c>
      <c r="E321" s="4"/>
      <c r="F321" s="5"/>
      <c r="G321" s="3"/>
      <c r="H321" s="3"/>
      <c r="I321" s="3"/>
      <c r="J321" s="3"/>
      <c r="K321" s="3"/>
      <c r="L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10">
        <v>2002.7041099999999</v>
      </c>
      <c r="D322" s="10">
        <v>371.77300000000002</v>
      </c>
      <c r="E322" s="4"/>
      <c r="F322" s="5"/>
      <c r="G322" s="3"/>
      <c r="H322" s="3"/>
      <c r="I322" s="3"/>
      <c r="J322" s="3"/>
      <c r="K322" s="3"/>
      <c r="L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10">
        <v>2002.7863010000001</v>
      </c>
      <c r="D323" s="10">
        <v>371.899</v>
      </c>
      <c r="E323" s="4"/>
      <c r="F323" s="5"/>
      <c r="G323" s="3"/>
      <c r="H323" s="3"/>
      <c r="I323" s="3"/>
      <c r="J323" s="3"/>
      <c r="K323" s="3"/>
      <c r="L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10">
        <v>2002.8712330000001</v>
      </c>
      <c r="D324" s="10">
        <v>371.79</v>
      </c>
      <c r="E324" s="4"/>
      <c r="F324" s="5"/>
      <c r="G324" s="3"/>
      <c r="H324" s="3"/>
      <c r="I324" s="3"/>
      <c r="J324" s="3"/>
      <c r="K324" s="3"/>
      <c r="L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10">
        <v>2002.9534249999999</v>
      </c>
      <c r="D325" s="10">
        <v>371.601</v>
      </c>
      <c r="E325" s="4"/>
      <c r="F325" s="5"/>
      <c r="G325" s="3"/>
      <c r="H325" s="3"/>
      <c r="I325" s="3"/>
      <c r="J325" s="3"/>
      <c r="K325" s="3"/>
      <c r="L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10">
        <v>2003.038356</v>
      </c>
      <c r="D326" s="10">
        <v>371.56799999999998</v>
      </c>
      <c r="E326" s="4"/>
      <c r="F326" s="1"/>
      <c r="G326" s="3"/>
      <c r="H326" s="3"/>
      <c r="I326" s="3"/>
      <c r="J326" s="3"/>
      <c r="K326" s="3"/>
      <c r="L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10">
        <v>2003.123288</v>
      </c>
      <c r="D327" s="10">
        <v>371.654</v>
      </c>
      <c r="E327" s="4"/>
      <c r="F327" s="5"/>
      <c r="G327" s="3"/>
      <c r="H327" s="3"/>
      <c r="I327" s="3"/>
      <c r="J327" s="3"/>
      <c r="K327" s="3"/>
      <c r="L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10">
        <v>2003.2</v>
      </c>
      <c r="D328" s="10">
        <v>371.85500000000002</v>
      </c>
      <c r="E328" s="4"/>
      <c r="F328" s="5"/>
      <c r="G328" s="3"/>
      <c r="H328" s="3"/>
      <c r="I328" s="3"/>
      <c r="J328" s="3"/>
      <c r="K328" s="3"/>
      <c r="L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10">
        <v>2003.284932</v>
      </c>
      <c r="D329" s="10">
        <v>372.13099999999997</v>
      </c>
      <c r="E329" s="4"/>
      <c r="F329" s="5"/>
      <c r="G329" s="3"/>
      <c r="H329" s="3"/>
      <c r="I329" s="3"/>
      <c r="J329" s="3"/>
      <c r="K329" s="3"/>
      <c r="L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10">
        <v>2003.367123</v>
      </c>
      <c r="D330" s="10">
        <v>372.42500000000001</v>
      </c>
      <c r="E330" s="4"/>
      <c r="F330" s="5"/>
      <c r="G330" s="3"/>
      <c r="H330" s="3"/>
      <c r="I330" s="3"/>
      <c r="J330" s="3"/>
      <c r="K330" s="3"/>
      <c r="L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10">
        <v>2003.452055</v>
      </c>
      <c r="D331" s="10">
        <v>372.77100000000002</v>
      </c>
      <c r="E331" s="4"/>
      <c r="F331" s="5"/>
      <c r="G331" s="3"/>
      <c r="H331" s="3"/>
      <c r="I331" s="3"/>
      <c r="J331" s="3"/>
      <c r="K331" s="3"/>
      <c r="L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10">
        <v>2003.5342470000001</v>
      </c>
      <c r="D332" s="10">
        <v>373.22399999999999</v>
      </c>
      <c r="E332" s="4"/>
      <c r="F332" s="5"/>
      <c r="G332" s="3"/>
      <c r="H332" s="3"/>
      <c r="I332" s="3"/>
      <c r="J332" s="3"/>
      <c r="K332" s="3"/>
      <c r="L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10">
        <v>2003.6191779999999</v>
      </c>
      <c r="D333" s="10">
        <v>373.76499999999999</v>
      </c>
      <c r="E333" s="4"/>
      <c r="F333" s="5"/>
      <c r="G333" s="3"/>
      <c r="H333" s="3"/>
      <c r="I333" s="3"/>
      <c r="J333" s="3"/>
      <c r="K333" s="3"/>
      <c r="L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10">
        <v>2003.7041099999999</v>
      </c>
      <c r="D334" s="10">
        <v>374.06299999999999</v>
      </c>
      <c r="E334" s="4"/>
      <c r="F334" s="5"/>
      <c r="G334" s="3"/>
      <c r="H334" s="3"/>
      <c r="I334" s="3"/>
      <c r="J334" s="3"/>
      <c r="K334" s="3"/>
      <c r="L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10">
        <v>2003.7863010000001</v>
      </c>
      <c r="D335" s="10">
        <v>373.98099999999999</v>
      </c>
      <c r="E335" s="4"/>
      <c r="F335" s="5"/>
      <c r="G335" s="3"/>
      <c r="H335" s="3"/>
      <c r="I335" s="3"/>
      <c r="J335" s="3"/>
      <c r="K335" s="3"/>
      <c r="L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10">
        <v>2003.8712330000001</v>
      </c>
      <c r="D336" s="10">
        <v>373.76900000000001</v>
      </c>
      <c r="E336" s="4"/>
      <c r="F336" s="1"/>
      <c r="G336" s="3"/>
      <c r="H336" s="3"/>
      <c r="I336" s="3"/>
      <c r="J336" s="3"/>
      <c r="K336" s="3"/>
      <c r="L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10">
        <v>2003.9534249999999</v>
      </c>
      <c r="D337" s="10">
        <v>373.58800000000002</v>
      </c>
      <c r="E337" s="4"/>
      <c r="F337" s="5"/>
      <c r="G337" s="3"/>
      <c r="H337" s="3"/>
      <c r="I337" s="3"/>
      <c r="J337" s="3"/>
      <c r="K337" s="3"/>
      <c r="L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10">
        <v>2004.0382509999999</v>
      </c>
      <c r="D338" s="10">
        <v>373.553</v>
      </c>
      <c r="E338" s="4"/>
      <c r="F338" s="5"/>
      <c r="G338" s="3"/>
      <c r="H338" s="3"/>
      <c r="I338" s="3"/>
      <c r="J338" s="3"/>
      <c r="K338" s="3"/>
      <c r="L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10">
        <v>2004.1229510000001</v>
      </c>
      <c r="D339" s="10">
        <v>373.69400000000002</v>
      </c>
      <c r="E339" s="4"/>
      <c r="F339" s="5"/>
      <c r="G339" s="3"/>
      <c r="H339" s="3"/>
      <c r="I339" s="3"/>
      <c r="J339" s="3"/>
      <c r="K339" s="3"/>
      <c r="L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10">
        <v>2004.202186</v>
      </c>
      <c r="D340" s="10">
        <v>373.77800000000002</v>
      </c>
      <c r="E340" s="4"/>
      <c r="F340" s="5"/>
      <c r="G340" s="3"/>
      <c r="H340" s="3"/>
      <c r="I340" s="3"/>
      <c r="J340" s="3"/>
      <c r="K340" s="3"/>
      <c r="L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10">
        <v>2004.286885</v>
      </c>
      <c r="D341" s="10">
        <v>373.904</v>
      </c>
      <c r="E341" s="4"/>
      <c r="F341" s="5"/>
      <c r="G341" s="3"/>
      <c r="H341" s="3"/>
      <c r="I341" s="3"/>
      <c r="J341" s="3"/>
      <c r="K341" s="3"/>
      <c r="L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10">
        <v>2004.3688520000001</v>
      </c>
      <c r="D342" s="10">
        <v>374.30099999999999</v>
      </c>
      <c r="E342" s="4"/>
      <c r="F342" s="5"/>
      <c r="G342" s="3"/>
      <c r="H342" s="3"/>
      <c r="I342" s="3"/>
      <c r="J342" s="3"/>
      <c r="K342" s="3"/>
      <c r="L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10">
        <v>2004.4535519999999</v>
      </c>
      <c r="D343" s="10">
        <v>374.786</v>
      </c>
      <c r="E343" s="4"/>
      <c r="F343" s="5"/>
      <c r="G343" s="3"/>
      <c r="H343" s="3"/>
      <c r="I343" s="3"/>
      <c r="J343" s="3"/>
      <c r="K343" s="3"/>
      <c r="L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10">
        <v>2004.535519</v>
      </c>
      <c r="D344" s="10">
        <v>375.18299999999999</v>
      </c>
      <c r="E344" s="4"/>
      <c r="F344" s="5"/>
      <c r="G344" s="3"/>
      <c r="H344" s="3"/>
      <c r="I344" s="3"/>
      <c r="J344" s="3"/>
      <c r="K344" s="3"/>
      <c r="L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10">
        <v>2004.6202189999999</v>
      </c>
      <c r="D345" s="10">
        <v>375.52800000000002</v>
      </c>
      <c r="E345" s="4"/>
      <c r="F345" s="5"/>
      <c r="G345" s="3"/>
      <c r="H345" s="3"/>
      <c r="I345" s="3"/>
      <c r="J345" s="3"/>
      <c r="K345" s="3"/>
      <c r="L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10">
        <v>2004.7049179999999</v>
      </c>
      <c r="D346" s="10">
        <v>375.68299999999999</v>
      </c>
      <c r="E346" s="4"/>
      <c r="F346" s="1"/>
      <c r="G346" s="3"/>
      <c r="H346" s="3"/>
      <c r="I346" s="3"/>
      <c r="J346" s="3"/>
      <c r="K346" s="3"/>
      <c r="L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10">
        <v>2004.786885</v>
      </c>
      <c r="D347" s="10">
        <v>375.697</v>
      </c>
      <c r="E347" s="4"/>
      <c r="F347" s="5"/>
      <c r="G347" s="3"/>
      <c r="H347" s="3"/>
      <c r="I347" s="3"/>
      <c r="J347" s="3"/>
      <c r="K347" s="3"/>
      <c r="L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10">
        <v>2004.8715850000001</v>
      </c>
      <c r="D348" s="10">
        <v>375.69900000000001</v>
      </c>
      <c r="E348" s="4"/>
      <c r="F348" s="5"/>
      <c r="G348" s="3"/>
      <c r="H348" s="3"/>
      <c r="I348" s="3"/>
      <c r="J348" s="3"/>
      <c r="K348" s="3"/>
      <c r="L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10">
        <v>2004.9535519999999</v>
      </c>
      <c r="D349" s="10">
        <v>375.53800000000001</v>
      </c>
      <c r="E349" s="4"/>
      <c r="F349" s="5"/>
      <c r="G349" s="3"/>
      <c r="H349" s="3"/>
      <c r="I349" s="3"/>
      <c r="J349" s="3"/>
      <c r="K349" s="3"/>
      <c r="L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10">
        <v>2005.038356</v>
      </c>
      <c r="D350" s="10">
        <v>375.38099999999997</v>
      </c>
      <c r="E350" s="4"/>
      <c r="F350" s="5"/>
      <c r="G350" s="3"/>
      <c r="H350" s="3"/>
      <c r="I350" s="3"/>
      <c r="J350" s="3"/>
      <c r="K350" s="3"/>
      <c r="L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10">
        <v>2005.123288</v>
      </c>
      <c r="D351" s="10">
        <v>375.41300000000001</v>
      </c>
      <c r="E351" s="4"/>
      <c r="F351" s="5"/>
      <c r="G351" s="3"/>
      <c r="H351" s="3"/>
      <c r="I351" s="3"/>
      <c r="J351" s="3"/>
      <c r="K351" s="3"/>
      <c r="L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10">
        <v>2005.2</v>
      </c>
      <c r="D352" s="10">
        <v>375.43299999999999</v>
      </c>
      <c r="E352" s="4"/>
      <c r="F352" s="5"/>
      <c r="G352" s="3"/>
      <c r="H352" s="3"/>
      <c r="I352" s="3"/>
      <c r="J352" s="3"/>
      <c r="K352" s="3"/>
      <c r="L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10">
        <v>2005.284932</v>
      </c>
      <c r="D353" s="10">
        <v>375.55900000000003</v>
      </c>
      <c r="E353" s="4"/>
      <c r="F353" s="5"/>
      <c r="G353" s="3"/>
      <c r="H353" s="3"/>
      <c r="I353" s="3"/>
      <c r="J353" s="3"/>
      <c r="K353" s="3"/>
      <c r="L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10">
        <v>2005.367123</v>
      </c>
      <c r="D354" s="10">
        <v>376.17</v>
      </c>
      <c r="E354" s="4"/>
      <c r="F354" s="5"/>
      <c r="G354" s="3"/>
      <c r="H354" s="3"/>
      <c r="I354" s="3"/>
      <c r="J354" s="3"/>
      <c r="K354" s="3"/>
      <c r="L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10">
        <v>2005.452055</v>
      </c>
      <c r="D355" s="10">
        <v>376.93</v>
      </c>
      <c r="E355" s="4"/>
      <c r="F355" s="5"/>
      <c r="G355" s="3"/>
      <c r="H355" s="3"/>
      <c r="I355" s="3"/>
      <c r="J355" s="3"/>
      <c r="K355" s="3"/>
      <c r="L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10">
        <v>2005.5342470000001</v>
      </c>
      <c r="D356" s="10">
        <v>377.291</v>
      </c>
      <c r="E356" s="4"/>
      <c r="F356" s="1"/>
      <c r="G356" s="3"/>
      <c r="H356" s="3"/>
      <c r="I356" s="3"/>
      <c r="J356" s="3"/>
      <c r="K356" s="3"/>
      <c r="L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10">
        <v>2005.6191779999999</v>
      </c>
      <c r="D357" s="10">
        <v>377.58600000000001</v>
      </c>
      <c r="E357" s="4"/>
    </row>
    <row r="358" spans="1:37">
      <c r="A358" s="3"/>
      <c r="B358" s="3"/>
      <c r="C358" s="10">
        <v>2005.7041099999999</v>
      </c>
      <c r="D358" s="10">
        <v>377.863</v>
      </c>
      <c r="E358" s="4"/>
    </row>
    <row r="359" spans="1:37">
      <c r="A359" s="3"/>
      <c r="B359" s="3"/>
      <c r="C359" s="10">
        <v>2005.7863010000001</v>
      </c>
      <c r="D359" s="10">
        <v>377.92700000000002</v>
      </c>
      <c r="E359" s="4"/>
    </row>
    <row r="360" spans="1:37">
      <c r="A360" s="3"/>
      <c r="B360" s="3"/>
      <c r="C360" s="10">
        <v>2005.8712330000001</v>
      </c>
      <c r="D360" s="10">
        <v>377.875</v>
      </c>
      <c r="E360" s="4"/>
    </row>
    <row r="361" spans="1:37">
      <c r="A361" s="3"/>
      <c r="B361" s="3"/>
      <c r="C361" s="10">
        <v>2005.9534249999999</v>
      </c>
      <c r="D361" s="10">
        <v>377.76100000000002</v>
      </c>
      <c r="E361" s="4"/>
    </row>
    <row r="362" spans="1:37">
      <c r="A362" s="3"/>
      <c r="B362" s="3"/>
      <c r="C362" s="10">
        <v>2006.038356</v>
      </c>
      <c r="D362" s="10">
        <v>377.84399999999999</v>
      </c>
      <c r="E362" s="4"/>
    </row>
    <row r="363" spans="1:37">
      <c r="A363" s="3"/>
      <c r="B363" s="3"/>
      <c r="C363" s="10">
        <v>2006.123288</v>
      </c>
      <c r="D363" s="10">
        <v>377.983</v>
      </c>
      <c r="E363" s="4"/>
    </row>
    <row r="364" spans="1:37">
      <c r="A364" s="3"/>
      <c r="B364" s="3"/>
      <c r="C364" s="10">
        <v>2006.2</v>
      </c>
      <c r="D364" s="10">
        <v>377.99900000000002</v>
      </c>
      <c r="E364" s="4"/>
    </row>
    <row r="365" spans="1:37">
      <c r="A365" s="3"/>
      <c r="B365" s="3"/>
      <c r="C365" s="10">
        <v>2006.284932</v>
      </c>
      <c r="D365" s="10">
        <v>378.053</v>
      </c>
      <c r="E365" s="4"/>
    </row>
    <row r="366" spans="1:37">
      <c r="A366" s="3"/>
      <c r="B366" s="3"/>
      <c r="C366" s="10">
        <v>2006.367123</v>
      </c>
      <c r="D366" s="10">
        <v>378.185</v>
      </c>
      <c r="E366" s="4"/>
    </row>
    <row r="367" spans="1:37">
      <c r="A367" s="3"/>
      <c r="B367" s="3"/>
      <c r="C367" s="10">
        <v>2006.452055</v>
      </c>
      <c r="D367" s="10">
        <v>378.41800000000001</v>
      </c>
      <c r="E367" s="4"/>
    </row>
    <row r="368" spans="1:37">
      <c r="A368" s="3"/>
      <c r="B368" s="3"/>
      <c r="C368" s="10">
        <v>2006.5342470000001</v>
      </c>
      <c r="D368" s="10">
        <v>378.8</v>
      </c>
      <c r="E368" s="4"/>
    </row>
    <row r="369" spans="1:5">
      <c r="A369" s="3"/>
      <c r="B369" s="3"/>
      <c r="C369" s="10">
        <v>2006.6191779999999</v>
      </c>
      <c r="D369" s="10">
        <v>379.255</v>
      </c>
      <c r="E369" s="4"/>
    </row>
    <row r="370" spans="1:5">
      <c r="A370" s="3"/>
      <c r="B370" s="3"/>
      <c r="C370" s="10">
        <v>2006.7041099999999</v>
      </c>
      <c r="D370" s="10">
        <v>379.48</v>
      </c>
      <c r="E370" s="4"/>
    </row>
    <row r="371" spans="1:5">
      <c r="A371" s="3"/>
      <c r="B371" s="3"/>
      <c r="C371" s="10">
        <v>2006.7863010000001</v>
      </c>
      <c r="D371" s="10">
        <v>379.46300000000002</v>
      </c>
      <c r="E371" s="4"/>
    </row>
    <row r="372" spans="1:5">
      <c r="A372" s="3"/>
      <c r="B372" s="3"/>
      <c r="C372" s="10">
        <v>2006.8712330000001</v>
      </c>
      <c r="D372" s="10">
        <v>379.42399999999998</v>
      </c>
      <c r="E372" s="4"/>
    </row>
    <row r="373" spans="1:5">
      <c r="A373" s="3"/>
      <c r="B373" s="3"/>
      <c r="C373" s="10">
        <v>2006.9534249999999</v>
      </c>
      <c r="D373" s="10">
        <v>379.43799999999999</v>
      </c>
      <c r="E373" s="4"/>
    </row>
    <row r="374" spans="1:5">
      <c r="A374" s="3"/>
      <c r="B374" s="3"/>
      <c r="C374" s="10">
        <v>2007.038356</v>
      </c>
      <c r="D374" s="10">
        <v>379.36099999999999</v>
      </c>
      <c r="E374" s="4"/>
    </row>
    <row r="375" spans="1:5">
      <c r="A375" s="3"/>
      <c r="B375" s="3"/>
      <c r="C375" s="10">
        <v>2007.123288</v>
      </c>
      <c r="D375" s="10">
        <v>379.34399999999999</v>
      </c>
      <c r="E375" s="4"/>
    </row>
    <row r="376" spans="1:5">
      <c r="A376" s="3"/>
      <c r="B376" s="3"/>
      <c r="C376" s="10">
        <v>2007.2</v>
      </c>
      <c r="D376" s="10">
        <v>379.44200000000001</v>
      </c>
      <c r="E376" s="4"/>
    </row>
    <row r="377" spans="1:5">
      <c r="A377" s="3"/>
      <c r="B377" s="3"/>
      <c r="C377" s="10">
        <v>2007.284932</v>
      </c>
      <c r="D377" s="10">
        <v>379.625</v>
      </c>
      <c r="E377" s="4"/>
    </row>
    <row r="378" spans="1:5">
      <c r="A378" s="3"/>
      <c r="B378" s="3"/>
      <c r="C378" s="10">
        <v>2007.367123</v>
      </c>
      <c r="D378" s="10">
        <v>380.01100000000002</v>
      </c>
      <c r="E378" s="4"/>
    </row>
    <row r="379" spans="1:5">
      <c r="A379" s="3"/>
      <c r="B379" s="3"/>
      <c r="C379" s="10">
        <v>2007.452055</v>
      </c>
      <c r="D379" s="10">
        <v>380.40499999999997</v>
      </c>
      <c r="E379" s="4"/>
    </row>
    <row r="380" spans="1:5">
      <c r="A380" s="3"/>
      <c r="B380" s="3"/>
      <c r="C380" s="10">
        <v>2007.5342470000001</v>
      </c>
      <c r="D380" s="10">
        <v>380.89800000000002</v>
      </c>
      <c r="E380" s="4"/>
    </row>
    <row r="381" spans="1:5">
      <c r="A381" s="3"/>
      <c r="B381" s="3"/>
      <c r="C381" s="10">
        <v>2007.6191779999999</v>
      </c>
      <c r="D381" s="10">
        <v>381.32</v>
      </c>
      <c r="E381" s="4"/>
    </row>
    <row r="382" spans="1:5">
      <c r="A382" s="3"/>
      <c r="B382" s="3"/>
      <c r="C382" s="10">
        <v>2007.7041099999999</v>
      </c>
      <c r="D382" s="10">
        <v>381.53399999999999</v>
      </c>
      <c r="E382" s="4"/>
    </row>
    <row r="383" spans="1:5">
      <c r="A383" s="3"/>
      <c r="B383" s="3"/>
      <c r="C383" s="10">
        <v>2007.7863010000001</v>
      </c>
      <c r="D383" s="10">
        <v>381.65300000000002</v>
      </c>
      <c r="E383" s="4"/>
    </row>
    <row r="384" spans="1:5">
      <c r="A384" s="3"/>
      <c r="B384" s="3"/>
      <c r="C384" s="10">
        <v>2007.8712330000001</v>
      </c>
      <c r="D384" s="10">
        <v>381.63400000000001</v>
      </c>
      <c r="E384" s="4"/>
    </row>
    <row r="385" spans="1:5">
      <c r="A385" s="3"/>
      <c r="B385" s="3"/>
      <c r="C385" s="10">
        <v>2007.9534249999999</v>
      </c>
      <c r="D385" s="10">
        <v>381.58699999999999</v>
      </c>
      <c r="E385" s="4"/>
    </row>
    <row r="386" spans="1:5">
      <c r="A386" s="3"/>
      <c r="B386" s="3"/>
      <c r="C386" s="10">
        <v>2008.0382509999999</v>
      </c>
      <c r="D386" s="10">
        <v>381.64400000000001</v>
      </c>
      <c r="E386" s="4"/>
    </row>
    <row r="387" spans="1:5">
      <c r="A387" s="3"/>
      <c r="B387" s="3"/>
      <c r="C387" s="10">
        <v>2008.1229510000001</v>
      </c>
      <c r="D387" s="10">
        <v>381.733</v>
      </c>
    </row>
    <row r="388" spans="1:5">
      <c r="A388" s="3"/>
      <c r="B388" s="3"/>
      <c r="C388" s="10">
        <v>2008.202186</v>
      </c>
      <c r="D388" s="10">
        <v>381.73899999999998</v>
      </c>
    </row>
    <row r="389" spans="1:5">
      <c r="A389" s="3"/>
      <c r="B389" s="3"/>
      <c r="C389" s="10">
        <v>2008.286885</v>
      </c>
      <c r="D389" s="10">
        <v>381.82499999999999</v>
      </c>
    </row>
    <row r="390" spans="1:5">
      <c r="A390" s="3"/>
      <c r="B390" s="3"/>
      <c r="C390" s="10">
        <v>2008.3688520000001</v>
      </c>
      <c r="D390" s="10">
        <v>382.10500000000002</v>
      </c>
    </row>
    <row r="391" spans="1:5">
      <c r="A391" s="3"/>
      <c r="B391" s="3"/>
      <c r="C391" s="10">
        <v>2008.4535519999999</v>
      </c>
      <c r="D391" s="10">
        <v>382.59699999999998</v>
      </c>
    </row>
    <row r="392" spans="1:5">
      <c r="A392" s="3"/>
      <c r="B392" s="3"/>
      <c r="C392" s="10">
        <v>2008.535519</v>
      </c>
      <c r="D392" s="10">
        <v>382.90899999999999</v>
      </c>
    </row>
    <row r="393" spans="1:5">
      <c r="A393" s="3"/>
      <c r="B393" s="3"/>
      <c r="C393" s="10">
        <v>2008.6202189999999</v>
      </c>
      <c r="D393" s="10">
        <v>383.28500000000003</v>
      </c>
    </row>
    <row r="394" spans="1:5">
      <c r="A394" s="3"/>
      <c r="B394" s="3"/>
      <c r="C394" s="10">
        <v>2008.7049179999999</v>
      </c>
      <c r="D394" s="10">
        <v>383.70800000000003</v>
      </c>
    </row>
    <row r="395" spans="1:5">
      <c r="A395" s="3"/>
      <c r="B395" s="3"/>
      <c r="C395" s="10">
        <v>2008.786885</v>
      </c>
      <c r="D395" s="10">
        <v>383.66500000000002</v>
      </c>
    </row>
    <row r="396" spans="1:5">
      <c r="A396" s="3"/>
      <c r="B396" s="3"/>
      <c r="C396" s="10">
        <v>2008.8715850000001</v>
      </c>
      <c r="D396" s="10">
        <v>383.51100000000002</v>
      </c>
    </row>
    <row r="397" spans="1:5">
      <c r="A397" s="3"/>
      <c r="B397" s="3"/>
      <c r="C397" s="10">
        <v>2008.9535519999999</v>
      </c>
      <c r="D397" s="10">
        <v>383.55200000000002</v>
      </c>
    </row>
    <row r="398" spans="1:5">
      <c r="A398" s="3"/>
      <c r="B398" s="3"/>
      <c r="C398" s="10">
        <v>2009.038356</v>
      </c>
      <c r="D398" s="10">
        <v>383.79500000000002</v>
      </c>
    </row>
    <row r="399" spans="1:5">
      <c r="A399" s="3"/>
      <c r="B399" s="3"/>
      <c r="C399" s="10">
        <v>2009.123288</v>
      </c>
      <c r="D399" s="10">
        <v>383.80099999999999</v>
      </c>
    </row>
    <row r="400" spans="1:5">
      <c r="A400" s="3"/>
      <c r="B400" s="3"/>
      <c r="C400" s="10">
        <v>2009.2</v>
      </c>
      <c r="D400" s="10">
        <v>383.471</v>
      </c>
    </row>
    <row r="401" spans="1:4">
      <c r="A401" s="3"/>
      <c r="B401" s="3"/>
      <c r="C401" s="10">
        <v>2009.284932</v>
      </c>
      <c r="D401" s="10">
        <v>383.363</v>
      </c>
    </row>
    <row r="402" spans="1:4">
      <c r="A402" s="3"/>
      <c r="B402" s="3"/>
      <c r="C402" s="10">
        <v>2009.367123</v>
      </c>
      <c r="D402" s="10">
        <v>383.59899999999999</v>
      </c>
    </row>
    <row r="403" spans="1:4">
      <c r="A403" s="3"/>
      <c r="B403" s="3"/>
      <c r="C403" s="10">
        <v>2009.452055</v>
      </c>
      <c r="D403" s="10">
        <v>383.88799999999998</v>
      </c>
    </row>
    <row r="404" spans="1:4">
      <c r="A404" s="3"/>
      <c r="B404" s="3"/>
      <c r="C404" s="10">
        <v>2009.5342470000001</v>
      </c>
      <c r="D404" s="10">
        <v>384.27800000000002</v>
      </c>
    </row>
    <row r="405" spans="1:4">
      <c r="A405" s="3"/>
      <c r="B405" s="3"/>
      <c r="C405" s="10">
        <v>2009.6191779999999</v>
      </c>
      <c r="D405" s="10">
        <v>384.74900000000002</v>
      </c>
    </row>
    <row r="406" spans="1:4">
      <c r="A406" s="3"/>
      <c r="B406" s="3"/>
      <c r="C406" s="10">
        <v>2009.7041099999999</v>
      </c>
      <c r="D406" s="10">
        <v>384.98500000000001</v>
      </c>
    </row>
    <row r="407" spans="1:4">
      <c r="A407" s="3"/>
      <c r="B407" s="3"/>
      <c r="C407" s="10">
        <v>2009.7863010000001</v>
      </c>
      <c r="D407" s="10">
        <v>385.11200000000002</v>
      </c>
    </row>
    <row r="408" spans="1:4">
      <c r="A408" s="3"/>
      <c r="B408" s="3"/>
      <c r="C408" s="10">
        <v>2009.8712330000001</v>
      </c>
      <c r="D408" s="10">
        <v>385.09300000000002</v>
      </c>
    </row>
    <row r="409" spans="1:4">
      <c r="A409" s="3"/>
      <c r="B409" s="3"/>
      <c r="C409" s="10">
        <v>2009.9534249999999</v>
      </c>
      <c r="D409" s="10">
        <v>385.00799999999998</v>
      </c>
    </row>
    <row r="410" spans="1:4">
      <c r="A410" s="3"/>
      <c r="B410" s="3"/>
      <c r="C410" s="10">
        <v>2010.038356</v>
      </c>
      <c r="D410" s="10">
        <v>384.97199999999998</v>
      </c>
    </row>
    <row r="411" spans="1:4">
      <c r="A411" s="3"/>
      <c r="B411" s="3"/>
      <c r="C411" s="10">
        <v>2010.123288</v>
      </c>
      <c r="D411" s="10">
        <v>384.72399999999999</v>
      </c>
    </row>
    <row r="412" spans="1:4">
      <c r="A412" s="3"/>
      <c r="B412" s="3"/>
      <c r="C412" s="10">
        <v>2010.2</v>
      </c>
      <c r="D412" s="10">
        <v>384.62200000000001</v>
      </c>
    </row>
    <row r="413" spans="1:4">
      <c r="A413" s="3"/>
      <c r="B413" s="3"/>
      <c r="C413" s="10">
        <v>2010.284932</v>
      </c>
      <c r="D413" s="10">
        <v>384.90800000000002</v>
      </c>
    </row>
    <row r="414" spans="1:4">
      <c r="A414" s="3"/>
      <c r="B414" s="3"/>
      <c r="C414" s="10">
        <v>2010.367123</v>
      </c>
      <c r="D414" s="10">
        <v>385.30099999999999</v>
      </c>
    </row>
    <row r="415" spans="1:4">
      <c r="A415" s="3"/>
      <c r="B415" s="3"/>
      <c r="C415" s="10">
        <v>2010.452055</v>
      </c>
      <c r="D415" s="10">
        <v>385.803</v>
      </c>
    </row>
    <row r="416" spans="1:4">
      <c r="A416" s="3"/>
      <c r="B416" s="3"/>
      <c r="C416" s="10">
        <v>2010.5342470000001</v>
      </c>
      <c r="D416" s="10">
        <v>386.45299999999997</v>
      </c>
    </row>
    <row r="417" spans="1:4">
      <c r="A417" s="3"/>
      <c r="B417" s="3"/>
      <c r="C417" s="10">
        <v>2010.6191779999999</v>
      </c>
      <c r="D417" s="10">
        <v>387.10199999999998</v>
      </c>
    </row>
    <row r="418" spans="1:4">
      <c r="A418" s="3"/>
      <c r="B418" s="3"/>
      <c r="C418" s="10">
        <v>2010.7041099999999</v>
      </c>
      <c r="D418" s="10">
        <v>387.44600000000003</v>
      </c>
    </row>
    <row r="419" spans="1:4">
      <c r="A419" s="3"/>
      <c r="B419" s="3"/>
      <c r="C419" s="10">
        <v>2010.7863010000001</v>
      </c>
      <c r="D419" s="10">
        <v>387.43099999999998</v>
      </c>
    </row>
    <row r="420" spans="1:4">
      <c r="A420" s="3"/>
      <c r="B420" s="3"/>
      <c r="C420" s="10">
        <v>2010.8712330000001</v>
      </c>
      <c r="D420" s="10">
        <v>387.28699999999998</v>
      </c>
    </row>
    <row r="421" spans="1:4">
      <c r="A421" s="3"/>
      <c r="B421" s="3"/>
      <c r="C421" s="10">
        <v>2010.9534249999999</v>
      </c>
      <c r="D421" s="10">
        <v>387.04399999999998</v>
      </c>
    </row>
    <row r="422" spans="1:4">
      <c r="A422" s="3"/>
      <c r="B422" s="3"/>
      <c r="C422" s="10">
        <v>2011.038356</v>
      </c>
      <c r="D422" s="10">
        <v>386.892</v>
      </c>
    </row>
    <row r="423" spans="1:4">
      <c r="A423" s="3"/>
      <c r="B423" s="3"/>
      <c r="C423" s="10">
        <v>2011.123288</v>
      </c>
      <c r="D423" s="10">
        <v>386.97300000000001</v>
      </c>
    </row>
    <row r="424" spans="1:4">
      <c r="A424" s="3"/>
      <c r="B424" s="3"/>
      <c r="C424" s="10">
        <v>2011.2</v>
      </c>
      <c r="D424" s="10">
        <v>387.01499999999999</v>
      </c>
    </row>
    <row r="425" spans="1:4">
      <c r="A425" s="3"/>
      <c r="B425" s="3"/>
      <c r="C425" s="10">
        <v>2011.284932</v>
      </c>
      <c r="D425" s="10">
        <v>387.01</v>
      </c>
    </row>
    <row r="426" spans="1:4">
      <c r="A426" s="3"/>
      <c r="B426" s="3"/>
      <c r="C426" s="10">
        <v>2011.367123</v>
      </c>
      <c r="D426" s="10">
        <v>387.279</v>
      </c>
    </row>
    <row r="427" spans="1:4">
      <c r="A427" s="3"/>
      <c r="B427" s="3"/>
      <c r="C427" s="10">
        <v>2011.452055</v>
      </c>
      <c r="D427" s="10">
        <v>387.709</v>
      </c>
    </row>
    <row r="428" spans="1:4">
      <c r="A428" s="3"/>
      <c r="B428" s="3"/>
      <c r="C428" s="10">
        <v>2011.5342470000001</v>
      </c>
      <c r="D428" s="10">
        <v>388.05500000000001</v>
      </c>
    </row>
    <row r="429" spans="1:4">
      <c r="A429" s="3"/>
      <c r="B429" s="3"/>
      <c r="C429" s="10">
        <v>2011.6191779999999</v>
      </c>
      <c r="D429" s="10">
        <v>388.49599999999998</v>
      </c>
    </row>
    <row r="430" spans="1:4">
      <c r="A430" s="3"/>
      <c r="B430" s="3"/>
      <c r="C430" s="10">
        <v>2011.7041099999999</v>
      </c>
      <c r="D430" s="10">
        <v>388.99200000000002</v>
      </c>
    </row>
    <row r="431" spans="1:4">
      <c r="A431" s="3"/>
      <c r="B431" s="3"/>
      <c r="C431" s="10">
        <v>2011.7863010000001</v>
      </c>
      <c r="D431" s="10">
        <v>389.11599999999999</v>
      </c>
    </row>
    <row r="432" spans="1:4">
      <c r="A432" s="3"/>
      <c r="B432" s="3"/>
      <c r="C432" s="10">
        <v>2011.8712330000001</v>
      </c>
      <c r="D432" s="10">
        <v>388.92899999999997</v>
      </c>
    </row>
    <row r="433" spans="1:4">
      <c r="A433" s="3"/>
      <c r="B433" s="3"/>
      <c r="C433" s="10">
        <v>2011.9534249999999</v>
      </c>
      <c r="D433" s="10">
        <v>388.79700000000003</v>
      </c>
    </row>
    <row r="434" spans="1:4">
      <c r="A434" s="3"/>
      <c r="B434" s="3"/>
      <c r="C434" s="10">
        <v>2012.0382509999999</v>
      </c>
      <c r="D434" s="10">
        <v>388.66699999999997</v>
      </c>
    </row>
    <row r="435" spans="1:4">
      <c r="A435" s="3"/>
      <c r="B435" s="3"/>
      <c r="C435" s="10">
        <v>2012.1229510000001</v>
      </c>
      <c r="D435" s="10">
        <v>388.64600000000002</v>
      </c>
    </row>
    <row r="436" spans="1:4">
      <c r="A436" s="3"/>
      <c r="B436" s="3"/>
      <c r="C436" s="10">
        <v>2012.202186</v>
      </c>
      <c r="D436" s="10">
        <v>388.67200000000003</v>
      </c>
    </row>
    <row r="437" spans="1:4">
      <c r="A437" s="3"/>
      <c r="B437" s="3"/>
      <c r="C437" s="10">
        <v>2012.286885</v>
      </c>
      <c r="D437" s="10">
        <v>388.83199999999999</v>
      </c>
    </row>
    <row r="438" spans="1:4">
      <c r="A438" s="3"/>
      <c r="B438" s="3"/>
      <c r="C438" s="10">
        <v>2012.3688520000001</v>
      </c>
      <c r="D438" s="10">
        <v>389.13200000000001</v>
      </c>
    </row>
    <row r="439" spans="1:4">
      <c r="A439" s="3"/>
      <c r="B439" s="3"/>
      <c r="C439" s="10">
        <v>2012.4535519999999</v>
      </c>
      <c r="D439" s="10">
        <v>389.55700000000002</v>
      </c>
    </row>
    <row r="440" spans="1:4">
      <c r="A440" s="3"/>
      <c r="B440" s="3"/>
      <c r="C440" s="10">
        <v>2012.535519</v>
      </c>
      <c r="D440" s="10">
        <v>390.20600000000002</v>
      </c>
    </row>
    <row r="441" spans="1:4">
      <c r="A441" s="3"/>
      <c r="B441" s="3"/>
      <c r="C441" s="10">
        <v>2012.6202189999999</v>
      </c>
      <c r="D441" s="10">
        <v>390.88200000000001</v>
      </c>
    </row>
    <row r="442" spans="1:4">
      <c r="A442" s="3"/>
      <c r="B442" s="3"/>
      <c r="C442" s="10">
        <v>2012.7049179999999</v>
      </c>
      <c r="D442" s="10">
        <v>391.31200000000001</v>
      </c>
    </row>
    <row r="443" spans="1:4">
      <c r="A443" s="3"/>
      <c r="B443" s="3"/>
      <c r="C443" s="10">
        <v>2012.786885</v>
      </c>
      <c r="D443" s="10">
        <v>391.32299999999998</v>
      </c>
    </row>
    <row r="444" spans="1:4">
      <c r="A444" s="3"/>
      <c r="B444" s="3"/>
      <c r="C444" s="10">
        <v>2012.8715850000001</v>
      </c>
      <c r="D444" s="10">
        <v>391.15600000000001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3" max="3" width="9.140625" style="2"/>
    <col min="7" max="7" width="9.140625" style="2"/>
    <col min="9" max="9" width="12" bestFit="1" customWidth="1"/>
  </cols>
  <sheetData>
    <row r="1" spans="1:22">
      <c r="B1" s="2" t="s">
        <v>10</v>
      </c>
      <c r="G1" s="2" t="s">
        <v>11</v>
      </c>
      <c r="L1" s="2">
        <v>2.5600000000000001E-2</v>
      </c>
      <c r="M1">
        <f>SUM(M6:M164,N111:N164)</f>
        <v>4.9197129734064697</v>
      </c>
      <c r="O1" s="2">
        <v>2.5600000000000001E-2</v>
      </c>
      <c r="P1" s="2">
        <v>2.5600000000000001E-2</v>
      </c>
      <c r="Q1" s="2">
        <v>2.5600000000000001E-2</v>
      </c>
      <c r="R1" s="2"/>
      <c r="S1">
        <v>0.20799999999999999</v>
      </c>
    </row>
    <row r="2" spans="1:22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L2" s="2">
        <v>4.2605471829396349</v>
      </c>
      <c r="M2" s="2">
        <f>L2/(H3*LN(2))</f>
        <v>1.148910335009431</v>
      </c>
      <c r="O2" s="2">
        <v>4.3263597824683515</v>
      </c>
      <c r="P2" s="2">
        <v>4.2737590678163535</v>
      </c>
      <c r="Q2" s="2">
        <v>4.2605471829396349</v>
      </c>
      <c r="R2" s="2"/>
      <c r="S2" s="2">
        <v>3.2</v>
      </c>
      <c r="T2" s="2"/>
      <c r="U2" s="2"/>
      <c r="V2" s="2"/>
    </row>
    <row r="3" spans="1:22">
      <c r="B3" s="2" t="s">
        <v>12</v>
      </c>
      <c r="G3" s="2">
        <f>carbondioxide!L5</f>
        <v>275</v>
      </c>
      <c r="H3">
        <v>5.35</v>
      </c>
      <c r="I3">
        <f>L1</f>
        <v>2.5600000000000001E-2</v>
      </c>
      <c r="J3">
        <f>L4</f>
        <v>5.6800000000000002E-3</v>
      </c>
      <c r="L3" s="2">
        <v>7.3800000000000003E-3</v>
      </c>
      <c r="M3">
        <f>0.31*0.208</f>
        <v>6.4479999999999996E-2</v>
      </c>
      <c r="O3" s="2">
        <v>7.3800000000000003E-3</v>
      </c>
      <c r="P3" s="2">
        <v>7.3800000000000003E-3</v>
      </c>
      <c r="Q3" s="2">
        <v>7.3800000000000003E-3</v>
      </c>
      <c r="R3" s="2"/>
      <c r="S3">
        <f>0.31*0.208</f>
        <v>6.4479999999999996E-2</v>
      </c>
      <c r="T3" s="2"/>
      <c r="U3" s="2"/>
      <c r="V3" s="2"/>
    </row>
    <row r="4" spans="1:22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M2</f>
        <v>1.148910335009431</v>
      </c>
      <c r="L4" s="2">
        <v>5.6800000000000002E-3</v>
      </c>
      <c r="O4" s="2">
        <v>5.6800000000000002E-3</v>
      </c>
      <c r="P4" s="2">
        <v>5.6800000000000002E-3</v>
      </c>
      <c r="Q4" s="2">
        <v>5.6800000000000002E-3</v>
      </c>
      <c r="R4" s="2"/>
      <c r="S4">
        <v>0.05</v>
      </c>
    </row>
    <row r="5" spans="1:22">
      <c r="I5" s="2">
        <f>L3</f>
        <v>7.3800000000000003E-3</v>
      </c>
      <c r="O5" s="2" t="s">
        <v>15</v>
      </c>
      <c r="P5" s="2" t="s">
        <v>16</v>
      </c>
      <c r="Q5" s="2" t="s">
        <v>17</v>
      </c>
      <c r="S5" s="2" t="s">
        <v>22</v>
      </c>
      <c r="U5">
        <v>5.6800000000000002E-3</v>
      </c>
    </row>
    <row r="6" spans="1:22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>
        <f>H$3*LN(G6/G$3)</f>
        <v>7.6069103948270171E-3</v>
      </c>
      <c r="I6">
        <v>0</v>
      </c>
      <c r="J6">
        <v>0</v>
      </c>
      <c r="M6">
        <f>(C6-I6)^2</f>
        <v>1.5775360000000026E-2</v>
      </c>
      <c r="O6">
        <v>0</v>
      </c>
      <c r="P6">
        <v>0</v>
      </c>
      <c r="Q6">
        <v>0</v>
      </c>
      <c r="T6">
        <v>1</v>
      </c>
      <c r="U6">
        <v>0</v>
      </c>
    </row>
    <row r="7" spans="1:22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>
        <f>I6+I$3*(I$4*H7-I6)+I$5*(J6-I6)</f>
        <v>2.3378135982473483E-4</v>
      </c>
      <c r="J7">
        <f t="shared" ref="J7:J16" si="2">J6+J$3*(I6-J6)</f>
        <v>0</v>
      </c>
      <c r="M7" s="2">
        <f t="shared" ref="M7:M70" si="3">(C7-I7)^2</f>
        <v>7.1377788382489871E-2</v>
      </c>
      <c r="O7">
        <v>2.9150399508469154E-5</v>
      </c>
      <c r="P7">
        <v>2.3450631187424973E-4</v>
      </c>
      <c r="Q7">
        <v>2.3378135982473483E-4</v>
      </c>
      <c r="T7">
        <f>T6</f>
        <v>1</v>
      </c>
      <c r="U7">
        <f t="shared" ref="U7:U15" si="4">U6+U$5*(T7-U6)</f>
        <v>5.6800000000000002E-3</v>
      </c>
    </row>
    <row r="8" spans="1:22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M8" s="2">
        <f t="shared" si="3"/>
        <v>7.9086037644254727E-3</v>
      </c>
      <c r="O8">
        <v>6.0552429499789635E-5</v>
      </c>
      <c r="P8">
        <v>4.7112547705801644E-4</v>
      </c>
      <c r="Q8">
        <v>4.6966904129114019E-4</v>
      </c>
      <c r="T8" s="2">
        <f t="shared" ref="T8:T15" si="6">T7</f>
        <v>1</v>
      </c>
      <c r="U8" s="2">
        <f t="shared" si="4"/>
        <v>1.13277376E-2</v>
      </c>
    </row>
    <row r="9" spans="1:22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M9" s="2">
        <f t="shared" si="3"/>
        <v>5.6713272704034239E-3</v>
      </c>
      <c r="O9">
        <v>9.4354498116662052E-5</v>
      </c>
      <c r="P9">
        <v>7.1041132204481766E-4</v>
      </c>
      <c r="Q9">
        <v>7.0821515879531359E-4</v>
      </c>
      <c r="T9" s="2">
        <f t="shared" si="6"/>
        <v>1</v>
      </c>
      <c r="U9" s="2">
        <f t="shared" si="4"/>
        <v>1.6943396050431998E-2</v>
      </c>
      <c r="V9" s="2"/>
    </row>
    <row r="10" spans="1:22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M10" s="2">
        <f t="shared" si="3"/>
        <v>0.15956057196013199</v>
      </c>
      <c r="O10">
        <v>1.3067345140415078E-4</v>
      </c>
      <c r="P10">
        <v>9.5260759923777567E-4</v>
      </c>
      <c r="Q10">
        <v>9.4966271120499126E-4</v>
      </c>
      <c r="T10" s="2">
        <f t="shared" si="6"/>
        <v>1</v>
      </c>
      <c r="U10" s="2">
        <f t="shared" si="4"/>
        <v>2.2527157560865544E-2</v>
      </c>
    </row>
    <row r="11" spans="1:22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M11" s="2">
        <f t="shared" si="3"/>
        <v>2.7292232563270801E-2</v>
      </c>
      <c r="O11">
        <v>1.6989702257299126E-4</v>
      </c>
      <c r="P11">
        <v>1.2001005734396243E-3</v>
      </c>
      <c r="Q11">
        <v>1.19639058643166E-3</v>
      </c>
      <c r="T11" s="2">
        <f t="shared" si="6"/>
        <v>1</v>
      </c>
      <c r="U11" s="2">
        <f t="shared" si="4"/>
        <v>2.8079203305919828E-2</v>
      </c>
    </row>
    <row r="12" spans="1:22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M12" s="2">
        <f t="shared" si="3"/>
        <v>3.8500071455472673E-3</v>
      </c>
      <c r="O12">
        <v>2.1214255622710275E-4</v>
      </c>
      <c r="P12">
        <v>1.4529173543701931E-3</v>
      </c>
      <c r="Q12">
        <v>1.4484258103882499E-3</v>
      </c>
      <c r="T12" s="2">
        <f t="shared" si="6"/>
        <v>1</v>
      </c>
      <c r="U12" s="2">
        <f t="shared" si="4"/>
        <v>3.3599713431142202E-2</v>
      </c>
    </row>
    <row r="13" spans="1:22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M13" s="2">
        <f t="shared" si="3"/>
        <v>1.9974972080299409E-3</v>
      </c>
      <c r="O13">
        <v>2.5763518018863315E-4</v>
      </c>
      <c r="P13">
        <v>1.7119235093063039E-3</v>
      </c>
      <c r="Q13">
        <v>1.7066312745397196E-3</v>
      </c>
      <c r="T13" s="2">
        <f t="shared" si="6"/>
        <v>1</v>
      </c>
      <c r="U13" s="2">
        <f t="shared" si="4"/>
        <v>3.908886705885331E-2</v>
      </c>
    </row>
    <row r="14" spans="1:22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M14" s="2">
        <f t="shared" si="3"/>
        <v>9.5200494544321213E-3</v>
      </c>
      <c r="O14">
        <v>3.0647000395506174E-4</v>
      </c>
      <c r="P14">
        <v>1.9768520039839966E-3</v>
      </c>
      <c r="Q14">
        <v>1.9707407701309632E-3</v>
      </c>
      <c r="T14" s="2">
        <f t="shared" si="6"/>
        <v>1</v>
      </c>
      <c r="U14" s="2">
        <f t="shared" si="4"/>
        <v>4.4546842293959027E-2</v>
      </c>
    </row>
    <row r="15" spans="1:22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M15" s="2">
        <f t="shared" si="3"/>
        <v>7.9295537567756536E-4</v>
      </c>
      <c r="O15">
        <v>3.5874968061726318E-4</v>
      </c>
      <c r="P15">
        <v>2.2474845249135459E-3</v>
      </c>
      <c r="Q15">
        <v>2.2405366585658681E-3</v>
      </c>
      <c r="T15" s="2">
        <f t="shared" si="6"/>
        <v>1</v>
      </c>
      <c r="U15" s="2">
        <f t="shared" si="4"/>
        <v>4.9973816229729337E-2</v>
      </c>
      <c r="V15" s="2"/>
    </row>
    <row r="16" spans="1:22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M16" s="2">
        <f t="shared" si="3"/>
        <v>3.6140424078270339E-3</v>
      </c>
      <c r="O16">
        <v>4.1471656606720437E-4</v>
      </c>
      <c r="P16">
        <v>2.5247110566601586E-3</v>
      </c>
      <c r="Q16">
        <v>2.5169061731142514E-3</v>
      </c>
    </row>
    <row r="17" spans="1:17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ref="J17:J80" si="7">J16+J$3*(I16-J16)</f>
        <v>7.5081497926572595E-5</v>
      </c>
      <c r="M17" s="2">
        <f t="shared" si="3"/>
        <v>3.3861391819367949E-4</v>
      </c>
      <c r="O17">
        <v>4.7471524544203487E-4</v>
      </c>
      <c r="P17">
        <v>2.8101524059807614E-3</v>
      </c>
      <c r="Q17">
        <v>2.8014651099763054E-3</v>
      </c>
    </row>
    <row r="18" spans="1:17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7"/>
        <v>9.0567356843015073E-5</v>
      </c>
      <c r="M18" s="2">
        <f t="shared" si="3"/>
        <v>8.5670142189606641E-2</v>
      </c>
      <c r="O18">
        <v>5.3895778696044989E-4</v>
      </c>
      <c r="P18">
        <v>3.1042191277658665E-3</v>
      </c>
      <c r="Q18">
        <v>3.0946227548544888E-3</v>
      </c>
    </row>
    <row r="19" spans="1:17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7"/>
        <v>1.0763039150372024E-4</v>
      </c>
      <c r="M19" s="2">
        <f t="shared" si="3"/>
        <v>1.3687218915754713E-3</v>
      </c>
      <c r="O19">
        <v>6.0759627905431965E-4</v>
      </c>
      <c r="P19">
        <v>3.4067732749770269E-3</v>
      </c>
      <c r="Q19">
        <v>3.3962415871593814E-3</v>
      </c>
    </row>
    <row r="20" spans="1:17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7"/>
        <v>1.2630970309504438E-4</v>
      </c>
      <c r="M20" s="2">
        <f t="shared" si="3"/>
        <v>0.10517539209717314</v>
      </c>
      <c r="O20">
        <v>6.8095789929214264E-4</v>
      </c>
      <c r="P20">
        <v>3.7190549529679201E-3</v>
      </c>
      <c r="Q20">
        <v>3.7075578785870046E-3</v>
      </c>
    </row>
    <row r="21" spans="1:17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7"/>
        <v>1.4665119273183871E-4</v>
      </c>
      <c r="M21" s="2">
        <f t="shared" si="3"/>
        <v>1.5951625554347579E-4</v>
      </c>
      <c r="O21">
        <v>7.5940617745974006E-4</v>
      </c>
      <c r="P21">
        <v>4.0424713698874728E-3</v>
      </c>
      <c r="Q21">
        <v>4.0299744870475928E-3</v>
      </c>
    </row>
    <row r="22" spans="1:17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7"/>
        <v>1.6870846904355221E-4</v>
      </c>
      <c r="M22" s="2">
        <f t="shared" si="3"/>
        <v>4.7561048660855363E-3</v>
      </c>
      <c r="O22">
        <v>8.4327530253990545E-4</v>
      </c>
      <c r="P22">
        <v>4.3780531919764259E-3</v>
      </c>
      <c r="Q22">
        <v>4.364518892583622E-3</v>
      </c>
    </row>
    <row r="23" spans="1:17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7"/>
        <v>1.9254067224925981E-4</v>
      </c>
      <c r="M23" s="2">
        <f t="shared" si="3"/>
        <v>8.3377136710071267E-3</v>
      </c>
      <c r="O23">
        <v>9.3277252227518231E-4</v>
      </c>
      <c r="P23">
        <v>4.7256908483982729E-3</v>
      </c>
      <c r="Q23">
        <v>4.711081863085516E-3</v>
      </c>
    </row>
    <row r="24" spans="1:17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7"/>
        <v>2.1820598621320975E-4</v>
      </c>
      <c r="M24" s="2">
        <f t="shared" si="3"/>
        <v>7.6568050838760754E-4</v>
      </c>
      <c r="O24">
        <v>1.0282825224185378E-3</v>
      </c>
      <c r="P24">
        <v>5.0866574298592997E-3</v>
      </c>
      <c r="Q24">
        <v>5.0709325536310908E-3</v>
      </c>
    </row>
    <row r="25" spans="1:17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7"/>
        <v>2.4576947311614333E-4</v>
      </c>
      <c r="M25" s="2">
        <f t="shared" si="3"/>
        <v>9.9113222131535562E-5</v>
      </c>
      <c r="O25">
        <v>1.130094902287394E-3</v>
      </c>
      <c r="P25">
        <v>5.4613207377238598E-3</v>
      </c>
      <c r="Q25">
        <v>5.44443762856476E-3</v>
      </c>
    </row>
    <row r="26" spans="1:17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7"/>
        <v>2.752979082390915E-4</v>
      </c>
      <c r="M26" s="2">
        <f t="shared" si="3"/>
        <v>3.0997167416952787E-5</v>
      </c>
      <c r="O26">
        <v>1.2385751698581152E-3</v>
      </c>
      <c r="P26">
        <v>5.850576469509588E-3</v>
      </c>
      <c r="Q26">
        <v>5.8324900164477668E-3</v>
      </c>
    </row>
    <row r="27" spans="1:17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7"/>
        <v>3.0686275941371678E-4</v>
      </c>
      <c r="M27" s="2">
        <f t="shared" si="3"/>
        <v>1.4360519391571751E-2</v>
      </c>
      <c r="O27">
        <v>1.3540293197711049E-3</v>
      </c>
      <c r="P27">
        <v>6.2547203777546826E-3</v>
      </c>
      <c r="Q27">
        <v>6.2353845555298756E-3</v>
      </c>
    </row>
    <row r="28" spans="1:17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7"/>
        <v>3.4053676321565659E-4</v>
      </c>
      <c r="M28" s="2">
        <f t="shared" si="3"/>
        <v>1.118211481898485E-2</v>
      </c>
      <c r="O28">
        <v>1.4769065330031024E-3</v>
      </c>
      <c r="P28">
        <v>6.6751162890096305E-3</v>
      </c>
      <c r="Q28">
        <v>6.6544808562326117E-3</v>
      </c>
    </row>
    <row r="29" spans="1:17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7"/>
        <v>3.7639996566399291E-4</v>
      </c>
      <c r="M29" s="2">
        <f t="shared" si="3"/>
        <v>1.5450268842659822E-3</v>
      </c>
      <c r="O29">
        <v>1.6079290741261801E-3</v>
      </c>
      <c r="P29">
        <v>7.115165805290629E-3</v>
      </c>
      <c r="Q29">
        <v>7.0931700048707681E-3</v>
      </c>
    </row>
    <row r="30" spans="1:17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7"/>
        <v>4.1455121948668738E-4</v>
      </c>
      <c r="M30" s="2">
        <f t="shared" si="3"/>
        <v>7.0817191261301734E-3</v>
      </c>
      <c r="O30">
        <v>1.7476209040846035E-3</v>
      </c>
      <c r="P30">
        <v>7.5763723596886674E-3</v>
      </c>
      <c r="Q30">
        <v>7.5529507868271686E-3</v>
      </c>
    </row>
    <row r="31" spans="1:17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7"/>
        <v>4.550973290291813E-4</v>
      </c>
      <c r="M31" s="2">
        <f t="shared" si="3"/>
        <v>8.2156539481367238E-2</v>
      </c>
      <c r="O31">
        <v>1.895817779333835E-3</v>
      </c>
      <c r="P31">
        <v>8.0545204510078603E-3</v>
      </c>
      <c r="Q31">
        <v>8.0296207326926057E-3</v>
      </c>
    </row>
    <row r="32" spans="1:17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7"/>
        <v>4.9812062196198951E-4</v>
      </c>
      <c r="M32" s="2">
        <f t="shared" si="3"/>
        <v>1.0159627348502078E-3</v>
      </c>
      <c r="O32">
        <v>2.0531847314453366E-3</v>
      </c>
      <c r="P32">
        <v>8.5522681140270049E-3</v>
      </c>
      <c r="Q32">
        <v>8.525829660205814E-3</v>
      </c>
    </row>
    <row r="33" spans="1:17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7"/>
        <v>5.4371800929921439E-4</v>
      </c>
      <c r="M33" s="2">
        <f t="shared" si="3"/>
        <v>4.054543595184297E-2</v>
      </c>
      <c r="O33">
        <v>2.2200200953460159E-3</v>
      </c>
      <c r="P33">
        <v>9.069063210990734E-3</v>
      </c>
      <c r="Q33">
        <v>9.0410271384882852E-3</v>
      </c>
    </row>
    <row r="34" spans="1:17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7"/>
        <v>5.9198272515300829E-4</v>
      </c>
      <c r="M34" s="2">
        <f t="shared" si="3"/>
        <v>0.13236882619856807</v>
      </c>
      <c r="O34">
        <v>2.3966368366062688E-3</v>
      </c>
      <c r="P34">
        <v>9.6044223057357801E-3</v>
      </c>
      <c r="Q34">
        <v>9.5747312258697339E-3</v>
      </c>
    </row>
    <row r="35" spans="1:17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7"/>
        <v>6.4300473663707932E-4</v>
      </c>
      <c r="M35" s="2">
        <f t="shared" si="3"/>
        <v>9.1635132846892373E-3</v>
      </c>
      <c r="O35">
        <v>2.5833274904066509E-3</v>
      </c>
      <c r="P35">
        <v>1.0157642662307597E-2</v>
      </c>
      <c r="Q35">
        <v>1.0126241358831257E-2</v>
      </c>
    </row>
    <row r="36" spans="1:17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7"/>
        <v>6.9686952065114223E-4</v>
      </c>
      <c r="M36" s="2">
        <f t="shared" si="3"/>
        <v>1.338692435499628E-2</v>
      </c>
      <c r="O36">
        <v>2.7807969767225682E-3</v>
      </c>
      <c r="P36">
        <v>1.0731297639518411E-2</v>
      </c>
      <c r="Q36">
        <v>1.0698122940912023E-2</v>
      </c>
    </row>
    <row r="37" spans="1:17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7"/>
        <v>7.5367664007822404E-4</v>
      </c>
      <c r="M37" s="2">
        <f t="shared" si="3"/>
        <v>8.3497291542981562E-4</v>
      </c>
      <c r="O37">
        <v>2.9901519283057035E-3</v>
      </c>
      <c r="P37">
        <v>1.1330926288359053E-2</v>
      </c>
      <c r="Q37">
        <v>1.1295897899698652E-2</v>
      </c>
    </row>
    <row r="38" spans="1:17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7"/>
        <v>8.1355645683286809E-4</v>
      </c>
      <c r="M38" s="2">
        <f t="shared" si="3"/>
        <v>1.8354958783448096E-2</v>
      </c>
      <c r="O38">
        <v>3.2118646567809374E-3</v>
      </c>
      <c r="P38">
        <v>1.1956488440695277E-2</v>
      </c>
      <c r="Q38">
        <v>1.1919526191232535E-2</v>
      </c>
    </row>
    <row r="39" spans="1:17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7"/>
        <v>8.7663836492425824E-4</v>
      </c>
      <c r="M39" s="2">
        <f t="shared" si="3"/>
        <v>1.7469079281220583E-2</v>
      </c>
      <c r="O39">
        <v>3.4466302362303907E-3</v>
      </c>
      <c r="P39">
        <v>1.2609625908237838E-2</v>
      </c>
      <c r="Q39">
        <v>1.2570644551733049E-2</v>
      </c>
    </row>
    <row r="40" spans="1:17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7"/>
        <v>9.4306032006533222E-4</v>
      </c>
      <c r="M40" s="2">
        <f t="shared" si="3"/>
        <v>5.7528781789562902E-2</v>
      </c>
      <c r="O40">
        <v>3.6952584975956018E-3</v>
      </c>
      <c r="P40">
        <v>1.3292675771940715E-2</v>
      </c>
      <c r="Q40">
        <v>1.3251582837309714E-2</v>
      </c>
    </row>
    <row r="41" spans="1:17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7"/>
        <v>1.0129727279632804E-3</v>
      </c>
      <c r="M41" s="2">
        <f t="shared" si="3"/>
        <v>4.9089291274746261E-2</v>
      </c>
      <c r="O41">
        <v>3.9581407018284848E-3</v>
      </c>
      <c r="P41">
        <v>1.400432577077472E-2</v>
      </c>
      <c r="Q41">
        <v>1.3961032843652819E-2</v>
      </c>
    </row>
    <row r="42" spans="1:17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7"/>
        <v>1.0865177094203969E-3</v>
      </c>
      <c r="M42" s="2">
        <f t="shared" si="3"/>
        <v>1.9965009688048357E-2</v>
      </c>
      <c r="O42">
        <v>4.2356615755055338E-3</v>
      </c>
      <c r="P42">
        <v>1.4743169634383739E-2</v>
      </c>
      <c r="Q42">
        <v>1.4697592647745854E-2</v>
      </c>
    </row>
    <row r="43" spans="1:17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7"/>
        <v>1.1638286150700856E-3</v>
      </c>
      <c r="M43" s="2">
        <f t="shared" si="3"/>
        <v>5.2468730887951308E-2</v>
      </c>
      <c r="O43">
        <v>4.5282950327098261E-3</v>
      </c>
      <c r="P43">
        <v>1.5508482660796867E-2</v>
      </c>
      <c r="Q43">
        <v>1.5460539787959228E-2</v>
      </c>
    </row>
    <row r="44" spans="1:17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7"/>
        <v>1.2450339345320958E-3</v>
      </c>
      <c r="M44" s="2">
        <f t="shared" si="3"/>
        <v>4.2374994970564496E-2</v>
      </c>
      <c r="O44">
        <v>4.8368650404904063E-3</v>
      </c>
      <c r="P44">
        <v>1.6302273080194978E-2</v>
      </c>
      <c r="Q44">
        <v>1.625187628623757E-2</v>
      </c>
    </row>
    <row r="45" spans="1:17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7"/>
        <v>1.3302727990897828E-3</v>
      </c>
      <c r="M45" s="2">
        <f t="shared" si="3"/>
        <v>3.7333199804638579E-4</v>
      </c>
      <c r="O45">
        <v>5.1628022715778793E-3</v>
      </c>
      <c r="P45">
        <v>1.7131158098684016E-2</v>
      </c>
      <c r="Q45">
        <v>1.7078198892277394E-2</v>
      </c>
    </row>
    <row r="46" spans="1:17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7"/>
        <v>1.4197210192990885E-3</v>
      </c>
      <c r="M46" s="2">
        <f t="shared" si="3"/>
        <v>3.7456564478252012E-2</v>
      </c>
      <c r="O46">
        <v>5.5064741443758341E-3</v>
      </c>
      <c r="P46">
        <v>1.7992607068286658E-2</v>
      </c>
      <c r="Q46">
        <v>1.7936984781338306E-2</v>
      </c>
    </row>
    <row r="47" spans="1:17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7"/>
        <v>1.5135390774674712E-3</v>
      </c>
      <c r="M47" s="2">
        <f t="shared" si="3"/>
        <v>8.9660564259519626E-2</v>
      </c>
      <c r="O47">
        <v>5.8692476436072302E-3</v>
      </c>
      <c r="P47">
        <v>1.8892142455037508E-2</v>
      </c>
      <c r="Q47">
        <v>1.8833739347321375E-2</v>
      </c>
    </row>
    <row r="48" spans="1:17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7"/>
        <v>1.6119178150002414E-3</v>
      </c>
      <c r="M48" s="2">
        <f t="shared" si="3"/>
        <v>0.10392242881865764</v>
      </c>
      <c r="O48">
        <v>6.2520640059149299E-3</v>
      </c>
      <c r="P48">
        <v>1.9831324979506525E-2</v>
      </c>
      <c r="Q48">
        <v>1.9770018485990068E-2</v>
      </c>
    </row>
    <row r="49" spans="1:17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7"/>
        <v>1.7150558268114635E-3</v>
      </c>
      <c r="M49" s="2">
        <f t="shared" si="3"/>
        <v>0.16674448010508641</v>
      </c>
      <c r="O49">
        <v>6.6554261233880158E-3</v>
      </c>
      <c r="P49">
        <v>2.0807906446756615E-2</v>
      </c>
      <c r="Q49">
        <v>2.0743580952469805E-2</v>
      </c>
    </row>
    <row r="50" spans="1:17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7"/>
        <v>1.8231378495252029E-3</v>
      </c>
      <c r="M50" s="2">
        <f t="shared" si="3"/>
        <v>7.0411077450003287E-2</v>
      </c>
      <c r="O50">
        <v>7.0796751100253765E-3</v>
      </c>
      <c r="P50">
        <v>2.1818306303729319E-2</v>
      </c>
      <c r="Q50">
        <v>2.1750857262612201E-2</v>
      </c>
    </row>
    <row r="51" spans="1:17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7"/>
        <v>1.9363272957915369E-3</v>
      </c>
      <c r="M51" s="2">
        <f t="shared" si="3"/>
        <v>8.0879455330556169E-2</v>
      </c>
      <c r="O51">
        <v>7.5257503235175429E-3</v>
      </c>
      <c r="P51">
        <v>2.2863816295077121E-2</v>
      </c>
      <c r="Q51">
        <v>2.2793135167774526E-2</v>
      </c>
    </row>
    <row r="52" spans="1:17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7"/>
        <v>2.0547939645044005E-3</v>
      </c>
      <c r="M52" s="2">
        <f t="shared" si="3"/>
        <v>1.3334291481074224E-2</v>
      </c>
      <c r="O52">
        <v>7.9949364962988191E-3</v>
      </c>
      <c r="P52">
        <v>2.3948236164170047E-2</v>
      </c>
      <c r="Q52">
        <v>2.3874202664812515E-2</v>
      </c>
    </row>
    <row r="53" spans="1:17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7"/>
        <v>2.1787282059221504E-3</v>
      </c>
      <c r="M53" s="2">
        <f t="shared" si="3"/>
        <v>1.4133712407646932E-3</v>
      </c>
      <c r="O53">
        <v>8.4881979340148024E-3</v>
      </c>
      <c r="P53">
        <v>2.5072338519598135E-2</v>
      </c>
      <c r="Q53">
        <v>2.4994829973876524E-2</v>
      </c>
    </row>
    <row r="54" spans="1:17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7"/>
        <v>2.3083236639641312E-3</v>
      </c>
      <c r="M54" s="2">
        <f t="shared" si="3"/>
        <v>1.3399884184714562E-2</v>
      </c>
      <c r="O54">
        <v>9.0067903295486633E-3</v>
      </c>
      <c r="P54">
        <v>2.6238983890404789E-2</v>
      </c>
      <c r="Q54">
        <v>2.6157868780979782E-2</v>
      </c>
    </row>
    <row r="55" spans="1:17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7"/>
        <v>2.4437890802287802E-3</v>
      </c>
      <c r="M55" s="2">
        <f t="shared" si="3"/>
        <v>3.3601720460974633E-3</v>
      </c>
      <c r="O55">
        <v>9.5521221184371122E-3</v>
      </c>
      <c r="P55">
        <v>2.7451855581365973E-2</v>
      </c>
      <c r="Q55">
        <v>2.7366991004341847E-2</v>
      </c>
    </row>
    <row r="56" spans="1:17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7"/>
        <v>2.5853528671577423E-3</v>
      </c>
      <c r="M56" s="2">
        <f t="shared" si="3"/>
        <v>7.5290198248381566E-3</v>
      </c>
      <c r="O56">
        <v>1.0126185214215015E-2</v>
      </c>
      <c r="P56">
        <v>2.8718856724059851E-2</v>
      </c>
      <c r="Q56">
        <v>2.8630075343825643E-2</v>
      </c>
    </row>
    <row r="57" spans="1:17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7"/>
        <v>2.7332868908252158E-3</v>
      </c>
      <c r="M57" s="2">
        <f t="shared" si="3"/>
        <v>5.2489506657991958E-3</v>
      </c>
      <c r="O57">
        <v>1.0730489083517654E-2</v>
      </c>
      <c r="P57">
        <v>3.0043233278441422E-2</v>
      </c>
      <c r="Q57">
        <v>2.9950357724836119E-2</v>
      </c>
    </row>
    <row r="58" spans="1:17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7"/>
        <v>2.8878798531623978E-3</v>
      </c>
      <c r="M58" s="2">
        <f t="shared" si="3"/>
        <v>8.0871374132320435E-3</v>
      </c>
      <c r="O58">
        <v>1.1366283690188205E-2</v>
      </c>
      <c r="P58">
        <v>3.1425661982599544E-2</v>
      </c>
      <c r="Q58">
        <v>3.1328512793396213E-2</v>
      </c>
    </row>
    <row r="59" spans="1:17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7"/>
        <v>3.049422648262926E-3</v>
      </c>
      <c r="M59" s="2">
        <f t="shared" si="3"/>
        <v>2.4763492418790275E-2</v>
      </c>
      <c r="O59">
        <v>1.2034732631861706E-2</v>
      </c>
      <c r="P59">
        <v>3.286580434535899E-2</v>
      </c>
      <c r="Q59">
        <v>3.2764203104741207E-2</v>
      </c>
    </row>
    <row r="60" spans="1:17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7"/>
        <v>3.2182026012557226E-3</v>
      </c>
      <c r="M60" s="2">
        <f t="shared" si="3"/>
        <v>8.4603596532607045E-2</v>
      </c>
      <c r="O60">
        <v>1.2738264145951486E-2</v>
      </c>
      <c r="P60">
        <v>3.4373235253802009E-2</v>
      </c>
      <c r="Q60">
        <v>3.4266973946178593E-2</v>
      </c>
    </row>
    <row r="61" spans="1:17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7"/>
        <v>3.3945596224948843E-3</v>
      </c>
      <c r="M61" s="2">
        <f t="shared" si="3"/>
        <v>3.3647993245296673E-2</v>
      </c>
      <c r="O61">
        <v>1.3477868007007508E-2</v>
      </c>
      <c r="P61">
        <v>3.5945013691322393E-2</v>
      </c>
      <c r="Q61">
        <v>3.5833893392951316E-2</v>
      </c>
    </row>
    <row r="62" spans="1:17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7"/>
        <v>3.5788150383110769E-3</v>
      </c>
      <c r="M62" s="2">
        <f t="shared" si="3"/>
        <v>1.9402064370579842E-4</v>
      </c>
      <c r="O62">
        <v>1.4255651105049796E-2</v>
      </c>
      <c r="P62">
        <v>3.7587067213967214E-2</v>
      </c>
      <c r="Q62">
        <v>3.747087067667898E-2</v>
      </c>
    </row>
    <row r="63" spans="1:17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7"/>
        <v>3.7713219143370065E-3</v>
      </c>
      <c r="M63" s="2">
        <f t="shared" si="3"/>
        <v>0.11681672573103792</v>
      </c>
      <c r="O63">
        <v>1.5073910828344868E-2</v>
      </c>
      <c r="P63">
        <v>3.9306129762752821E-2</v>
      </c>
      <c r="Q63">
        <v>3.918461892109458E-2</v>
      </c>
    </row>
    <row r="64" spans="1:17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7"/>
        <v>3.9724694413353894E-3</v>
      </c>
      <c r="M64" s="2">
        <f t="shared" si="3"/>
        <v>5.2711566917331781E-2</v>
      </c>
      <c r="O64">
        <v>1.5936060095343374E-2</v>
      </c>
      <c r="P64">
        <v>4.1117106714304616E-2</v>
      </c>
      <c r="Q64">
        <v>4.0989997424390717E-2</v>
      </c>
    </row>
    <row r="65" spans="1:17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7"/>
        <v>4.1827290002791435E-3</v>
      </c>
      <c r="M65" s="2">
        <f t="shared" si="3"/>
        <v>4.4720139599979059E-2</v>
      </c>
      <c r="O65">
        <v>1.6841881148556104E-2</v>
      </c>
      <c r="P65">
        <v>4.3004311663866875E-2</v>
      </c>
      <c r="Q65">
        <v>4.2871368274712301E-2</v>
      </c>
    </row>
    <row r="66" spans="1:17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7"/>
        <v>4.4024804713579235E-3</v>
      </c>
      <c r="M66" s="2">
        <f t="shared" si="3"/>
        <v>8.5438481916610114E-3</v>
      </c>
      <c r="O66">
        <v>1.7793548536462631E-2</v>
      </c>
      <c r="P66">
        <v>4.4971965075527559E-2</v>
      </c>
      <c r="Q66">
        <v>4.4832938889018327E-2</v>
      </c>
    </row>
    <row r="67" spans="1:17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7"/>
        <v>4.6321254751702347E-3</v>
      </c>
      <c r="M67" s="2">
        <f t="shared" si="3"/>
        <v>4.1403388162295135E-2</v>
      </c>
      <c r="O67">
        <v>1.8793234511486748E-2</v>
      </c>
      <c r="P67">
        <v>4.7023593863093689E-2</v>
      </c>
      <c r="Q67">
        <v>4.6878225278025966E-2</v>
      </c>
    </row>
    <row r="68" spans="1:17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7"/>
        <v>4.872083322050455E-3</v>
      </c>
      <c r="M68" s="2">
        <f t="shared" si="3"/>
        <v>1.8935401757085212E-2</v>
      </c>
      <c r="O68">
        <v>1.9842596055607953E-2</v>
      </c>
      <c r="P68">
        <v>4.9157932229515519E-2</v>
      </c>
      <c r="Q68">
        <v>4.9005965557766346E-2</v>
      </c>
    </row>
    <row r="69" spans="1:17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7"/>
        <v>5.1227637731493213E-3</v>
      </c>
      <c r="M69" s="2">
        <f t="shared" si="3"/>
        <v>6.3715315516865963E-3</v>
      </c>
      <c r="O69">
        <v>2.094420218193466E-2</v>
      </c>
      <c r="P69">
        <v>5.1380712058432233E-2</v>
      </c>
      <c r="Q69">
        <v>5.12218738923522E-2</v>
      </c>
    </row>
    <row r="70" spans="1:17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7"/>
        <v>5.3846067186263937E-3</v>
      </c>
      <c r="M70" s="2">
        <f t="shared" si="3"/>
        <v>2.6524478091224692E-2</v>
      </c>
      <c r="O70">
        <v>2.2101343436406965E-2</v>
      </c>
      <c r="P70">
        <v>5.3702643711344096E-2</v>
      </c>
      <c r="Q70">
        <v>5.3536627533307124E-2</v>
      </c>
    </row>
    <row r="71" spans="1:17">
      <c r="A71" s="9">
        <v>1915</v>
      </c>
      <c r="B71" s="9">
        <v>-9.6000000000000002E-2</v>
      </c>
      <c r="C71" s="9">
        <f t="shared" ref="C71:C134" si="8">B71-C$4</f>
        <v>0.20139999999999988</v>
      </c>
      <c r="G71" s="2">
        <f>carbondioxide!L171</f>
        <v>282.27409334305258</v>
      </c>
      <c r="H71" s="2">
        <f t="shared" ref="H71:H134" si="9">H$3*LN(G71/G$3)</f>
        <v>0.1396749293586953</v>
      </c>
      <c r="I71" s="2">
        <f t="shared" si="5"/>
        <v>5.5918861583819202E-2</v>
      </c>
      <c r="J71" s="2">
        <f t="shared" si="7"/>
        <v>5.6581101968537807E-3</v>
      </c>
      <c r="M71" s="2">
        <f t="shared" ref="M71:M134" si="10">(C71-I71)^2</f>
        <v>2.1164761634867923E-2</v>
      </c>
      <c r="O71">
        <v>2.3312216019283925E-2</v>
      </c>
      <c r="P71">
        <v>5.6092265029423771E-2</v>
      </c>
      <c r="Q71">
        <v>5.5918861583819202E-2</v>
      </c>
    </row>
    <row r="72" spans="1:17">
      <c r="A72" s="9">
        <v>1916</v>
      </c>
      <c r="B72" s="9">
        <v>-0.35699999999999998</v>
      </c>
      <c r="C72" s="9">
        <f t="shared" si="8"/>
        <v>-5.9600000000000097E-2</v>
      </c>
      <c r="G72" s="2">
        <f>carbondioxide!L172</f>
        <v>282.51984749413043</v>
      </c>
      <c r="H72" s="2">
        <f t="shared" si="9"/>
        <v>0.1443307328161258</v>
      </c>
      <c r="I72" s="2">
        <f t="shared" ref="I72:I135" si="11">I71+I$3*(I$4*H72-I71)+I$5*(J71-I71)</f>
        <v>5.8361484989191074E-2</v>
      </c>
      <c r="J72" s="2">
        <f t="shared" si="7"/>
        <v>5.9435912647317441E-3</v>
      </c>
      <c r="M72" s="2">
        <f t="shared" si="10"/>
        <v>1.3914911940855175E-2</v>
      </c>
      <c r="O72">
        <v>2.4577837504866199E-2</v>
      </c>
      <c r="P72">
        <v>5.8542462968733021E-2</v>
      </c>
      <c r="Q72">
        <v>5.8361484989191074E-2</v>
      </c>
    </row>
    <row r="73" spans="1:17">
      <c r="A73" s="9">
        <v>1917</v>
      </c>
      <c r="B73" s="9">
        <v>-0.66800000000000004</v>
      </c>
      <c r="C73" s="9">
        <f t="shared" si="8"/>
        <v>-0.37060000000000015</v>
      </c>
      <c r="G73" s="2">
        <f>carbondioxide!L173</f>
        <v>282.79243384820057</v>
      </c>
      <c r="H73" s="2">
        <f t="shared" si="9"/>
        <v>0.14949013640748537</v>
      </c>
      <c r="I73" s="2">
        <f t="shared" si="11"/>
        <v>6.0877406442914832E-2</v>
      </c>
      <c r="J73" s="2">
        <f t="shared" si="7"/>
        <v>6.2413249010866735E-3</v>
      </c>
      <c r="M73" s="2">
        <f t="shared" si="10"/>
        <v>0.18617275227070446</v>
      </c>
      <c r="O73">
        <v>2.5901713871129023E-2</v>
      </c>
      <c r="P73">
        <v>6.1066186252404474E-2</v>
      </c>
      <c r="Q73">
        <v>6.0877406442914832E-2</v>
      </c>
    </row>
    <row r="74" spans="1:17">
      <c r="A74" s="9">
        <v>1918</v>
      </c>
      <c r="B74" s="9">
        <v>-0.46400000000000002</v>
      </c>
      <c r="C74" s="9">
        <f t="shared" si="8"/>
        <v>-0.16660000000000014</v>
      </c>
      <c r="G74" s="2">
        <f>carbondioxide!L174</f>
        <v>283.08582201038428</v>
      </c>
      <c r="H74" s="2">
        <f t="shared" si="9"/>
        <v>0.15503771414907191</v>
      </c>
      <c r="I74" s="2">
        <f t="shared" si="11"/>
        <v>6.3475716018011441E-2</v>
      </c>
      <c r="J74" s="2">
        <f t="shared" si="7"/>
        <v>6.5516578442442576E-3</v>
      </c>
      <c r="M74" s="2">
        <f t="shared" si="10"/>
        <v>5.2934835101200707E-2</v>
      </c>
      <c r="O74">
        <v>2.7287039389934809E-2</v>
      </c>
      <c r="P74">
        <v>6.3672553141622082E-2</v>
      </c>
      <c r="Q74">
        <v>6.3475716018011441E-2</v>
      </c>
    </row>
    <row r="75" spans="1:17">
      <c r="A75" s="9">
        <v>1919</v>
      </c>
      <c r="B75" s="9">
        <v>-0.26700000000000002</v>
      </c>
      <c r="C75" s="9">
        <f t="shared" si="8"/>
        <v>3.0399999999999872E-2</v>
      </c>
      <c r="G75" s="2">
        <f>carbondioxide!L175</f>
        <v>283.36473673587744</v>
      </c>
      <c r="H75" s="2">
        <f t="shared" si="9"/>
        <v>0.16030629012253247</v>
      </c>
      <c r="I75" s="2">
        <f t="shared" si="11"/>
        <v>6.6145583507941169E-2</v>
      </c>
      <c r="J75" s="2">
        <f t="shared" si="7"/>
        <v>6.8749864946712549E-3</v>
      </c>
      <c r="M75" s="2">
        <f t="shared" si="10"/>
        <v>1.2777467403232048E-3</v>
      </c>
      <c r="O75">
        <v>2.8734661339885788E-2</v>
      </c>
      <c r="P75">
        <v>6.6350699845558483E-2</v>
      </c>
      <c r="Q75">
        <v>6.6145583507941169E-2</v>
      </c>
    </row>
    <row r="76" spans="1:17">
      <c r="A76" s="9">
        <v>1920</v>
      </c>
      <c r="B76" s="9">
        <v>-0.307</v>
      </c>
      <c r="C76" s="9">
        <f t="shared" si="8"/>
        <v>-9.6000000000001084E-3</v>
      </c>
      <c r="G76" s="2">
        <f>carbondioxide!L176</f>
        <v>283.57834066581739</v>
      </c>
      <c r="H76" s="2">
        <f t="shared" si="9"/>
        <v>0.16433766866758526</v>
      </c>
      <c r="I76" s="2">
        <f t="shared" si="11"/>
        <v>6.8848356260846663E-2</v>
      </c>
      <c r="J76" s="2">
        <f t="shared" si="7"/>
        <v>7.2116434857066279E-3</v>
      </c>
      <c r="M76" s="2">
        <f t="shared" si="10"/>
        <v>6.154144600028737E-3</v>
      </c>
      <c r="O76">
        <v>3.0241929260790109E-2</v>
      </c>
      <c r="P76">
        <v>6.9061853851135543E-2</v>
      </c>
      <c r="Q76">
        <v>6.8848356260846663E-2</v>
      </c>
    </row>
    <row r="77" spans="1:17">
      <c r="A77" s="9">
        <v>1921</v>
      </c>
      <c r="B77" s="9">
        <v>-0.16</v>
      </c>
      <c r="C77" s="9">
        <f t="shared" si="8"/>
        <v>0.13739999999999988</v>
      </c>
      <c r="G77" s="2">
        <f>carbondioxide!L177</f>
        <v>283.85075497057267</v>
      </c>
      <c r="H77" s="2">
        <f t="shared" si="9"/>
        <v>0.16947458058704029</v>
      </c>
      <c r="I77" s="2">
        <f t="shared" si="11"/>
        <v>7.1615563487529135E-2</v>
      </c>
      <c r="J77" s="2">
        <f t="shared" si="7"/>
        <v>7.5617400142694233E-3</v>
      </c>
      <c r="M77" s="2">
        <f t="shared" si="10"/>
        <v>4.3275920872632946E-3</v>
      </c>
      <c r="O77">
        <v>3.1814677407907645E-2</v>
      </c>
      <c r="P77">
        <v>7.1837642140704816E-2</v>
      </c>
      <c r="Q77">
        <v>7.1615563487529135E-2</v>
      </c>
    </row>
    <row r="78" spans="1:17">
      <c r="A78" s="9">
        <v>1922</v>
      </c>
      <c r="B78" s="9">
        <v>-0.26500000000000001</v>
      </c>
      <c r="C78" s="9">
        <f t="shared" si="8"/>
        <v>3.2399999999999873E-2</v>
      </c>
      <c r="G78" s="2">
        <f>carbondioxide!L178</f>
        <v>284.05807303274543</v>
      </c>
      <c r="H78" s="2">
        <f t="shared" si="9"/>
        <v>0.17338067123822554</v>
      </c>
      <c r="I78" s="2">
        <f t="shared" si="11"/>
        <v>7.4408978278973359E-2</v>
      </c>
      <c r="J78" s="2">
        <f t="shared" si="7"/>
        <v>7.9255657315975385E-3</v>
      </c>
      <c r="M78" s="2">
        <f t="shared" si="10"/>
        <v>1.7647542560432661E-3</v>
      </c>
      <c r="O78">
        <v>3.3450364422053486E-2</v>
      </c>
      <c r="P78">
        <v>7.4639719264251655E-2</v>
      </c>
      <c r="Q78">
        <v>7.4408978278973359E-2</v>
      </c>
    </row>
    <row r="79" spans="1:17">
      <c r="A79" s="9">
        <v>1923</v>
      </c>
      <c r="B79" s="9">
        <v>-0.28799999999999998</v>
      </c>
      <c r="C79" s="9">
        <f t="shared" si="8"/>
        <v>9.3999999999999084E-3</v>
      </c>
      <c r="G79" s="2">
        <f>carbondioxide!L179</f>
        <v>284.28467057452542</v>
      </c>
      <c r="H79" s="2">
        <f t="shared" si="9"/>
        <v>0.17764674809552605</v>
      </c>
      <c r="I79" s="2">
        <f t="shared" si="11"/>
        <v>7.7238425583046846E-2</v>
      </c>
      <c r="J79" s="2">
        <f t="shared" si="7"/>
        <v>8.3031915148666334E-3</v>
      </c>
      <c r="M79" s="2">
        <f t="shared" si="10"/>
        <v>4.6020519855865969E-3</v>
      </c>
      <c r="O79">
        <v>3.5152179254351865E-2</v>
      </c>
      <c r="P79">
        <v>7.7477940636641027E-2</v>
      </c>
      <c r="Q79">
        <v>7.7238425583046846E-2</v>
      </c>
    </row>
    <row r="80" spans="1:17">
      <c r="A80" s="9">
        <v>1924</v>
      </c>
      <c r="B80" s="9">
        <v>-0.37</v>
      </c>
      <c r="C80" s="9">
        <f t="shared" si="8"/>
        <v>-7.2600000000000109E-2</v>
      </c>
      <c r="G80" s="2">
        <f>carbondioxide!L180</f>
        <v>284.56774992684393</v>
      </c>
      <c r="H80" s="2">
        <f t="shared" si="9"/>
        <v>0.18297141440733752</v>
      </c>
      <c r="I80" s="2">
        <f t="shared" si="11"/>
        <v>8.0133954235709098E-2</v>
      </c>
      <c r="J80" s="2">
        <f t="shared" si="7"/>
        <v>8.6947436443738976E-3</v>
      </c>
      <c r="M80" s="2">
        <f t="shared" si="10"/>
        <v>2.3327660776475714E-2</v>
      </c>
      <c r="O80">
        <v>3.6925971801176814E-2</v>
      </c>
      <c r="P80">
        <v>8.0382448274765372E-2</v>
      </c>
      <c r="Q80">
        <v>8.0133954235709098E-2</v>
      </c>
    </row>
    <row r="81" spans="1:17">
      <c r="A81" s="9">
        <v>1925</v>
      </c>
      <c r="B81" s="9">
        <v>-0.28000000000000003</v>
      </c>
      <c r="C81" s="9">
        <f t="shared" si="8"/>
        <v>1.739999999999986E-2</v>
      </c>
      <c r="G81" s="2">
        <f>carbondioxide!L181</f>
        <v>284.84188260624722</v>
      </c>
      <c r="H81" s="2">
        <f t="shared" si="9"/>
        <v>0.18812274963007458</v>
      </c>
      <c r="I81" s="2">
        <f t="shared" si="11"/>
        <v>8.3088389618400732E-2</v>
      </c>
      <c r="J81" s="2">
        <f t="shared" ref="J81:J144" si="12">J80+J$3*(I80-J80)</f>
        <v>9.100518360532682E-3</v>
      </c>
      <c r="M81" s="2">
        <f t="shared" si="10"/>
        <v>4.3149645306588356E-3</v>
      </c>
      <c r="O81">
        <v>3.8773265953514602E-2</v>
      </c>
      <c r="P81">
        <v>8.3346045311694303E-2</v>
      </c>
      <c r="Q81">
        <v>8.3088389618400732E-2</v>
      </c>
    </row>
    <row r="82" spans="1:17">
      <c r="A82" s="9">
        <v>1926</v>
      </c>
      <c r="B82" s="9">
        <v>-6.7000000000000004E-2</v>
      </c>
      <c r="C82" s="9">
        <f t="shared" si="8"/>
        <v>0.23039999999999988</v>
      </c>
      <c r="G82" s="2">
        <f>carbondioxide!L182</f>
        <v>285.11715389581775</v>
      </c>
      <c r="H82" s="2">
        <f t="shared" si="9"/>
        <v>0.19329049474644777</v>
      </c>
      <c r="I82" s="2">
        <f t="shared" si="11"/>
        <v>8.610037659936258E-2</v>
      </c>
      <c r="J82" s="2">
        <f t="shared" si="12"/>
        <v>9.5207694692773723E-3</v>
      </c>
      <c r="M82" s="2">
        <f t="shared" si="10"/>
        <v>2.0822381313565747E-2</v>
      </c>
      <c r="O82">
        <v>4.0696319558337982E-2</v>
      </c>
      <c r="P82">
        <v>8.6367372413427942E-2</v>
      </c>
      <c r="Q82">
        <v>8.610037659936258E-2</v>
      </c>
    </row>
    <row r="83" spans="1:17">
      <c r="A83" s="9">
        <v>1927</v>
      </c>
      <c r="B83" s="9">
        <v>-0.23899999999999999</v>
      </c>
      <c r="C83" s="9">
        <f t="shared" si="8"/>
        <v>5.8399999999999896E-2</v>
      </c>
      <c r="G83" s="2">
        <f>carbondioxide!L183</f>
        <v>285.39193708333994</v>
      </c>
      <c r="H83" s="2">
        <f t="shared" si="9"/>
        <v>0.1984441029541594</v>
      </c>
      <c r="I83" s="2">
        <f t="shared" si="11"/>
        <v>8.9167708166425025E-2</v>
      </c>
      <c r="J83" s="2">
        <f t="shared" si="12"/>
        <v>9.955741637776256E-3</v>
      </c>
      <c r="M83" s="2">
        <f t="shared" si="10"/>
        <v>9.4665186581430357E-4</v>
      </c>
      <c r="O83">
        <v>4.2697342119245918E-2</v>
      </c>
      <c r="P83">
        <v>8.944421572388922E-2</v>
      </c>
      <c r="Q83">
        <v>8.9167708166425025E-2</v>
      </c>
    </row>
    <row r="84" spans="1:17">
      <c r="A84" s="9">
        <v>1928</v>
      </c>
      <c r="B84" s="9">
        <v>-0.161</v>
      </c>
      <c r="C84" s="9">
        <f t="shared" si="8"/>
        <v>0.13639999999999988</v>
      </c>
      <c r="G84" s="2">
        <f>carbondioxide!L184</f>
        <v>285.69983132344504</v>
      </c>
      <c r="H84" s="2">
        <f t="shared" si="9"/>
        <v>0.20421282327297943</v>
      </c>
      <c r="I84" s="2">
        <f t="shared" si="11"/>
        <v>9.2306759438297498E-2</v>
      </c>
      <c r="J84" s="2">
        <f t="shared" si="12"/>
        <v>1.0405665607658982E-2</v>
      </c>
      <c r="M84" s="2">
        <f t="shared" si="10"/>
        <v>1.9442138632321565E-3</v>
      </c>
      <c r="O84">
        <v>4.4780912375465526E-2</v>
      </c>
      <c r="P84">
        <v>9.259300114075418E-2</v>
      </c>
      <c r="Q84">
        <v>9.2306759438297498E-2</v>
      </c>
    </row>
    <row r="85" spans="1:17">
      <c r="A85" s="9">
        <v>1929</v>
      </c>
      <c r="B85" s="9">
        <v>-0.42699999999999999</v>
      </c>
      <c r="C85" s="9">
        <f t="shared" si="8"/>
        <v>-0.1296000000000001</v>
      </c>
      <c r="G85" s="2">
        <f>carbondioxide!L185</f>
        <v>286.00338371617079</v>
      </c>
      <c r="H85" s="2">
        <f t="shared" si="9"/>
        <v>0.20989411178412948</v>
      </c>
      <c r="I85" s="2">
        <f t="shared" si="11"/>
        <v>9.5512703889939085E-2</v>
      </c>
      <c r="J85" s="2">
        <f t="shared" si="12"/>
        <v>1.0870863820617008E-2</v>
      </c>
      <c r="M85" s="2">
        <f t="shared" si="10"/>
        <v>5.0675729452639449E-2</v>
      </c>
      <c r="O85">
        <v>4.6949177126441241E-2</v>
      </c>
      <c r="P85">
        <v>9.5808887172009263E-2</v>
      </c>
      <c r="Q85">
        <v>9.5512703889939085E-2</v>
      </c>
    </row>
    <row r="86" spans="1:17">
      <c r="A86" s="9">
        <v>1930</v>
      </c>
      <c r="B86" s="9">
        <v>-0.14099999999999999</v>
      </c>
      <c r="C86" s="9">
        <f t="shared" si="8"/>
        <v>0.1563999999999999</v>
      </c>
      <c r="G86" s="2">
        <f>carbondioxide!L186</f>
        <v>286.3395491918323</v>
      </c>
      <c r="H86" s="2">
        <f t="shared" si="9"/>
        <v>0.21617875477767559</v>
      </c>
      <c r="I86" s="2">
        <f t="shared" si="11"/>
        <v>9.8801194033327683E-2</v>
      </c>
      <c r="J86" s="2">
        <f t="shared" si="12"/>
        <v>1.1351629472210757E-2</v>
      </c>
      <c r="M86" s="2">
        <f t="shared" si="10"/>
        <v>3.317622448786355E-3</v>
      </c>
      <c r="O86">
        <v>4.920687439167868E-2</v>
      </c>
      <c r="P86">
        <v>9.9107574867807718E-2</v>
      </c>
      <c r="Q86">
        <v>9.8801194033327683E-2</v>
      </c>
    </row>
    <row r="87" spans="1:17">
      <c r="A87" s="9">
        <v>1931</v>
      </c>
      <c r="B87" s="9">
        <v>-0.13500000000000001</v>
      </c>
      <c r="C87" s="9">
        <f t="shared" si="8"/>
        <v>0.16239999999999988</v>
      </c>
      <c r="G87" s="2">
        <f>carbondioxide!L187</f>
        <v>286.62599031076252</v>
      </c>
      <c r="H87" s="2">
        <f t="shared" si="9"/>
        <v>0.22152797740378574</v>
      </c>
      <c r="I87" s="2">
        <f t="shared" si="11"/>
        <v>0.10214210971757685</v>
      </c>
      <c r="J87" s="2">
        <f t="shared" si="12"/>
        <v>1.1848342998917901E-2</v>
      </c>
      <c r="M87" s="2">
        <f t="shared" si="10"/>
        <v>3.6310133412885311E-3</v>
      </c>
      <c r="O87">
        <v>5.1553247591617293E-2</v>
      </c>
      <c r="P87">
        <v>0.10245885067518376</v>
      </c>
      <c r="Q87">
        <v>0.10214210971757685</v>
      </c>
    </row>
    <row r="88" spans="1:17">
      <c r="A88" s="9">
        <v>1932</v>
      </c>
      <c r="B88" s="9">
        <v>-0.08</v>
      </c>
      <c r="C88" s="9">
        <f t="shared" si="8"/>
        <v>0.21739999999999987</v>
      </c>
      <c r="G88" s="2">
        <f>carbondioxide!L188</f>
        <v>286.85640469937374</v>
      </c>
      <c r="H88" s="2">
        <f t="shared" si="9"/>
        <v>0.22582703542588944</v>
      </c>
      <c r="I88" s="2">
        <f t="shared" si="11"/>
        <v>0.10550295209251202</v>
      </c>
      <c r="J88" s="2">
        <f t="shared" si="12"/>
        <v>1.2361211593879883E-2</v>
      </c>
      <c r="M88" s="2">
        <f t="shared" si="10"/>
        <v>1.2520949330410631E-2</v>
      </c>
      <c r="O88">
        <v>5.3987073302972644E-2</v>
      </c>
      <c r="P88">
        <v>0.10583011496557718</v>
      </c>
      <c r="Q88">
        <v>0.10550295209251202</v>
      </c>
    </row>
    <row r="89" spans="1:17">
      <c r="A89" s="9">
        <v>1933</v>
      </c>
      <c r="B89" s="9">
        <v>-0.28100000000000003</v>
      </c>
      <c r="C89" s="9">
        <f t="shared" si="8"/>
        <v>1.6399999999999859E-2</v>
      </c>
      <c r="G89" s="2">
        <f>carbondioxide!L189</f>
        <v>287.04325876279489</v>
      </c>
      <c r="H89" s="2">
        <f t="shared" si="9"/>
        <v>0.22931081260253522</v>
      </c>
      <c r="I89" s="2">
        <f t="shared" si="11"/>
        <v>0.10885920407479248</v>
      </c>
      <c r="J89" s="2">
        <f t="shared" si="12"/>
        <v>1.2890256679912114E-2</v>
      </c>
      <c r="M89" s="2">
        <f t="shared" si="10"/>
        <v>8.5487044181441485E-3</v>
      </c>
      <c r="O89">
        <v>5.6507927339333561E-2</v>
      </c>
      <c r="P89">
        <v>0.10919677462858575</v>
      </c>
      <c r="Q89">
        <v>0.10885920407479248</v>
      </c>
    </row>
    <row r="90" spans="1:17">
      <c r="A90" s="9">
        <v>1934</v>
      </c>
      <c r="B90" s="9">
        <v>-7.0000000000000007E-2</v>
      </c>
      <c r="C90" s="9">
        <f t="shared" si="8"/>
        <v>0.22739999999999988</v>
      </c>
      <c r="G90" s="2">
        <f>carbondioxide!L190</f>
        <v>287.25352066893055</v>
      </c>
      <c r="H90" s="2">
        <f t="shared" si="9"/>
        <v>0.23322830365725103</v>
      </c>
      <c r="I90" s="2">
        <f t="shared" si="11"/>
        <v>0.11222389287601003</v>
      </c>
      <c r="J90" s="2">
        <f t="shared" si="12"/>
        <v>1.3435360301115034E-2</v>
      </c>
      <c r="M90" s="2">
        <f t="shared" si="10"/>
        <v>1.3265535652236784E-2</v>
      </c>
      <c r="O90">
        <v>5.9119932516562099E-2</v>
      </c>
      <c r="P90">
        <v>0.1125718972729645</v>
      </c>
      <c r="Q90">
        <v>0.11222389287601003</v>
      </c>
    </row>
    <row r="91" spans="1:17">
      <c r="A91" s="9">
        <v>1935</v>
      </c>
      <c r="B91" s="9">
        <v>-0.16800000000000001</v>
      </c>
      <c r="C91" s="9">
        <f t="shared" si="8"/>
        <v>0.12939999999999988</v>
      </c>
      <c r="G91" s="2">
        <f>carbondioxide!L191</f>
        <v>287.50068678885862</v>
      </c>
      <c r="H91" s="2">
        <f t="shared" si="9"/>
        <v>0.23782970998354333</v>
      </c>
      <c r="I91" s="2">
        <f t="shared" si="11"/>
        <v>0.1156169741493546</v>
      </c>
      <c r="J91" s="2">
        <f t="shared" si="12"/>
        <v>1.3996479166140437E-2</v>
      </c>
      <c r="M91" s="2">
        <f t="shared" si="10"/>
        <v>1.8997180159955606E-4</v>
      </c>
      <c r="O91">
        <v>6.1828256166407976E-2</v>
      </c>
      <c r="P91">
        <v>0.11597550043404693</v>
      </c>
      <c r="Q91">
        <v>0.1156169741493546</v>
      </c>
    </row>
    <row r="92" spans="1:17">
      <c r="A92" s="9">
        <v>1936</v>
      </c>
      <c r="B92" s="9">
        <v>-0.115</v>
      </c>
      <c r="C92" s="9">
        <f t="shared" si="8"/>
        <v>0.1823999999999999</v>
      </c>
      <c r="G92" s="2">
        <f>carbondioxide!L192</f>
        <v>287.76998612133667</v>
      </c>
      <c r="H92" s="2">
        <f t="shared" si="9"/>
        <v>0.24283866177561847</v>
      </c>
      <c r="I92" s="2">
        <f t="shared" si="11"/>
        <v>0.11904961647345401</v>
      </c>
      <c r="J92" s="2">
        <f t="shared" si="12"/>
        <v>1.4573683577645094E-2</v>
      </c>
      <c r="M92" s="2">
        <f t="shared" si="10"/>
        <v>4.0132710929604567E-3</v>
      </c>
      <c r="O92">
        <v>6.4637214885335637E-2</v>
      </c>
      <c r="P92">
        <v>0.11941878732403464</v>
      </c>
      <c r="Q92">
        <v>0.11904961647345401</v>
      </c>
    </row>
    <row r="93" spans="1:17">
      <c r="A93" s="9">
        <v>1937</v>
      </c>
      <c r="B93" s="9">
        <v>-7.1999999999999995E-2</v>
      </c>
      <c r="C93" s="9">
        <f t="shared" si="8"/>
        <v>0.22539999999999988</v>
      </c>
      <c r="G93" s="2">
        <f>carbondioxide!L193</f>
        <v>288.08334642406845</v>
      </c>
      <c r="H93" s="2">
        <f t="shared" si="9"/>
        <v>0.24866124780697024</v>
      </c>
      <c r="I93" s="2">
        <f t="shared" si="11"/>
        <v>0.12254456453151981</v>
      </c>
      <c r="J93" s="2">
        <f t="shared" si="12"/>
        <v>1.5167106876493289E-2</v>
      </c>
      <c r="M93" s="2">
        <f t="shared" si="10"/>
        <v>1.0579240605410668E-2</v>
      </c>
      <c r="O93">
        <v>6.7552746238439265E-2</v>
      </c>
      <c r="P93">
        <v>0.12292457315701776</v>
      </c>
      <c r="Q93">
        <v>0.12254456453151981</v>
      </c>
    </row>
    <row r="94" spans="1:17">
      <c r="A94" s="9">
        <v>1938</v>
      </c>
      <c r="B94" s="9">
        <v>0.10199999999999999</v>
      </c>
      <c r="C94" s="9">
        <f t="shared" si="8"/>
        <v>0.39939999999999987</v>
      </c>
      <c r="G94" s="2">
        <f>carbondioxide!L194</f>
        <v>288.42735816366667</v>
      </c>
      <c r="H94" s="2">
        <f t="shared" si="9"/>
        <v>0.25504608337254531</v>
      </c>
      <c r="I94" s="2">
        <f t="shared" si="11"/>
        <v>0.12611642011793292</v>
      </c>
      <c r="J94" s="2">
        <f t="shared" si="12"/>
        <v>1.577701083597384E-2</v>
      </c>
      <c r="M94" s="2">
        <f t="shared" si="10"/>
        <v>7.4683915033158077E-2</v>
      </c>
      <c r="O94">
        <v>7.0580053720040642E-2</v>
      </c>
      <c r="P94">
        <v>0.12650750500729502</v>
      </c>
      <c r="Q94">
        <v>0.12611642011793292</v>
      </c>
    </row>
    <row r="95" spans="1:17">
      <c r="A95" s="9">
        <v>1939</v>
      </c>
      <c r="B95" s="9">
        <v>-5.2999999999999999E-2</v>
      </c>
      <c r="C95" s="9">
        <f t="shared" si="8"/>
        <v>0.2443999999999999</v>
      </c>
      <c r="G95" s="2">
        <f>carbondioxide!L195</f>
        <v>288.73254627004951</v>
      </c>
      <c r="H95" s="2">
        <f t="shared" si="9"/>
        <v>0.26070398340607281</v>
      </c>
      <c r="I95" s="2">
        <f t="shared" si="11"/>
        <v>0.12974138774579511</v>
      </c>
      <c r="J95" s="2">
        <f t="shared" si="12"/>
        <v>1.6403738680695369E-2</v>
      </c>
      <c r="M95" s="2">
        <f t="shared" si="10"/>
        <v>1.314659736406008E-2</v>
      </c>
      <c r="O95">
        <v>7.371977347822245E-2</v>
      </c>
      <c r="P95">
        <v>0.13014371359856511</v>
      </c>
      <c r="Q95">
        <v>0.12974138774579511</v>
      </c>
    </row>
    <row r="96" spans="1:17">
      <c r="A96" s="9">
        <v>1940</v>
      </c>
      <c r="B96" s="9">
        <v>-3.6999999999999998E-2</v>
      </c>
      <c r="C96" s="9">
        <f t="shared" si="8"/>
        <v>0.26039999999999991</v>
      </c>
      <c r="G96" s="2">
        <f>carbondioxide!L196</f>
        <v>289.05708165529205</v>
      </c>
      <c r="H96" s="2">
        <f t="shared" si="9"/>
        <v>0.26671400646541016</v>
      </c>
      <c r="I96" s="2">
        <f t="shared" si="11"/>
        <v>0.1334281966195113</v>
      </c>
      <c r="J96" s="2">
        <f t="shared" si="12"/>
        <v>1.7047496527385134E-2</v>
      </c>
      <c r="M96" s="2">
        <f t="shared" si="10"/>
        <v>1.6121838853693459E-2</v>
      </c>
      <c r="O96">
        <v>7.6976497495471516E-2</v>
      </c>
      <c r="P96">
        <v>0.13384195520434844</v>
      </c>
      <c r="Q96">
        <v>0.1334281966195113</v>
      </c>
    </row>
    <row r="97" spans="1:17">
      <c r="A97" s="9">
        <v>1941</v>
      </c>
      <c r="B97" s="9">
        <v>-1.7999999999999999E-2</v>
      </c>
      <c r="C97" s="9">
        <f t="shared" si="8"/>
        <v>0.27939999999999987</v>
      </c>
      <c r="G97" s="2">
        <f>carbondioxide!L197</f>
        <v>289.42674120904542</v>
      </c>
      <c r="H97" s="2">
        <f t="shared" si="9"/>
        <v>0.27355146260022906</v>
      </c>
      <c r="I97" s="2">
        <f t="shared" si="11"/>
        <v>0.13719926944435365</v>
      </c>
      <c r="J97" s="2">
        <f t="shared" si="12"/>
        <v>1.7708538903908409E-2</v>
      </c>
      <c r="M97" s="2">
        <f t="shared" si="10"/>
        <v>2.0221047770559497E-2</v>
      </c>
      <c r="O97">
        <v>8.0356698826322778E-2</v>
      </c>
      <c r="P97">
        <v>0.13762472206234763</v>
      </c>
      <c r="Q97">
        <v>0.13719926944435365</v>
      </c>
    </row>
    <row r="98" spans="1:17">
      <c r="A98" s="9">
        <v>1942</v>
      </c>
      <c r="B98" s="9">
        <v>-3.2000000000000001E-2</v>
      </c>
      <c r="C98" s="9">
        <f t="shared" si="8"/>
        <v>0.26539999999999986</v>
      </c>
      <c r="G98" s="2">
        <f>carbondioxide!L198</f>
        <v>289.80544566670903</v>
      </c>
      <c r="H98" s="2">
        <f t="shared" si="9"/>
        <v>0.28054716892696563</v>
      </c>
      <c r="I98" s="2">
        <f t="shared" si="11"/>
        <v>0.14105660922623808</v>
      </c>
      <c r="J98" s="2">
        <f t="shared" si="12"/>
        <v>1.8387246253378137E-2</v>
      </c>
      <c r="M98" s="2">
        <f t="shared" si="10"/>
        <v>1.5461278829116425E-2</v>
      </c>
      <c r="O98">
        <v>8.3864599574317716E-2</v>
      </c>
      <c r="P98">
        <v>0.1414940233897661</v>
      </c>
      <c r="Q98">
        <v>0.14105660922623808</v>
      </c>
    </row>
    <row r="99" spans="1:17">
      <c r="A99" s="9">
        <v>1943</v>
      </c>
      <c r="B99" s="9">
        <v>-6.8000000000000005E-2</v>
      </c>
      <c r="C99" s="9">
        <f t="shared" si="8"/>
        <v>0.22939999999999988</v>
      </c>
      <c r="G99" s="2">
        <f>carbondioxide!L199</f>
        <v>290.18082678020602</v>
      </c>
      <c r="H99" s="2">
        <f t="shared" si="9"/>
        <v>0.28747246813847915</v>
      </c>
      <c r="I99" s="2">
        <f t="shared" si="11"/>
        <v>0.14499543042698584</v>
      </c>
      <c r="J99" s="2">
        <f t="shared" si="12"/>
        <v>1.9084008235063982E-2</v>
      </c>
      <c r="M99" s="2">
        <f t="shared" si="10"/>
        <v>7.1241313648057669E-3</v>
      </c>
      <c r="O99">
        <v>8.7503705674563309E-2</v>
      </c>
      <c r="P99">
        <v>0.14544505880855202</v>
      </c>
      <c r="Q99">
        <v>0.14499543042698584</v>
      </c>
    </row>
    <row r="100" spans="1:17">
      <c r="A100" s="9">
        <v>1944</v>
      </c>
      <c r="B100" s="9">
        <v>7.3999999999999996E-2</v>
      </c>
      <c r="C100" s="9">
        <f t="shared" si="8"/>
        <v>0.3713999999999999</v>
      </c>
      <c r="G100" s="2">
        <f>carbondioxide!L200</f>
        <v>290.5730107039663</v>
      </c>
      <c r="H100" s="2">
        <f t="shared" si="9"/>
        <v>0.29469819503217703</v>
      </c>
      <c r="I100" s="2">
        <f t="shared" si="11"/>
        <v>0.1490220152429946</v>
      </c>
      <c r="J100" s="2">
        <f t="shared" si="12"/>
        <v>1.9799185113114098E-2</v>
      </c>
      <c r="M100" s="2">
        <f t="shared" si="10"/>
        <v>4.945196810458688E-2</v>
      </c>
      <c r="O100">
        <v>9.1278979346281638E-2</v>
      </c>
      <c r="P100">
        <v>0.14948412999608801</v>
      </c>
      <c r="Q100">
        <v>0.1490220152429946</v>
      </c>
    </row>
    <row r="101" spans="1:17">
      <c r="A101" s="9">
        <v>1945</v>
      </c>
      <c r="B101" s="9">
        <v>-0.109</v>
      </c>
      <c r="C101" s="9">
        <f t="shared" si="8"/>
        <v>0.1883999999999999</v>
      </c>
      <c r="G101" s="2">
        <f>carbondioxide!L201</f>
        <v>290.9546790874428</v>
      </c>
      <c r="H101" s="2">
        <f t="shared" si="9"/>
        <v>0.30172082243457093</v>
      </c>
      <c r="I101" s="2">
        <f t="shared" si="11"/>
        <v>0.15312763154869058</v>
      </c>
      <c r="J101" s="2">
        <f t="shared" si="12"/>
        <v>2.0533170788251821E-2</v>
      </c>
      <c r="M101" s="2">
        <f t="shared" si="10"/>
        <v>1.2441399761649213E-3</v>
      </c>
      <c r="O101">
        <v>9.5193683069296792E-2</v>
      </c>
      <c r="P101">
        <v>0.15360247774862631</v>
      </c>
      <c r="Q101">
        <v>0.15312763154869058</v>
      </c>
    </row>
    <row r="102" spans="1:17">
      <c r="A102" s="9">
        <v>1946</v>
      </c>
      <c r="B102" s="9">
        <v>-7.9000000000000001E-2</v>
      </c>
      <c r="C102" s="9">
        <f t="shared" si="8"/>
        <v>0.21839999999999987</v>
      </c>
      <c r="G102" s="2">
        <f>carbondioxide!L202</f>
        <v>291.2260251318898</v>
      </c>
      <c r="H102" s="2">
        <f t="shared" si="9"/>
        <v>0.30670793874533481</v>
      </c>
      <c r="I102" s="2">
        <f t="shared" si="11"/>
        <v>0.15724994302937331</v>
      </c>
      <c r="J102" s="2">
        <f t="shared" si="12"/>
        <v>2.1286307325371113E-2</v>
      </c>
      <c r="M102" s="2">
        <f t="shared" si="10"/>
        <v>3.7393294675108738E-3</v>
      </c>
      <c r="O102">
        <v>9.9244445021241925E-2</v>
      </c>
      <c r="P102">
        <v>0.15773757244760711</v>
      </c>
      <c r="Q102">
        <v>0.15724994302937331</v>
      </c>
    </row>
    <row r="103" spans="1:17">
      <c r="A103" s="9">
        <v>1947</v>
      </c>
      <c r="B103" s="9">
        <v>-3.4000000000000002E-2</v>
      </c>
      <c r="C103" s="9">
        <f t="shared" si="8"/>
        <v>0.26339999999999986</v>
      </c>
      <c r="G103" s="2">
        <f>carbondioxide!L203</f>
        <v>291.53503995286815</v>
      </c>
      <c r="H103" s="2">
        <f t="shared" si="9"/>
        <v>0.3123817201498732</v>
      </c>
      <c r="I103" s="2">
        <f t="shared" si="11"/>
        <v>0.16140873667708008</v>
      </c>
      <c r="J103" s="2">
        <f t="shared" si="12"/>
        <v>2.2058580776169845E-2</v>
      </c>
      <c r="M103" s="2">
        <f t="shared" si="10"/>
        <v>1.040221779420516E-2</v>
      </c>
      <c r="O103">
        <v>0.10343772815828189</v>
      </c>
      <c r="P103">
        <v>0.1619092624441959</v>
      </c>
      <c r="Q103">
        <v>0.16140873667708008</v>
      </c>
    </row>
    <row r="104" spans="1:17">
      <c r="A104" s="9">
        <v>1948</v>
      </c>
      <c r="B104" s="9">
        <v>-6.2E-2</v>
      </c>
      <c r="C104" s="9">
        <f t="shared" si="8"/>
        <v>0.23539999999999989</v>
      </c>
      <c r="G104" s="2">
        <f>carbondioxide!L204</f>
        <v>291.9139452257117</v>
      </c>
      <c r="H104" s="2">
        <f t="shared" si="9"/>
        <v>0.31933054874051797</v>
      </c>
      <c r="I104" s="2">
        <f t="shared" si="11"/>
        <v>0.16564045236154279</v>
      </c>
      <c r="J104" s="2">
        <f t="shared" si="12"/>
        <v>2.2850089661687015E-2</v>
      </c>
      <c r="M104" s="2">
        <f t="shared" si="10"/>
        <v>4.8663944867221656E-3</v>
      </c>
      <c r="O104">
        <v>0.10778235240831523</v>
      </c>
      <c r="P104">
        <v>0.16615410060754535</v>
      </c>
      <c r="Q104">
        <v>0.16564045236154279</v>
      </c>
    </row>
    <row r="105" spans="1:17">
      <c r="A105" s="9">
        <v>1949</v>
      </c>
      <c r="B105" s="9">
        <v>-0.14499999999999999</v>
      </c>
      <c r="C105" s="9">
        <f t="shared" si="8"/>
        <v>0.1523999999999999</v>
      </c>
      <c r="G105" s="2">
        <f>carbondioxide!L205</f>
        <v>292.32218703515588</v>
      </c>
      <c r="H105" s="2">
        <f t="shared" si="9"/>
        <v>0.32680729971635664</v>
      </c>
      <c r="I105" s="2">
        <f t="shared" si="11"/>
        <v>0.16995835437989892</v>
      </c>
      <c r="J105" s="2">
        <f t="shared" si="12"/>
        <v>2.3661138921822197E-2</v>
      </c>
      <c r="M105" s="2">
        <f t="shared" si="10"/>
        <v>3.0829580853011936E-4</v>
      </c>
      <c r="O105">
        <v>0.11228467845905486</v>
      </c>
      <c r="P105">
        <v>0.17048539236715443</v>
      </c>
      <c r="Q105">
        <v>0.16995835437989892</v>
      </c>
    </row>
    <row r="106" spans="1:17">
      <c r="A106" s="9">
        <v>1950</v>
      </c>
      <c r="B106" s="9">
        <v>-0.30499999999999999</v>
      </c>
      <c r="C106" s="9">
        <f t="shared" si="8"/>
        <v>-7.6000000000001067E-3</v>
      </c>
      <c r="G106" s="2">
        <f>carbondioxide!L206</f>
        <v>292.69913708981255</v>
      </c>
      <c r="H106" s="2">
        <f t="shared" si="9"/>
        <v>0.3337016913849582</v>
      </c>
      <c r="I106" s="2">
        <f t="shared" si="11"/>
        <v>0.17434261610197593</v>
      </c>
      <c r="J106" s="2">
        <f t="shared" si="12"/>
        <v>2.4492107105624071E-2</v>
      </c>
      <c r="M106" s="2">
        <f t="shared" si="10"/>
        <v>3.3103115554031032E-2</v>
      </c>
      <c r="O106">
        <v>0.1169471872037538</v>
      </c>
      <c r="P106">
        <v>0.17488324961080517</v>
      </c>
      <c r="Q106">
        <v>0.17434261610197593</v>
      </c>
    </row>
    <row r="107" spans="1:17">
      <c r="A107" s="9">
        <v>1951</v>
      </c>
      <c r="B107" s="9">
        <v>-0.13</v>
      </c>
      <c r="C107" s="9">
        <f t="shared" si="8"/>
        <v>0.16739999999999988</v>
      </c>
      <c r="G107" s="2">
        <f>carbondioxide!L207</f>
        <v>293.17002172932069</v>
      </c>
      <c r="H107" s="2">
        <f t="shared" si="9"/>
        <v>0.34230167766488251</v>
      </c>
      <c r="I107" s="2">
        <f t="shared" si="11"/>
        <v>0.17884136111347468</v>
      </c>
      <c r="J107" s="2">
        <f t="shared" si="12"/>
        <v>2.5343257996723351E-2</v>
      </c>
      <c r="M107" s="2">
        <f t="shared" si="10"/>
        <v>1.3090474412893321E-4</v>
      </c>
      <c r="O107">
        <v>0.12178080434197924</v>
      </c>
      <c r="P107">
        <v>0.17939594515462512</v>
      </c>
      <c r="Q107">
        <v>0.17884136111347468</v>
      </c>
    </row>
    <row r="108" spans="1:17">
      <c r="A108" s="9">
        <v>1952</v>
      </c>
      <c r="B108" s="9">
        <v>-4.8000000000000001E-2</v>
      </c>
      <c r="C108" s="9">
        <f t="shared" si="8"/>
        <v>0.2493999999999999</v>
      </c>
      <c r="G108" s="2">
        <f>carbondioxide!L208</f>
        <v>293.69478442929693</v>
      </c>
      <c r="H108" s="2">
        <f t="shared" si="9"/>
        <v>0.35186940489493213</v>
      </c>
      <c r="I108" s="2">
        <f t="shared" si="11"/>
        <v>0.18347942600191769</v>
      </c>
      <c r="J108" s="2">
        <f t="shared" si="12"/>
        <v>2.6215127222426499E-2</v>
      </c>
      <c r="M108" s="2">
        <f t="shared" si="10"/>
        <v>4.3455220762366326E-3</v>
      </c>
      <c r="O108">
        <v>0.12679410075210559</v>
      </c>
      <c r="P108">
        <v>0.18404839260397537</v>
      </c>
      <c r="Q108">
        <v>0.18347942600191769</v>
      </c>
    </row>
    <row r="109" spans="1:17">
      <c r="A109" s="9">
        <v>1953</v>
      </c>
      <c r="B109" s="9">
        <v>4.5999999999999999E-2</v>
      </c>
      <c r="C109" s="9">
        <f t="shared" si="8"/>
        <v>0.34339999999999987</v>
      </c>
      <c r="G109" s="2">
        <f>carbondioxide!L209</f>
        <v>294.22045251891308</v>
      </c>
      <c r="H109" s="2">
        <f t="shared" si="9"/>
        <v>0.3614365154310934</v>
      </c>
      <c r="I109" s="2">
        <f t="shared" si="11"/>
        <v>0.18825235076080757</v>
      </c>
      <c r="J109" s="2">
        <f t="shared" si="12"/>
        <v>2.7108388439494008E-2</v>
      </c>
      <c r="M109" s="2">
        <f t="shared" si="10"/>
        <v>2.4070793064447447E-2</v>
      </c>
      <c r="O109">
        <v>0.13199236161131803</v>
      </c>
      <c r="P109">
        <v>0.18883611812195372</v>
      </c>
      <c r="Q109">
        <v>0.18825235076080757</v>
      </c>
    </row>
    <row r="110" spans="1:17">
      <c r="A110" s="9">
        <v>1954</v>
      </c>
      <c r="B110" s="9">
        <v>-0.185</v>
      </c>
      <c r="C110" s="9">
        <f t="shared" si="8"/>
        <v>0.11239999999999989</v>
      </c>
      <c r="G110" s="2">
        <f>carbondioxide!L210</f>
        <v>294.75702892844942</v>
      </c>
      <c r="H110" s="2">
        <f t="shared" si="9"/>
        <v>0.37118454375355259</v>
      </c>
      <c r="I110" s="2">
        <f t="shared" si="11"/>
        <v>0.19316116675736356</v>
      </c>
      <c r="J110" s="2">
        <f t="shared" si="12"/>
        <v>2.8023686145479069E-2</v>
      </c>
      <c r="M110" s="2">
        <f t="shared" si="10"/>
        <v>6.5223660560107021E-3</v>
      </c>
      <c r="O110">
        <v>0.13738168579426105</v>
      </c>
      <c r="P110">
        <v>0.1937601562740317</v>
      </c>
      <c r="Q110">
        <v>0.19316116675736356</v>
      </c>
    </row>
    <row r="111" spans="1:17">
      <c r="A111" s="9">
        <v>1955</v>
      </c>
      <c r="B111" s="9">
        <v>-0.20499999999999999</v>
      </c>
      <c r="C111" s="9">
        <f t="shared" si="8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9"/>
        <v>0.38093356682306151</v>
      </c>
      <c r="I111" s="2">
        <f t="shared" si="11"/>
        <v>0.19820158418545988</v>
      </c>
      <c r="J111" s="2">
        <f t="shared" si="12"/>
        <v>2.8961667035354573E-2</v>
      </c>
      <c r="M111" s="2">
        <f t="shared" si="10"/>
        <v>1.1193975216152976E-2</v>
      </c>
      <c r="N111">
        <f>(D111-J111)^2</f>
        <v>2.6231581588871063E-2</v>
      </c>
      <c r="O111">
        <v>0.14296768785761449</v>
      </c>
      <c r="P111">
        <v>0.19881620395146718</v>
      </c>
      <c r="Q111">
        <v>0.19820158418545988</v>
      </c>
    </row>
    <row r="112" spans="1:17">
      <c r="A112" s="9">
        <v>1956</v>
      </c>
      <c r="B112" s="9">
        <v>-0.41699999999999998</v>
      </c>
      <c r="C112" s="9">
        <f t="shared" si="8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9"/>
        <v>0.39200588605694109</v>
      </c>
      <c r="I112" s="2">
        <f t="shared" si="11"/>
        <v>0.20340835115695327</v>
      </c>
      <c r="J112" s="2">
        <f t="shared" si="12"/>
        <v>2.992294976476717E-2</v>
      </c>
      <c r="M112" s="2">
        <f t="shared" si="10"/>
        <v>0.1043343949171337</v>
      </c>
      <c r="N112" s="2">
        <f t="shared" ref="N112:N164" si="13">(D112-J112)^2</f>
        <v>2.3385428564757504E-2</v>
      </c>
      <c r="O112">
        <v>0.14876098897698534</v>
      </c>
      <c r="P112">
        <v>0.20403911701942506</v>
      </c>
      <c r="Q112">
        <v>0.20340835115695327</v>
      </c>
    </row>
    <row r="113" spans="1:17">
      <c r="A113" s="9">
        <v>1957</v>
      </c>
      <c r="B113" s="9">
        <v>-0.06</v>
      </c>
      <c r="C113" s="9">
        <f t="shared" si="8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9"/>
        <v>0.40395378625883893</v>
      </c>
      <c r="I113" s="2">
        <f t="shared" si="11"/>
        <v>0.20880190611047458</v>
      </c>
      <c r="J113" s="2">
        <f t="shared" si="12"/>
        <v>3.0908346844674788E-2</v>
      </c>
      <c r="M113" s="2">
        <f t="shared" si="10"/>
        <v>8.1785097411410466E-4</v>
      </c>
      <c r="N113" s="2">
        <f t="shared" si="13"/>
        <v>1.4618828336712179E-2</v>
      </c>
      <c r="O113">
        <v>0.15477090089408321</v>
      </c>
      <c r="P113">
        <v>0.20944939729578932</v>
      </c>
      <c r="Q113">
        <v>0.20880190611047458</v>
      </c>
    </row>
    <row r="114" spans="1:17">
      <c r="A114" s="9">
        <v>1958</v>
      </c>
      <c r="B114" s="9">
        <v>7.0000000000000007E-2</v>
      </c>
      <c r="C114" s="9">
        <f t="shared" si="8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9"/>
        <v>0.41639790258168025</v>
      </c>
      <c r="I114" s="2">
        <f t="shared" si="11"/>
        <v>0.21439086150272479</v>
      </c>
      <c r="J114" s="2">
        <f t="shared" si="12"/>
        <v>3.1918782261304533E-2</v>
      </c>
      <c r="M114" s="2">
        <f t="shared" si="10"/>
        <v>2.3411796463678313E-2</v>
      </c>
      <c r="N114" s="2">
        <f t="shared" si="13"/>
        <v>3.4714229031550139E-3</v>
      </c>
      <c r="O114">
        <v>0.16100562803691168</v>
      </c>
      <c r="P114">
        <v>0.21505568394434368</v>
      </c>
      <c r="Q114">
        <v>0.21439086150272479</v>
      </c>
    </row>
    <row r="115" spans="1:17">
      <c r="A115" s="9">
        <v>1959</v>
      </c>
      <c r="B115" s="9">
        <v>-1.2999999999999999E-2</v>
      </c>
      <c r="C115" s="9">
        <f t="shared" si="8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9"/>
        <v>0.4290549155860453</v>
      </c>
      <c r="I115" s="2">
        <f t="shared" si="11"/>
        <v>0.22017521954962055</v>
      </c>
      <c r="J115" s="2">
        <f t="shared" si="12"/>
        <v>3.2955223671395799E-2</v>
      </c>
      <c r="M115" s="2">
        <f t="shared" si="10"/>
        <v>4.1248224238994262E-3</v>
      </c>
      <c r="N115" s="2">
        <f t="shared" si="13"/>
        <v>1.0806688528569927E-2</v>
      </c>
      <c r="O115">
        <v>0.16747257867460827</v>
      </c>
      <c r="P115">
        <v>0.22085797918787639</v>
      </c>
      <c r="Q115">
        <v>0.22017521954962055</v>
      </c>
    </row>
    <row r="116" spans="1:17">
      <c r="A116" s="9">
        <v>1960</v>
      </c>
      <c r="B116" s="9">
        <v>-9.0999999999999998E-2</v>
      </c>
      <c r="C116" s="9">
        <f t="shared" si="8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9"/>
        <v>0.44247372460449386</v>
      </c>
      <c r="I116" s="2">
        <f t="shared" si="11"/>
        <v>0.22617113381987539</v>
      </c>
      <c r="J116" s="2">
        <f t="shared" si="12"/>
        <v>3.4018633247984112E-2</v>
      </c>
      <c r="M116" s="2">
        <f t="shared" si="10"/>
        <v>3.9089773252342464E-4</v>
      </c>
      <c r="N116" s="2">
        <f t="shared" si="13"/>
        <v>6.5640189333713564E-3</v>
      </c>
      <c r="O116">
        <v>0.17418138718631568</v>
      </c>
      <c r="P116">
        <v>0.22687248668704474</v>
      </c>
      <c r="Q116">
        <v>0.22617113381987539</v>
      </c>
    </row>
    <row r="117" spans="1:17">
      <c r="A117" s="9">
        <v>1961</v>
      </c>
      <c r="B117" s="9">
        <v>3.7999999999999999E-2</v>
      </c>
      <c r="C117" s="9">
        <f t="shared" si="8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9"/>
        <v>0.4565481336646986</v>
      </c>
      <c r="I117" s="2">
        <f t="shared" si="11"/>
        <v>0.23239110879129998</v>
      </c>
      <c r="J117" s="2">
        <f t="shared" si="12"/>
        <v>3.5110059451232453E-2</v>
      </c>
      <c r="M117" s="2">
        <f t="shared" si="10"/>
        <v>1.0610831668045767E-2</v>
      </c>
      <c r="N117" s="2">
        <f t="shared" si="13"/>
        <v>8.1198228143046485E-3</v>
      </c>
      <c r="O117">
        <v>0.18114158847340761</v>
      </c>
      <c r="P117">
        <v>0.23311174969583404</v>
      </c>
      <c r="Q117">
        <v>0.23239110879129998</v>
      </c>
    </row>
    <row r="118" spans="1:17">
      <c r="A118" s="9">
        <v>1962</v>
      </c>
      <c r="B118" s="9">
        <v>-2E-3</v>
      </c>
      <c r="C118" s="9">
        <f t="shared" si="8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9"/>
        <v>0.47038783835191411</v>
      </c>
      <c r="I118" s="2">
        <f t="shared" si="11"/>
        <v>0.23882105855511165</v>
      </c>
      <c r="J118" s="2">
        <f t="shared" si="12"/>
        <v>3.6230615811484033E-2</v>
      </c>
      <c r="M118" s="2">
        <f t="shared" si="10"/>
        <v>3.2011766150240911E-3</v>
      </c>
      <c r="N118" s="2">
        <f t="shared" si="13"/>
        <v>1.1284943735687124E-2</v>
      </c>
      <c r="O118">
        <v>0.18835973670024034</v>
      </c>
      <c r="P118">
        <v>0.23956163862529625</v>
      </c>
      <c r="Q118">
        <v>0.23882105855511165</v>
      </c>
    </row>
    <row r="119" spans="1:17">
      <c r="A119" s="9">
        <v>1963</v>
      </c>
      <c r="B119" s="9">
        <v>-4.0000000000000001E-3</v>
      </c>
      <c r="C119" s="9">
        <f t="shared" si="8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9"/>
        <v>0.48482487614808284</v>
      </c>
      <c r="I119" s="2">
        <f t="shared" si="11"/>
        <v>0.24547184194708355</v>
      </c>
      <c r="J119" s="2">
        <f t="shared" si="12"/>
        <v>3.738132952626784E-2</v>
      </c>
      <c r="M119" s="2">
        <f t="shared" si="10"/>
        <v>2.2971083343453292E-3</v>
      </c>
      <c r="N119" s="2">
        <f t="shared" si="13"/>
        <v>3.1788543191496022E-3</v>
      </c>
      <c r="O119">
        <v>0.19584561470986162</v>
      </c>
      <c r="P119">
        <v>0.24623304598427093</v>
      </c>
      <c r="Q119">
        <v>0.24547184194708355</v>
      </c>
    </row>
    <row r="120" spans="1:17">
      <c r="A120" s="9">
        <v>1964</v>
      </c>
      <c r="B120" s="9">
        <v>-0.27100000000000002</v>
      </c>
      <c r="C120" s="9">
        <f t="shared" si="8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9"/>
        <v>0.50017410585657951</v>
      </c>
      <c r="I120" s="2">
        <f t="shared" si="11"/>
        <v>0.25236322791935434</v>
      </c>
      <c r="J120" s="2">
        <f t="shared" si="12"/>
        <v>3.8563283636818074E-2</v>
      </c>
      <c r="M120" s="2">
        <f t="shared" si="10"/>
        <v>5.1059380371734138E-2</v>
      </c>
      <c r="N120" s="2">
        <f t="shared" si="13"/>
        <v>3.2965225964983642E-2</v>
      </c>
      <c r="O120">
        <v>0.20361044982396062</v>
      </c>
      <c r="P120">
        <v>0.25314580202808357</v>
      </c>
      <c r="Q120">
        <v>0.25236322791935434</v>
      </c>
    </row>
    <row r="121" spans="1:17">
      <c r="A121" s="9">
        <v>1965</v>
      </c>
      <c r="B121" s="9">
        <v>-0.19500000000000001</v>
      </c>
      <c r="C121" s="9">
        <f t="shared" si="8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9"/>
        <v>0.51651597412078054</v>
      </c>
      <c r="I121" s="2">
        <f t="shared" si="11"/>
        <v>0.25951670754195333</v>
      </c>
      <c r="J121" s="2">
        <f t="shared" si="12"/>
        <v>3.977766732034288E-2</v>
      </c>
      <c r="M121" s="2">
        <f t="shared" si="10"/>
        <v>2.4685659788823731E-2</v>
      </c>
      <c r="N121" s="2">
        <f t="shared" si="13"/>
        <v>2.3956126301126732E-2</v>
      </c>
      <c r="O121">
        <v>0.21166610297476915</v>
      </c>
      <c r="P121">
        <v>0.26032146447020871</v>
      </c>
      <c r="Q121">
        <v>0.25951670754195333</v>
      </c>
    </row>
    <row r="122" spans="1:17">
      <c r="A122" s="9">
        <v>1966</v>
      </c>
      <c r="B122" s="9">
        <v>-0.123</v>
      </c>
      <c r="C122" s="9">
        <f t="shared" si="8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9"/>
        <v>0.53358369207491796</v>
      </c>
      <c r="I122" s="2">
        <f t="shared" si="11"/>
        <v>0.2669452250635283</v>
      </c>
      <c r="J122" s="2">
        <f t="shared" si="12"/>
        <v>4.1025785068801626E-2</v>
      </c>
      <c r="M122" s="2">
        <f t="shared" si="10"/>
        <v>8.5646186820591275E-3</v>
      </c>
      <c r="N122" s="2">
        <f t="shared" si="13"/>
        <v>1.8231962633446216E-2</v>
      </c>
      <c r="O122">
        <v>0.22002381513492514</v>
      </c>
      <c r="P122">
        <v>0.26777301769919065</v>
      </c>
      <c r="Q122">
        <v>0.2669452250635283</v>
      </c>
    </row>
    <row r="123" spans="1:17">
      <c r="A123" s="9">
        <v>1967</v>
      </c>
      <c r="B123" s="9">
        <v>-0.121</v>
      </c>
      <c r="C123" s="9">
        <f t="shared" si="8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9"/>
        <v>0.55154593505651406</v>
      </c>
      <c r="I123" s="2">
        <f t="shared" si="11"/>
        <v>0.27466626855522391</v>
      </c>
      <c r="J123" s="2">
        <f t="shared" si="12"/>
        <v>4.2309007487971673E-2</v>
      </c>
      <c r="M123" s="2">
        <f t="shared" si="10"/>
        <v>9.65625953576741E-3</v>
      </c>
      <c r="N123" s="2">
        <f t="shared" si="13"/>
        <v>4.1742170540720068E-2</v>
      </c>
      <c r="O123">
        <v>0.22869577990272044</v>
      </c>
      <c r="P123">
        <v>0.27551800401638743</v>
      </c>
      <c r="Q123">
        <v>0.27466626855522391</v>
      </c>
    </row>
    <row r="124" spans="1:17">
      <c r="A124" s="9">
        <v>1968</v>
      </c>
      <c r="B124" s="9">
        <v>-0.20599999999999999</v>
      </c>
      <c r="C124" s="9">
        <f t="shared" si="8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9"/>
        <v>0.56993483486363039</v>
      </c>
      <c r="I124" s="2">
        <f t="shared" si="11"/>
        <v>0.28268299845818584</v>
      </c>
      <c r="J124" s="2">
        <f t="shared" si="12"/>
        <v>4.3628796730833669E-2</v>
      </c>
      <c r="M124" s="2">
        <f t="shared" si="10"/>
        <v>3.6589185499154367E-2</v>
      </c>
      <c r="N124" s="2">
        <f t="shared" si="13"/>
        <v>3.2626762208428833E-2</v>
      </c>
      <c r="O124">
        <v>0.23769284019061165</v>
      </c>
      <c r="P124">
        <v>0.28355959366341932</v>
      </c>
      <c r="Q124">
        <v>0.28268299845818584</v>
      </c>
    </row>
    <row r="125" spans="1:17">
      <c r="A125" s="9">
        <v>1969</v>
      </c>
      <c r="B125" s="9">
        <v>-6.8000000000000005E-2</v>
      </c>
      <c r="C125" s="9">
        <f t="shared" si="8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9"/>
        <v>0.58930796367739735</v>
      </c>
      <c r="I125" s="2">
        <f t="shared" si="11"/>
        <v>0.29101488114419993</v>
      </c>
      <c r="J125" s="2">
        <f t="shared" si="12"/>
        <v>4.4986624596645028E-2</v>
      </c>
      <c r="M125" s="2">
        <f t="shared" si="10"/>
        <v>3.7963935784138991E-3</v>
      </c>
      <c r="N125" s="2">
        <f t="shared" si="13"/>
        <v>1.2992950586936483E-2</v>
      </c>
      <c r="O125">
        <v>0.24702819868919437</v>
      </c>
      <c r="P125">
        <v>0.29191731337696236</v>
      </c>
      <c r="Q125">
        <v>0.29101488114419993</v>
      </c>
    </row>
    <row r="126" spans="1:17">
      <c r="A126" s="9">
        <v>1970</v>
      </c>
      <c r="B126" s="9">
        <v>-2.5000000000000001E-2</v>
      </c>
      <c r="C126" s="9">
        <f t="shared" si="8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9"/>
        <v>0.60995751034300372</v>
      </c>
      <c r="I126" s="2">
        <f t="shared" si="11"/>
        <v>0.29968934573485972</v>
      </c>
      <c r="J126" s="2">
        <f t="shared" si="12"/>
        <v>4.6384065093835136E-2</v>
      </c>
      <c r="M126" s="2">
        <f t="shared" si="10"/>
        <v>7.4470839063671402E-4</v>
      </c>
      <c r="N126" s="2">
        <f t="shared" si="13"/>
        <v>3.586632411146598E-2</v>
      </c>
      <c r="O126">
        <v>0.2567165254908545</v>
      </c>
      <c r="P126">
        <v>0.30061867733585307</v>
      </c>
      <c r="Q126">
        <v>0.29968934573485972</v>
      </c>
    </row>
    <row r="127" spans="1:17">
      <c r="A127" s="9">
        <v>1971</v>
      </c>
      <c r="B127" s="9">
        <v>-0.19900000000000001</v>
      </c>
      <c r="C127" s="9">
        <f t="shared" si="8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9"/>
        <v>0.63230332093335151</v>
      </c>
      <c r="I127" s="2">
        <f t="shared" si="11"/>
        <v>0.30874527691211306</v>
      </c>
      <c r="J127" s="2">
        <f t="shared" si="12"/>
        <v>4.7822839087876157E-2</v>
      </c>
      <c r="M127" s="2">
        <f t="shared" si="10"/>
        <v>4.4245135519233578E-2</v>
      </c>
      <c r="N127" s="2">
        <f t="shared" si="13"/>
        <v>9.4140254585944744E-2</v>
      </c>
      <c r="O127">
        <v>0.26677447512733876</v>
      </c>
      <c r="P127">
        <v>0.30970269080278134</v>
      </c>
      <c r="Q127">
        <v>0.30874527691211306</v>
      </c>
    </row>
    <row r="128" spans="1:17">
      <c r="A128" s="9">
        <v>1972</v>
      </c>
      <c r="B128" s="9">
        <v>-0.17199999999999999</v>
      </c>
      <c r="C128" s="9">
        <f t="shared" si="8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9"/>
        <v>0.65530831293187208</v>
      </c>
      <c r="I128" s="2">
        <f t="shared" si="11"/>
        <v>0.31818978686165267</v>
      </c>
      <c r="J128" s="2">
        <f t="shared" si="12"/>
        <v>4.9304878534717822E-2</v>
      </c>
      <c r="M128" s="2">
        <f t="shared" si="10"/>
        <v>3.7167901918161501E-2</v>
      </c>
      <c r="N128" s="2">
        <f t="shared" si="13"/>
        <v>3.360067849462766E-2</v>
      </c>
      <c r="O128">
        <v>0.27721541014343548</v>
      </c>
      <c r="P128">
        <v>0.31917648801820786</v>
      </c>
      <c r="Q128">
        <v>0.31818978686165267</v>
      </c>
    </row>
    <row r="129" spans="1:17">
      <c r="A129" s="9">
        <v>1973</v>
      </c>
      <c r="B129" s="9">
        <v>0.13100000000000001</v>
      </c>
      <c r="C129" s="9">
        <f t="shared" si="8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9"/>
        <v>0.67907565391512381</v>
      </c>
      <c r="I129" s="2">
        <f t="shared" si="11"/>
        <v>0.32803280184267269</v>
      </c>
      <c r="J129" s="2">
        <f t="shared" si="12"/>
        <v>5.083214481401481E-2</v>
      </c>
      <c r="M129" s="2">
        <f t="shared" si="10"/>
        <v>1.0073574465952183E-2</v>
      </c>
      <c r="N129" s="2">
        <f t="shared" si="13"/>
        <v>1.9833693012915633E-2</v>
      </c>
      <c r="O129">
        <v>0.28805346313850849</v>
      </c>
      <c r="P129">
        <v>0.32905002602248878</v>
      </c>
      <c r="Q129">
        <v>0.32803280184267269</v>
      </c>
    </row>
    <row r="130" spans="1:17">
      <c r="A130" s="9">
        <v>1974</v>
      </c>
      <c r="B130" s="9">
        <v>-0.29499999999999998</v>
      </c>
      <c r="C130" s="9">
        <f t="shared" si="8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9"/>
        <v>0.70415799093832032</v>
      </c>
      <c r="I130" s="2">
        <f t="shared" si="11"/>
        <v>0.3383001897343027</v>
      </c>
      <c r="J130" s="2">
        <f t="shared" si="12"/>
        <v>5.2406644545937589E-2</v>
      </c>
      <c r="M130" s="2">
        <f t="shared" si="10"/>
        <v>0.11282893746354063</v>
      </c>
      <c r="N130" s="2">
        <f t="shared" si="13"/>
        <v>3.8183756732702398E-2</v>
      </c>
      <c r="O130">
        <v>0.29930520949782019</v>
      </c>
      <c r="P130">
        <v>0.33934925291061013</v>
      </c>
      <c r="Q130">
        <v>0.3383001897343027</v>
      </c>
    </row>
    <row r="131" spans="1:17">
      <c r="A131" s="9">
        <v>1975</v>
      </c>
      <c r="B131" s="9">
        <v>-0.109</v>
      </c>
      <c r="C131" s="9">
        <f t="shared" si="8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9"/>
        <v>0.72865493302505169</v>
      </c>
      <c r="I131" s="2">
        <f t="shared" si="11"/>
        <v>0.34896108560374145</v>
      </c>
      <c r="J131" s="2">
        <f t="shared" si="12"/>
        <v>5.40305198826075E-2</v>
      </c>
      <c r="M131" s="2">
        <f t="shared" si="10"/>
        <v>2.5779862210252021E-2</v>
      </c>
      <c r="N131" s="2">
        <f t="shared" si="13"/>
        <v>4.4112819282158391E-2</v>
      </c>
      <c r="O131">
        <v>0.31098075416388143</v>
      </c>
      <c r="P131">
        <v>0.35004320803813516</v>
      </c>
      <c r="Q131">
        <v>0.34896108560374145</v>
      </c>
    </row>
    <row r="132" spans="1:17">
      <c r="A132" s="9">
        <v>1976</v>
      </c>
      <c r="B132" s="9">
        <v>-0.34899999999999998</v>
      </c>
      <c r="C132" s="9">
        <f t="shared" si="8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9"/>
        <v>0.75237103754730339</v>
      </c>
      <c r="I132" s="2">
        <f t="shared" si="11"/>
        <v>0.35997990987374023</v>
      </c>
      <c r="J132" s="2">
        <f t="shared" si="12"/>
        <v>5.5705725495903538E-2</v>
      </c>
      <c r="M132" s="2">
        <f t="shared" si="10"/>
        <v>0.16939802221167621</v>
      </c>
      <c r="N132" s="2">
        <f t="shared" si="13"/>
        <v>3.7910319540886139E-2</v>
      </c>
      <c r="O132">
        <v>0.3230897526942354</v>
      </c>
      <c r="P132">
        <v>0.36109620149614691</v>
      </c>
      <c r="Q132">
        <v>0.35997990987374023</v>
      </c>
    </row>
    <row r="133" spans="1:17">
      <c r="A133" s="9">
        <v>1977</v>
      </c>
      <c r="B133" s="9">
        <v>6.5000000000000002E-2</v>
      </c>
      <c r="C133" s="9">
        <f t="shared" si="8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9"/>
        <v>0.77771251953881215</v>
      </c>
      <c r="I133" s="2">
        <f t="shared" si="11"/>
        <v>0.3713930426551918</v>
      </c>
      <c r="J133" s="2">
        <f t="shared" si="12"/>
        <v>5.7434002863169652E-2</v>
      </c>
      <c r="M133" s="2">
        <f t="shared" si="10"/>
        <v>8.0874816198101115E-5</v>
      </c>
      <c r="N133" s="2">
        <f t="shared" si="13"/>
        <v>9.262285302754186E-4</v>
      </c>
      <c r="O133">
        <v>0.33565093481515934</v>
      </c>
      <c r="P133">
        <v>0.37254472620964768</v>
      </c>
      <c r="Q133">
        <v>0.3713930426551918</v>
      </c>
    </row>
    <row r="134" spans="1:17">
      <c r="A134" s="9">
        <v>1978</v>
      </c>
      <c r="B134" s="9">
        <v>-4.7E-2</v>
      </c>
      <c r="C134" s="9">
        <f t="shared" si="8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9"/>
        <v>0.80373328263351618</v>
      </c>
      <c r="I134" s="2">
        <f t="shared" si="11"/>
        <v>0.38320785040977656</v>
      </c>
      <c r="J134" s="2">
        <f t="shared" si="12"/>
        <v>5.9217290209188339E-2</v>
      </c>
      <c r="M134" s="2">
        <f t="shared" si="10"/>
        <v>1.7637925130465616E-2</v>
      </c>
      <c r="N134" s="2">
        <f t="shared" si="13"/>
        <v>1.5379958513516993E-3</v>
      </c>
      <c r="O134">
        <v>0.34868012811441618</v>
      </c>
      <c r="P134">
        <v>0.38439617148359123</v>
      </c>
      <c r="Q134">
        <v>0.38320785040977656</v>
      </c>
    </row>
    <row r="135" spans="1:17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64" si="15">H$3*LN(G135/G$3)</f>
        <v>0.82961788214101762</v>
      </c>
      <c r="I135" s="2">
        <f t="shared" si="11"/>
        <v>0.39540748701285749</v>
      </c>
      <c r="J135" s="2">
        <f t="shared" si="12"/>
        <v>6.105755659112768E-2</v>
      </c>
      <c r="M135" s="2">
        <f t="shared" ref="M135:M164" si="16">(C135-I135)^2</f>
        <v>9.0044927682681776E-4</v>
      </c>
      <c r="N135" s="2">
        <f t="shared" si="13"/>
        <v>8.4434159504658771E-4</v>
      </c>
      <c r="O135">
        <v>0.36219063078990238</v>
      </c>
      <c r="P135">
        <v>0.3966336389537925</v>
      </c>
      <c r="Q135">
        <v>0.39540748701285749</v>
      </c>
    </row>
    <row r="136" spans="1:17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64" si="17">I135+I$3*(I$4*H136-I135)+I$5*(J135-I135)</f>
        <v>0.40802728466103888</v>
      </c>
      <c r="J136" s="2">
        <f t="shared" si="12"/>
        <v>6.2956664195923107E-2</v>
      </c>
      <c r="M136" s="2">
        <f t="shared" si="16"/>
        <v>3.0181123824857113E-4</v>
      </c>
      <c r="N136" s="2">
        <f t="shared" si="13"/>
        <v>1.7012860889791418E-4</v>
      </c>
      <c r="O136">
        <v>0.37620254478057141</v>
      </c>
      <c r="P136">
        <v>0.40929257038140082</v>
      </c>
      <c r="Q136">
        <v>0.40802728466103888</v>
      </c>
    </row>
    <row r="137" spans="1:17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7"/>
        <v>0.42102210071858376</v>
      </c>
      <c r="J137" s="2">
        <f t="shared" si="12"/>
        <v>6.4916665320164962E-2</v>
      </c>
      <c r="M137" s="2">
        <f t="shared" si="16"/>
        <v>1.1530013254089942E-2</v>
      </c>
      <c r="N137" s="2">
        <f t="shared" si="13"/>
        <v>1.4376735090014007E-3</v>
      </c>
      <c r="O137">
        <v>0.39072668694363105</v>
      </c>
      <c r="P137">
        <v>0.42232768314412805</v>
      </c>
      <c r="Q137">
        <v>0.42102210071858376</v>
      </c>
    </row>
    <row r="138" spans="1:17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7"/>
        <v>0.43432635048900214</v>
      </c>
      <c r="J138" s="2">
        <f t="shared" si="12"/>
        <v>6.6939344193227987E-2</v>
      </c>
      <c r="M138" s="2">
        <f t="shared" si="16"/>
        <v>1.1220391727918944E-2</v>
      </c>
      <c r="N138" s="2">
        <f t="shared" si="13"/>
        <v>4.7526331777923573E-3</v>
      </c>
      <c r="O138">
        <v>0.40577141178278531</v>
      </c>
      <c r="P138">
        <v>0.43567318916844772</v>
      </c>
      <c r="Q138">
        <v>0.43432635048900214</v>
      </c>
    </row>
    <row r="139" spans="1:17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7"/>
        <v>0.44790892762148837</v>
      </c>
      <c r="J139" s="2">
        <f t="shared" si="12"/>
        <v>6.9026102388987987E-2</v>
      </c>
      <c r="M139" s="2">
        <f t="shared" si="16"/>
        <v>2.3867491444662464E-2</v>
      </c>
      <c r="N139" s="2">
        <f t="shared" si="13"/>
        <v>2.5261705224590731E-5</v>
      </c>
      <c r="O139">
        <v>0.42134928685673717</v>
      </c>
      <c r="P139">
        <v>0.4492978856432856</v>
      </c>
      <c r="Q139">
        <v>0.44790892762148837</v>
      </c>
    </row>
    <row r="140" spans="1:17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7"/>
        <v>0.46174552759071869</v>
      </c>
      <c r="J140" s="2">
        <f t="shared" si="12"/>
        <v>7.1178156836308584E-2</v>
      </c>
      <c r="M140" s="2">
        <f t="shared" si="16"/>
        <v>4.509062308778071E-2</v>
      </c>
      <c r="N140" s="2">
        <f t="shared" si="13"/>
        <v>1.1487157302828359E-2</v>
      </c>
      <c r="O140">
        <v>0.43747393100705989</v>
      </c>
      <c r="P140">
        <v>0.46317739267539526</v>
      </c>
      <c r="Q140">
        <v>0.46174552759071869</v>
      </c>
    </row>
    <row r="141" spans="1:17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7"/>
        <v>0.47585930544043098</v>
      </c>
      <c r="J141" s="2">
        <f t="shared" si="12"/>
        <v>7.3396579502193637E-2</v>
      </c>
      <c r="M141" s="2">
        <f t="shared" si="16"/>
        <v>3.2565560920042806E-2</v>
      </c>
      <c r="N141" s="2">
        <f t="shared" si="13"/>
        <v>1.3316370560806099E-2</v>
      </c>
      <c r="O141">
        <v>0.45416514674968811</v>
      </c>
      <c r="P141">
        <v>0.47733493711191427</v>
      </c>
      <c r="Q141">
        <v>0.47585930544043098</v>
      </c>
    </row>
    <row r="142" spans="1:17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7"/>
        <v>0.49026322741083628</v>
      </c>
      <c r="J142" s="2">
        <f t="shared" si="12"/>
        <v>7.568256778552282E-2</v>
      </c>
      <c r="M142" s="2">
        <f t="shared" si="16"/>
        <v>4.7421440894365686E-3</v>
      </c>
      <c r="N142" s="2">
        <f t="shared" si="13"/>
        <v>7.5138675578917576E-3</v>
      </c>
      <c r="O142">
        <v>0.47144214263311834</v>
      </c>
      <c r="P142">
        <v>0.49178352540114556</v>
      </c>
      <c r="Q142">
        <v>0.49026322741083628</v>
      </c>
    </row>
    <row r="143" spans="1:17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7"/>
        <v>0.50497055537878766</v>
      </c>
      <c r="J143" s="2">
        <f t="shared" si="12"/>
        <v>7.80373859321946E-2</v>
      </c>
      <c r="M143" s="2">
        <f t="shared" si="16"/>
        <v>5.8414600051069519E-3</v>
      </c>
      <c r="N143" s="2">
        <f t="shared" si="13"/>
        <v>2.91196371703091E-3</v>
      </c>
      <c r="O143">
        <v>0.48932477337196534</v>
      </c>
      <c r="P143">
        <v>0.50653646054479839</v>
      </c>
      <c r="Q143">
        <v>0.50497055537878766</v>
      </c>
    </row>
    <row r="144" spans="1:17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7"/>
        <v>0.51998797051557488</v>
      </c>
      <c r="J144" s="2">
        <f t="shared" si="12"/>
        <v>8.0462366334651245E-2</v>
      </c>
      <c r="M144" s="2">
        <f t="shared" si="16"/>
        <v>1.3319936549713805E-2</v>
      </c>
      <c r="N144" s="2">
        <f t="shared" si="13"/>
        <v>5.0455790135207348E-4</v>
      </c>
      <c r="O144">
        <v>0.50783270230915378</v>
      </c>
      <c r="P144">
        <v>0.52160044443236198</v>
      </c>
      <c r="Q144">
        <v>0.51998797051557488</v>
      </c>
    </row>
    <row r="145" spans="1:17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7"/>
        <v>0.53533595444580029</v>
      </c>
      <c r="J145" s="2">
        <f t="shared" ref="J145:J164" si="18">J144+J$3*(I144-J144)</f>
        <v>8.2958871766398892E-2</v>
      </c>
      <c r="M145" s="2">
        <f t="shared" si="16"/>
        <v>7.8041755079783718E-4</v>
      </c>
      <c r="N145" s="2">
        <f t="shared" si="13"/>
        <v>1.677629176376308E-3</v>
      </c>
      <c r="O145">
        <v>0.52698790469943735</v>
      </c>
      <c r="P145">
        <v>0.53699602220161058</v>
      </c>
      <c r="Q145">
        <v>0.53533595444580029</v>
      </c>
    </row>
    <row r="146" spans="1:17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7"/>
        <v>0.55101234413696776</v>
      </c>
      <c r="J146" s="2">
        <f t="shared" si="18"/>
        <v>8.5528373596017893E-2</v>
      </c>
      <c r="M146" s="2">
        <f t="shared" si="16"/>
        <v>2.9373728582225145E-2</v>
      </c>
      <c r="N146" s="2">
        <f t="shared" si="13"/>
        <v>2.253555313439252E-3</v>
      </c>
      <c r="O146">
        <v>0.54681025744336653</v>
      </c>
      <c r="P146">
        <v>0.55272102411252111</v>
      </c>
      <c r="Q146">
        <v>0.55101234413696776</v>
      </c>
    </row>
    <row r="147" spans="1:17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7"/>
        <v>0.56700280570613737</v>
      </c>
      <c r="J147" s="2">
        <f t="shared" si="18"/>
        <v>8.8172322548690493E-2</v>
      </c>
      <c r="M147" s="2">
        <f t="shared" si="16"/>
        <v>3.7696154671582991E-3</v>
      </c>
      <c r="N147" s="2">
        <f t="shared" si="13"/>
        <v>2.6861081499969771E-3</v>
      </c>
      <c r="O147">
        <v>0.56731867321506324</v>
      </c>
      <c r="P147">
        <v>0.56876107183302438</v>
      </c>
      <c r="Q147">
        <v>0.56700280570613737</v>
      </c>
    </row>
    <row r="148" spans="1:17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7"/>
        <v>0.58329976777321135</v>
      </c>
      <c r="J148" s="2">
        <f t="shared" si="18"/>
        <v>9.0892079693024791E-2</v>
      </c>
      <c r="M148" s="2">
        <f t="shared" si="16"/>
        <v>2.886593108939119E-2</v>
      </c>
      <c r="N148" s="2">
        <f t="shared" si="13"/>
        <v>1.9455086338064768E-3</v>
      </c>
      <c r="O148">
        <v>0.58853337313891452</v>
      </c>
      <c r="P148">
        <v>0.58510857050430098</v>
      </c>
      <c r="Q148">
        <v>0.58329976777321135</v>
      </c>
    </row>
    <row r="149" spans="1:17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7"/>
        <v>0.59986408045298067</v>
      </c>
      <c r="J149" s="2">
        <f t="shared" si="18"/>
        <v>9.3688955361320256E-2</v>
      </c>
      <c r="M149" s="2">
        <f t="shared" si="16"/>
        <v>1.1334600426698765E-2</v>
      </c>
      <c r="N149" s="2">
        <f t="shared" si="13"/>
        <v>1.1772477841974743E-3</v>
      </c>
      <c r="O149">
        <v>0.61047117618109314</v>
      </c>
      <c r="P149">
        <v>0.60172424883800868</v>
      </c>
      <c r="Q149">
        <v>0.59986408045298067</v>
      </c>
    </row>
    <row r="150" spans="1:17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7"/>
        <v>0.61667208207388147</v>
      </c>
      <c r="J150" s="2">
        <f t="shared" si="18"/>
        <v>9.6564030071840889E-2</v>
      </c>
      <c r="M150" s="2">
        <f t="shared" si="16"/>
        <v>1.1508822302953446E-4</v>
      </c>
      <c r="N150" s="2">
        <f t="shared" si="13"/>
        <v>3.4462321250821286E-4</v>
      </c>
      <c r="O150">
        <v>0.63315111403771696</v>
      </c>
      <c r="P150">
        <v>0.61858437178813974</v>
      </c>
      <c r="Q150">
        <v>0.61667208207388147</v>
      </c>
    </row>
    <row r="151" spans="1:17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7"/>
        <v>0.63372695376407395</v>
      </c>
      <c r="J151" s="2">
        <f t="shared" si="18"/>
        <v>9.9518243807212484E-2</v>
      </c>
      <c r="M151" s="2">
        <f t="shared" si="16"/>
        <v>1.5295022365273464E-2</v>
      </c>
      <c r="N151" s="2">
        <f t="shared" si="13"/>
        <v>2.3968477481291477E-4</v>
      </c>
      <c r="O151">
        <v>0.65659598557133214</v>
      </c>
      <c r="P151">
        <v>0.63569213034747907</v>
      </c>
      <c r="Q151">
        <v>0.63372695376407395</v>
      </c>
    </row>
    <row r="152" spans="1:17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7"/>
        <v>0.65103621512377652</v>
      </c>
      <c r="J152" s="2">
        <f t="shared" si="18"/>
        <v>0.10255254927976745</v>
      </c>
      <c r="M152" s="2">
        <f t="shared" si="16"/>
        <v>2.1502179585826509E-2</v>
      </c>
      <c r="N152" s="2">
        <f t="shared" si="13"/>
        <v>9.1251197742385682E-5</v>
      </c>
      <c r="O152">
        <v>0.68082979022811796</v>
      </c>
      <c r="P152">
        <v>0.65305506743439845</v>
      </c>
      <c r="Q152">
        <v>0.65103621512377652</v>
      </c>
    </row>
    <row r="153" spans="1:17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7"/>
        <v>0.6686038846053074</v>
      </c>
      <c r="J153" s="2">
        <f t="shared" si="18"/>
        <v>0.10566793650176143</v>
      </c>
      <c r="M153" s="2">
        <f t="shared" si="16"/>
        <v>1.0159856878660159E-2</v>
      </c>
      <c r="N153" s="2">
        <f t="shared" si="13"/>
        <v>1.0453623300541318E-3</v>
      </c>
      <c r="O153">
        <v>0.70587680593322877</v>
      </c>
      <c r="P153">
        <v>0.67067721396236868</v>
      </c>
      <c r="Q153">
        <v>0.6686038846053074</v>
      </c>
    </row>
    <row r="154" spans="1:17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7"/>
        <v>0.68643000332128101</v>
      </c>
      <c r="J154" s="2">
        <f t="shared" si="18"/>
        <v>0.10886541268698957</v>
      </c>
      <c r="M154" s="2">
        <f t="shared" si="16"/>
        <v>0.16725645818339135</v>
      </c>
      <c r="N154" s="2">
        <f t="shared" si="13"/>
        <v>1.1264550624103033E-2</v>
      </c>
      <c r="O154">
        <v>0.73176152010065887</v>
      </c>
      <c r="P154">
        <v>0.68855861117149386</v>
      </c>
      <c r="Q154">
        <v>0.68643000332128101</v>
      </c>
    </row>
    <row r="155" spans="1:17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7"/>
        <v>0.70448551705773521</v>
      </c>
      <c r="J155" s="2">
        <f t="shared" si="18"/>
        <v>0.11214597956179234</v>
      </c>
      <c r="M155" s="2">
        <f t="shared" si="16"/>
        <v>9.0087590721974527E-3</v>
      </c>
      <c r="N155" s="2">
        <f t="shared" si="13"/>
        <v>4.7811664895598049E-3</v>
      </c>
      <c r="O155">
        <v>0.75850548362548675</v>
      </c>
      <c r="P155">
        <v>0.70667011475118491</v>
      </c>
      <c r="Q155">
        <v>0.70448551705773521</v>
      </c>
    </row>
    <row r="156" spans="1:17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7"/>
        <v>0.72273813616516913</v>
      </c>
      <c r="J156" s="2">
        <f t="shared" si="18"/>
        <v>0.1155104681347693</v>
      </c>
      <c r="M156" s="2">
        <f t="shared" si="16"/>
        <v>2.1472228632617657E-3</v>
      </c>
      <c r="N156" s="2">
        <f t="shared" si="13"/>
        <v>1.6410980284981588E-3</v>
      </c>
      <c r="O156">
        <v>0.78613030715482424</v>
      </c>
      <c r="P156">
        <v>0.72497933492228306</v>
      </c>
      <c r="Q156">
        <v>0.72273813616516913</v>
      </c>
    </row>
    <row r="157" spans="1:17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7"/>
        <v>0.74120382866846546</v>
      </c>
      <c r="J157" s="2">
        <f t="shared" si="18"/>
        <v>0.11895952128918197</v>
      </c>
      <c r="M157" s="2">
        <f t="shared" si="16"/>
        <v>1.3270157889444247E-2</v>
      </c>
      <c r="N157" s="2">
        <f t="shared" si="13"/>
        <v>4.4270174438038734E-4</v>
      </c>
      <c r="O157">
        <v>0.81466406646826184</v>
      </c>
      <c r="P157">
        <v>0.7435022892262465</v>
      </c>
      <c r="Q157">
        <v>0.74120382866846546</v>
      </c>
    </row>
    <row r="158" spans="1:17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7"/>
        <v>0.75989608689108645</v>
      </c>
      <c r="J158" s="2">
        <f t="shared" si="18"/>
        <v>0.1224938689550963</v>
      </c>
      <c r="M158" s="2">
        <f t="shared" si="16"/>
        <v>3.5911733083590622E-2</v>
      </c>
      <c r="N158" s="2">
        <f t="shared" si="13"/>
        <v>6.973273922088628E-3</v>
      </c>
      <c r="O158">
        <v>0.84413539873478249</v>
      </c>
      <c r="P158">
        <v>0.76225251182600473</v>
      </c>
      <c r="Q158">
        <v>0.75989608689108645</v>
      </c>
    </row>
    <row r="159" spans="1:17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7"/>
        <v>0.77880590522953297</v>
      </c>
      <c r="J159" s="2">
        <f t="shared" si="18"/>
        <v>0.12611431355297273</v>
      </c>
      <c r="M159" s="2">
        <f t="shared" si="16"/>
        <v>2.709121603330945E-2</v>
      </c>
      <c r="N159" s="2">
        <f t="shared" si="13"/>
        <v>1.0177921729887903E-2</v>
      </c>
      <c r="O159">
        <v>0.87457100958406686</v>
      </c>
      <c r="P159">
        <v>0.78122096919183426</v>
      </c>
      <c r="Q159">
        <v>0.77880590522953297</v>
      </c>
    </row>
    <row r="160" spans="1:17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7"/>
        <v>0.79799634169713995</v>
      </c>
      <c r="J160" s="2">
        <f t="shared" si="18"/>
        <v>0.12982160179369559</v>
      </c>
      <c r="M160" s="2">
        <f t="shared" si="16"/>
        <v>1.449704093271185E-2</v>
      </c>
      <c r="N160" s="2">
        <f t="shared" si="13"/>
        <v>1.6687058563146551E-2</v>
      </c>
      <c r="O160">
        <v>0.90600729741770436</v>
      </c>
      <c r="P160">
        <v>0.80047091487890465</v>
      </c>
      <c r="Q160">
        <v>0.79799634169713995</v>
      </c>
    </row>
    <row r="161" spans="1:17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7"/>
        <v>0.8175170628474826</v>
      </c>
      <c r="J161" s="2">
        <f t="shared" si="18"/>
        <v>0.13361683431634716</v>
      </c>
      <c r="M161" s="2">
        <f t="shared" si="16"/>
        <v>4.7909740176512873E-2</v>
      </c>
      <c r="N161" s="2">
        <f t="shared" si="13"/>
        <v>1.2855742260446671E-2</v>
      </c>
      <c r="O161">
        <v>0.93848033057366054</v>
      </c>
      <c r="P161">
        <v>0.82005216945593529</v>
      </c>
      <c r="Q161">
        <v>0.8175170628474826</v>
      </c>
    </row>
    <row r="162" spans="1:17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7"/>
        <v>0.8373963619560848</v>
      </c>
      <c r="J162" s="2">
        <f t="shared" si="18"/>
        <v>0.137501387614404</v>
      </c>
      <c r="M162" s="2">
        <f t="shared" si="16"/>
        <v>1.6900945904653297E-2</v>
      </c>
      <c r="N162" s="2">
        <f t="shared" si="13"/>
        <v>9.8999738666590755E-3</v>
      </c>
      <c r="O162">
        <v>0.97202477720066671</v>
      </c>
      <c r="P162">
        <v>0.83999311393541953</v>
      </c>
      <c r="Q162">
        <v>0.8373963619560848</v>
      </c>
    </row>
    <row r="163" spans="1:17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7"/>
        <v>0.85765198323846703</v>
      </c>
      <c r="J163" s="2">
        <f t="shared" si="18"/>
        <v>0.14147679106866476</v>
      </c>
      <c r="M163" s="2">
        <f t="shared" si="16"/>
        <v>1.1609635116043574E-2</v>
      </c>
      <c r="N163" s="2">
        <f t="shared" si="13"/>
        <v>2.3545018049940122E-3</v>
      </c>
      <c r="O163">
        <v>1.006675109726884</v>
      </c>
      <c r="P163">
        <v>0.8603115475573907</v>
      </c>
      <c r="Q163">
        <v>0.85765198323846703</v>
      </c>
    </row>
    <row r="164" spans="1:17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7"/>
        <v>0.87828609848605044</v>
      </c>
      <c r="J164" s="2">
        <f t="shared" si="18"/>
        <v>0.14554466616018924</v>
      </c>
      <c r="M164" s="2">
        <f t="shared" si="16"/>
        <v>1.6716730494110222E-3</v>
      </c>
      <c r="N164" s="2">
        <f t="shared" si="13"/>
        <v>1.1939331944541326E-5</v>
      </c>
      <c r="O164">
        <v>1.0424649207601835</v>
      </c>
      <c r="P164">
        <v>0.8810096488479584</v>
      </c>
      <c r="Q164">
        <v>0.87828609848605044</v>
      </c>
    </row>
    <row r="165" spans="1:17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H165" s="2"/>
      <c r="I165" s="2"/>
      <c r="J165" s="2"/>
    </row>
    <row r="166" spans="1:17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H166" s="2"/>
      <c r="I166" s="2"/>
      <c r="J166" s="2"/>
    </row>
    <row r="167" spans="1:17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H167" s="2"/>
      <c r="I167" s="2"/>
      <c r="J167" s="2"/>
    </row>
    <row r="168" spans="1:17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H168" s="2"/>
      <c r="I168" s="2"/>
      <c r="J168" s="2"/>
    </row>
    <row r="169" spans="1:17">
      <c r="H1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carbondioxide</vt:lpstr>
      <vt:lpstr>temperature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2013-04-18T21:24:53Z</dcterms:modified>
</cp:coreProperties>
</file>