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3"/>
  </bookViews>
  <sheets>
    <sheet name="carbondioxide" sheetId="7" r:id="rId1"/>
    <sheet name="temperature" sheetId="12" r:id="rId2"/>
    <sheet name="economy" sheetId="13" r:id="rId3"/>
    <sheet name="exercises" sheetId="14" r:id="rId4"/>
  </sheets>
  <externalReferences>
    <externalReference r:id="rId5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Z1" i="13"/>
  <c r="C4" i="12"/>
  <c r="F267" i="7"/>
  <c r="F268" s="1"/>
  <c r="F269" s="1"/>
  <c r="F270" s="1"/>
  <c r="F271" s="1"/>
  <c r="F266"/>
  <c r="F265"/>
  <c r="BH61" i="13"/>
  <c r="AY61" s="1"/>
  <c r="BA60"/>
  <c r="BA59"/>
  <c r="BA58"/>
  <c r="BA57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H348"/>
  <c r="AX348" s="1"/>
  <c r="BH56"/>
  <c r="AZ61" l="1"/>
  <c r="BH62"/>
  <c r="AY348"/>
  <c r="BI348" s="1"/>
  <c r="AZ348"/>
  <c r="BJ348" s="1"/>
  <c r="D21" i="14"/>
  <c r="C21"/>
  <c r="B21"/>
  <c r="I20"/>
  <c r="H20"/>
  <c r="G20"/>
  <c r="D20"/>
  <c r="C20"/>
  <c r="B20"/>
  <c r="I19"/>
  <c r="H19"/>
  <c r="G19"/>
  <c r="D19"/>
  <c r="C19"/>
  <c r="B19"/>
  <c r="I18"/>
  <c r="H18"/>
  <c r="G18"/>
  <c r="D18"/>
  <c r="C18"/>
  <c r="B18"/>
  <c r="I17"/>
  <c r="H17"/>
  <c r="G17"/>
  <c r="D17"/>
  <c r="C17"/>
  <c r="B17"/>
  <c r="I16"/>
  <c r="H16"/>
  <c r="G16"/>
  <c r="D16"/>
  <c r="C16"/>
  <c r="B16"/>
  <c r="I15"/>
  <c r="H15"/>
  <c r="G15"/>
  <c r="D15"/>
  <c r="C15"/>
  <c r="B15"/>
  <c r="I14"/>
  <c r="H14"/>
  <c r="G14"/>
  <c r="D14"/>
  <c r="C14"/>
  <c r="B14"/>
  <c r="I13"/>
  <c r="H13"/>
  <c r="G13"/>
  <c r="D13"/>
  <c r="C13"/>
  <c r="B13"/>
  <c r="I12"/>
  <c r="H12"/>
  <c r="G12"/>
  <c r="D12"/>
  <c r="C12"/>
  <c r="B12"/>
  <c r="I11"/>
  <c r="H11"/>
  <c r="G11"/>
  <c r="D11"/>
  <c r="C11"/>
  <c r="B11"/>
  <c r="I10"/>
  <c r="H10"/>
  <c r="G10"/>
  <c r="D10"/>
  <c r="C10"/>
  <c r="B10"/>
  <c r="I9"/>
  <c r="H9"/>
  <c r="G9"/>
  <c r="D9"/>
  <c r="C9"/>
  <c r="B9"/>
  <c r="I8"/>
  <c r="H8"/>
  <c r="G8"/>
  <c r="D8"/>
  <c r="C8"/>
  <c r="B8"/>
  <c r="I7"/>
  <c r="H7"/>
  <c r="G7"/>
  <c r="D7"/>
  <c r="C7"/>
  <c r="B7"/>
  <c r="I6"/>
  <c r="H6"/>
  <c r="G6"/>
  <c r="D6"/>
  <c r="C6"/>
  <c r="B6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8"/>
  <c r="A7"/>
  <c r="BK61" i="13" l="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AT61"/>
  <c r="AS61"/>
  <c r="AR61"/>
  <c r="AB61"/>
  <c r="AA61"/>
  <c r="Z61"/>
  <c r="BJ60"/>
  <c r="BI60"/>
  <c r="BH60"/>
  <c r="BJ59"/>
  <c r="BI59"/>
  <c r="BH59"/>
  <c r="BJ58"/>
  <c r="BI58"/>
  <c r="BH58"/>
  <c r="BJ57"/>
  <c r="BI57"/>
  <c r="BH57"/>
  <c r="BJ56"/>
  <c r="BI56"/>
  <c r="BJ55"/>
  <c r="BI55"/>
  <c r="BH55"/>
  <c r="BJ54"/>
  <c r="BI54"/>
  <c r="BH54"/>
  <c r="BJ53"/>
  <c r="BI53"/>
  <c r="BH53"/>
  <c r="BJ52"/>
  <c r="BI52"/>
  <c r="BH52"/>
  <c r="BJ51"/>
  <c r="BI51"/>
  <c r="BH51"/>
  <c r="BJ50"/>
  <c r="BI50"/>
  <c r="BH50"/>
  <c r="BJ49"/>
  <c r="BI49"/>
  <c r="BH49"/>
  <c r="BJ48"/>
  <c r="BI48"/>
  <c r="BH48"/>
  <c r="BJ47"/>
  <c r="BI47"/>
  <c r="BH47"/>
  <c r="BJ46"/>
  <c r="BI46"/>
  <c r="BH46"/>
  <c r="BJ45"/>
  <c r="BI45"/>
  <c r="BH45"/>
  <c r="BJ44"/>
  <c r="BI44"/>
  <c r="BH44"/>
  <c r="BJ43"/>
  <c r="BI43"/>
  <c r="BH43"/>
  <c r="BJ42"/>
  <c r="BI42"/>
  <c r="BH42"/>
  <c r="BJ41"/>
  <c r="BI41"/>
  <c r="BH41"/>
  <c r="BJ40"/>
  <c r="BI40"/>
  <c r="BH40"/>
  <c r="BJ39"/>
  <c r="BI39"/>
  <c r="BH39"/>
  <c r="BJ38"/>
  <c r="BI38"/>
  <c r="BH38"/>
  <c r="BJ37"/>
  <c r="BI37"/>
  <c r="BH37"/>
  <c r="BJ36"/>
  <c r="BI36"/>
  <c r="BH36"/>
  <c r="BJ35"/>
  <c r="BI35"/>
  <c r="BH35"/>
  <c r="BJ34"/>
  <c r="BI34"/>
  <c r="BH34"/>
  <c r="BJ33"/>
  <c r="BI33"/>
  <c r="BH33"/>
  <c r="BJ32"/>
  <c r="BI32"/>
  <c r="BH32"/>
  <c r="BJ31"/>
  <c r="BI31"/>
  <c r="BH31"/>
  <c r="BJ30"/>
  <c r="BI30"/>
  <c r="BH30"/>
  <c r="BJ29"/>
  <c r="BI29"/>
  <c r="BH29"/>
  <c r="BJ28"/>
  <c r="BI28"/>
  <c r="BH28"/>
  <c r="BJ27"/>
  <c r="BI27"/>
  <c r="BH27"/>
  <c r="BJ26"/>
  <c r="BI26"/>
  <c r="BH26"/>
  <c r="BJ25"/>
  <c r="BI25"/>
  <c r="BH25"/>
  <c r="BJ24"/>
  <c r="BI24"/>
  <c r="BH24"/>
  <c r="BJ23"/>
  <c r="BI23"/>
  <c r="BH23"/>
  <c r="BJ22"/>
  <c r="BI22"/>
  <c r="BH22"/>
  <c r="BJ21"/>
  <c r="BI21"/>
  <c r="BH21"/>
  <c r="BJ20"/>
  <c r="BI20"/>
  <c r="BH20"/>
  <c r="BJ19"/>
  <c r="BI19"/>
  <c r="BH19"/>
  <c r="BJ18"/>
  <c r="BI18"/>
  <c r="BH18"/>
  <c r="BJ17"/>
  <c r="BI17"/>
  <c r="BH17"/>
  <c r="BJ16"/>
  <c r="BI16"/>
  <c r="BH16"/>
  <c r="BJ15"/>
  <c r="BI15"/>
  <c r="BH15"/>
  <c r="BJ14"/>
  <c r="BI14"/>
  <c r="BH14"/>
  <c r="BJ13"/>
  <c r="BI13"/>
  <c r="BH13"/>
  <c r="BJ12"/>
  <c r="BI12"/>
  <c r="BH12"/>
  <c r="BJ11"/>
  <c r="BI11"/>
  <c r="BH11"/>
  <c r="BJ10"/>
  <c r="BI10"/>
  <c r="BH10"/>
  <c r="BJ9"/>
  <c r="BI9"/>
  <c r="BH9"/>
  <c r="BJ8"/>
  <c r="BI8"/>
  <c r="BH8"/>
  <c r="BJ7"/>
  <c r="BI7"/>
  <c r="BH7"/>
  <c r="BJ6"/>
  <c r="BI6"/>
  <c r="BH6"/>
  <c r="AC61"/>
  <c r="AD61"/>
  <c r="AE61"/>
  <c r="BG60"/>
  <c r="BE57"/>
  <c r="BE53"/>
  <c r="BE49"/>
  <c r="BE45"/>
  <c r="BG44"/>
  <c r="BE41"/>
  <c r="BE37"/>
  <c r="BF36"/>
  <c r="BE34"/>
  <c r="BE33"/>
  <c r="BE30"/>
  <c r="BE29"/>
  <c r="BG28"/>
  <c r="BE26"/>
  <c r="BE22"/>
  <c r="BE18"/>
  <c r="BG14"/>
  <c r="BE14"/>
  <c r="BE10"/>
  <c r="BE6"/>
  <c r="BB61"/>
  <c r="BD60"/>
  <c r="BC60"/>
  <c r="BF60" s="1"/>
  <c r="BB60"/>
  <c r="BE60" s="1"/>
  <c r="BD59"/>
  <c r="BG59" s="1"/>
  <c r="BC59"/>
  <c r="BF59" s="1"/>
  <c r="BB59"/>
  <c r="BE59" s="1"/>
  <c r="BD58"/>
  <c r="BG58" s="1"/>
  <c r="BC58"/>
  <c r="BF58" s="1"/>
  <c r="BB58"/>
  <c r="BE58" s="1"/>
  <c r="BD57"/>
  <c r="BG57" s="1"/>
  <c r="BC57"/>
  <c r="BF57" s="1"/>
  <c r="BB57"/>
  <c r="BD56"/>
  <c r="BG56" s="1"/>
  <c r="BC56"/>
  <c r="BF56" s="1"/>
  <c r="BB56"/>
  <c r="BE56" s="1"/>
  <c r="BD55"/>
  <c r="BG55" s="1"/>
  <c r="BC55"/>
  <c r="BF55" s="1"/>
  <c r="BB55"/>
  <c r="BE55" s="1"/>
  <c r="BD54"/>
  <c r="BG54" s="1"/>
  <c r="BC54"/>
  <c r="BF54" s="1"/>
  <c r="BB54"/>
  <c r="BE54" s="1"/>
  <c r="BD53"/>
  <c r="BG53" s="1"/>
  <c r="BC53"/>
  <c r="BF53" s="1"/>
  <c r="BB53"/>
  <c r="BD52"/>
  <c r="BG52" s="1"/>
  <c r="BC52"/>
  <c r="BF52" s="1"/>
  <c r="BB52"/>
  <c r="BE52" s="1"/>
  <c r="BD51"/>
  <c r="BG51" s="1"/>
  <c r="BC51"/>
  <c r="BF51" s="1"/>
  <c r="BB51"/>
  <c r="BE51" s="1"/>
  <c r="BD50"/>
  <c r="BG50" s="1"/>
  <c r="BC50"/>
  <c r="BF50" s="1"/>
  <c r="BB50"/>
  <c r="BE50" s="1"/>
  <c r="BD49"/>
  <c r="BG49" s="1"/>
  <c r="BC49"/>
  <c r="BF49" s="1"/>
  <c r="BB49"/>
  <c r="BD48"/>
  <c r="BG48" s="1"/>
  <c r="BC48"/>
  <c r="BF48" s="1"/>
  <c r="BB48"/>
  <c r="BE48" s="1"/>
  <c r="BD47"/>
  <c r="BG47" s="1"/>
  <c r="BC47"/>
  <c r="BF47" s="1"/>
  <c r="BB47"/>
  <c r="BE47" s="1"/>
  <c r="BD46"/>
  <c r="BG46" s="1"/>
  <c r="BC46"/>
  <c r="BF46" s="1"/>
  <c r="BB46"/>
  <c r="BE46" s="1"/>
  <c r="BD45"/>
  <c r="BG45" s="1"/>
  <c r="BC45"/>
  <c r="BF45" s="1"/>
  <c r="BB45"/>
  <c r="BD44"/>
  <c r="BC44"/>
  <c r="BF44" s="1"/>
  <c r="BB44"/>
  <c r="BE44" s="1"/>
  <c r="BD43"/>
  <c r="BG43" s="1"/>
  <c r="BC43"/>
  <c r="BF43" s="1"/>
  <c r="BB43"/>
  <c r="BE43" s="1"/>
  <c r="BD42"/>
  <c r="BG42" s="1"/>
  <c r="BC42"/>
  <c r="BF42" s="1"/>
  <c r="BB42"/>
  <c r="BE42" s="1"/>
  <c r="BD41"/>
  <c r="BG41" s="1"/>
  <c r="BC41"/>
  <c r="BF41" s="1"/>
  <c r="BB41"/>
  <c r="BD40"/>
  <c r="BG40" s="1"/>
  <c r="BC40"/>
  <c r="BF40" s="1"/>
  <c r="BB40"/>
  <c r="BE40" s="1"/>
  <c r="BD39"/>
  <c r="BG39" s="1"/>
  <c r="BC39"/>
  <c r="BF39" s="1"/>
  <c r="BB39"/>
  <c r="BE39" s="1"/>
  <c r="BD38"/>
  <c r="BG38" s="1"/>
  <c r="BC38"/>
  <c r="BF38" s="1"/>
  <c r="BB38"/>
  <c r="BE38" s="1"/>
  <c r="BD37"/>
  <c r="BG37" s="1"/>
  <c r="BC37"/>
  <c r="BF37" s="1"/>
  <c r="BB37"/>
  <c r="BD36"/>
  <c r="BG36" s="1"/>
  <c r="BC36"/>
  <c r="BB36"/>
  <c r="BE36" s="1"/>
  <c r="BD35"/>
  <c r="BG35" s="1"/>
  <c r="BC35"/>
  <c r="BF35" s="1"/>
  <c r="BB35"/>
  <c r="BE35" s="1"/>
  <c r="BD34"/>
  <c r="BG34" s="1"/>
  <c r="BC34"/>
  <c r="BF34" s="1"/>
  <c r="BB34"/>
  <c r="BD33"/>
  <c r="BG33" s="1"/>
  <c r="BC33"/>
  <c r="BF33" s="1"/>
  <c r="BB33"/>
  <c r="BD32"/>
  <c r="BG32" s="1"/>
  <c r="BC32"/>
  <c r="BF32" s="1"/>
  <c r="BB32"/>
  <c r="BE32" s="1"/>
  <c r="BD31"/>
  <c r="BG31" s="1"/>
  <c r="BC31"/>
  <c r="BF31" s="1"/>
  <c r="BB31"/>
  <c r="BE31" s="1"/>
  <c r="BD30"/>
  <c r="BG30" s="1"/>
  <c r="BC30"/>
  <c r="BF30" s="1"/>
  <c r="BB30"/>
  <c r="BD29"/>
  <c r="BG29" s="1"/>
  <c r="BC29"/>
  <c r="BF29" s="1"/>
  <c r="BB29"/>
  <c r="BD28"/>
  <c r="BC28"/>
  <c r="BF28" s="1"/>
  <c r="BB28"/>
  <c r="BE28" s="1"/>
  <c r="BD27"/>
  <c r="BG27" s="1"/>
  <c r="BC27"/>
  <c r="BF27" s="1"/>
  <c r="BB27"/>
  <c r="BE27" s="1"/>
  <c r="BD26"/>
  <c r="BG26" s="1"/>
  <c r="BC26"/>
  <c r="BF26" s="1"/>
  <c r="BB26"/>
  <c r="BD25"/>
  <c r="BG25" s="1"/>
  <c r="BC25"/>
  <c r="BF25" s="1"/>
  <c r="BB25"/>
  <c r="BE25" s="1"/>
  <c r="BD24"/>
  <c r="BG24" s="1"/>
  <c r="BC24"/>
  <c r="BF24" s="1"/>
  <c r="BB24"/>
  <c r="BE24" s="1"/>
  <c r="BD23"/>
  <c r="BG23" s="1"/>
  <c r="BC23"/>
  <c r="BF23" s="1"/>
  <c r="BB23"/>
  <c r="BE23" s="1"/>
  <c r="BD22"/>
  <c r="BG22" s="1"/>
  <c r="BC22"/>
  <c r="BF22" s="1"/>
  <c r="BB22"/>
  <c r="BD21"/>
  <c r="BG21" s="1"/>
  <c r="BC21"/>
  <c r="BF21" s="1"/>
  <c r="BB21"/>
  <c r="BE21" s="1"/>
  <c r="BD20"/>
  <c r="BG20" s="1"/>
  <c r="BC20"/>
  <c r="BF20" s="1"/>
  <c r="BB20"/>
  <c r="BE20" s="1"/>
  <c r="BD19"/>
  <c r="BG19" s="1"/>
  <c r="BC19"/>
  <c r="BF19" s="1"/>
  <c r="BB19"/>
  <c r="BE19" s="1"/>
  <c r="BD18"/>
  <c r="BG18" s="1"/>
  <c r="BC18"/>
  <c r="BF18" s="1"/>
  <c r="BB18"/>
  <c r="BD17"/>
  <c r="BG17" s="1"/>
  <c r="BC17"/>
  <c r="BF17" s="1"/>
  <c r="BB17"/>
  <c r="BE17" s="1"/>
  <c r="BD16"/>
  <c r="BG16" s="1"/>
  <c r="BC16"/>
  <c r="BF16" s="1"/>
  <c r="BB16"/>
  <c r="BE16" s="1"/>
  <c r="BD15"/>
  <c r="BG15" s="1"/>
  <c r="BC15"/>
  <c r="BF15" s="1"/>
  <c r="BB15"/>
  <c r="BE15" s="1"/>
  <c r="BD14"/>
  <c r="BC14"/>
  <c r="BF14" s="1"/>
  <c r="BB14"/>
  <c r="BD13"/>
  <c r="BG13" s="1"/>
  <c r="BC13"/>
  <c r="BF13" s="1"/>
  <c r="BB13"/>
  <c r="BE13" s="1"/>
  <c r="BD12"/>
  <c r="BG12" s="1"/>
  <c r="BC12"/>
  <c r="BF12" s="1"/>
  <c r="BB12"/>
  <c r="BE12" s="1"/>
  <c r="BD11"/>
  <c r="BG11" s="1"/>
  <c r="BC11"/>
  <c r="BF11" s="1"/>
  <c r="BB11"/>
  <c r="BE11" s="1"/>
  <c r="BD10"/>
  <c r="BG10" s="1"/>
  <c r="BC10"/>
  <c r="BF10" s="1"/>
  <c r="BB10"/>
  <c r="BD9"/>
  <c r="BG9" s="1"/>
  <c r="BC9"/>
  <c r="BF9" s="1"/>
  <c r="BB9"/>
  <c r="BE9" s="1"/>
  <c r="BD8"/>
  <c r="BG8" s="1"/>
  <c r="BC8"/>
  <c r="BF8" s="1"/>
  <c r="BB8"/>
  <c r="BE8" s="1"/>
  <c r="BD7"/>
  <c r="BG7" s="1"/>
  <c r="BC7"/>
  <c r="BF7" s="1"/>
  <c r="BB7"/>
  <c r="BE7" s="1"/>
  <c r="BD6"/>
  <c r="BG6" s="1"/>
  <c r="BC6"/>
  <c r="BF6" s="1"/>
  <c r="BB6"/>
  <c r="AQ57"/>
  <c r="AN57" s="1"/>
  <c r="AP57"/>
  <c r="AM57" s="1"/>
  <c r="AO57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Q8"/>
  <c r="G57"/>
  <c r="D57" s="1"/>
  <c r="F57"/>
  <c r="C57" s="1"/>
  <c r="E57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G162" i="12"/>
  <c r="E12" i="14" s="1"/>
  <c r="G161" i="12"/>
  <c r="E11" i="14" s="1"/>
  <c r="G160" i="12"/>
  <c r="E10" i="14" s="1"/>
  <c r="G159" i="12"/>
  <c r="E9" i="14" s="1"/>
  <c r="G158" i="12"/>
  <c r="E8" i="14" s="1"/>
  <c r="G157" i="12"/>
  <c r="E7" i="14" s="1"/>
  <c r="G156" i="12"/>
  <c r="E6" i="14" s="1"/>
  <c r="G155" i="12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AH346" i="13"/>
  <c r="AG346"/>
  <c r="AF346"/>
  <c r="Y346"/>
  <c r="X346"/>
  <c r="W346"/>
  <c r="AH345"/>
  <c r="AG345"/>
  <c r="AF345"/>
  <c r="Y345"/>
  <c r="X345"/>
  <c r="W345"/>
  <c r="AH344"/>
  <c r="AG344"/>
  <c r="AF344"/>
  <c r="Y344"/>
  <c r="X344"/>
  <c r="W344"/>
  <c r="AH343"/>
  <c r="AG343"/>
  <c r="AF343"/>
  <c r="Y343"/>
  <c r="X343"/>
  <c r="W343"/>
  <c r="AH342"/>
  <c r="AG342"/>
  <c r="AF342"/>
  <c r="Y342"/>
  <c r="X342"/>
  <c r="W342"/>
  <c r="AH341"/>
  <c r="AG341"/>
  <c r="AF341"/>
  <c r="Y341"/>
  <c r="X341"/>
  <c r="W341"/>
  <c r="AH340"/>
  <c r="AG340"/>
  <c r="AF340"/>
  <c r="Y340"/>
  <c r="X340"/>
  <c r="W340"/>
  <c r="AH339"/>
  <c r="AG339"/>
  <c r="AF339"/>
  <c r="Y339"/>
  <c r="X339"/>
  <c r="W339"/>
  <c r="AH338"/>
  <c r="AG338"/>
  <c r="AF338"/>
  <c r="Y338"/>
  <c r="X338"/>
  <c r="W338"/>
  <c r="AH337"/>
  <c r="AG337"/>
  <c r="AF337"/>
  <c r="Y337"/>
  <c r="X337"/>
  <c r="W337"/>
  <c r="AH336"/>
  <c r="AG336"/>
  <c r="AF336"/>
  <c r="Y336"/>
  <c r="X336"/>
  <c r="W336"/>
  <c r="AH335"/>
  <c r="AG335"/>
  <c r="AF335"/>
  <c r="Y335"/>
  <c r="X335"/>
  <c r="W335"/>
  <c r="AH334"/>
  <c r="AG334"/>
  <c r="AF334"/>
  <c r="Y334"/>
  <c r="X334"/>
  <c r="W334"/>
  <c r="AH333"/>
  <c r="AG333"/>
  <c r="AF333"/>
  <c r="Y333"/>
  <c r="X333"/>
  <c r="W333"/>
  <c r="AH332"/>
  <c r="AG332"/>
  <c r="AF332"/>
  <c r="Y332"/>
  <c r="X332"/>
  <c r="W332"/>
  <c r="AH331"/>
  <c r="AG331"/>
  <c r="AF331"/>
  <c r="Y331"/>
  <c r="X331"/>
  <c r="W331"/>
  <c r="AH330"/>
  <c r="AG330"/>
  <c r="AF330"/>
  <c r="Y330"/>
  <c r="X330"/>
  <c r="W330"/>
  <c r="AH329"/>
  <c r="AG329"/>
  <c r="AF329"/>
  <c r="Y329"/>
  <c r="X329"/>
  <c r="W329"/>
  <c r="AH328"/>
  <c r="AG328"/>
  <c r="AF328"/>
  <c r="Y328"/>
  <c r="X328"/>
  <c r="W328"/>
  <c r="AH327"/>
  <c r="AG327"/>
  <c r="AF327"/>
  <c r="Y327"/>
  <c r="X327"/>
  <c r="W327"/>
  <c r="AH326"/>
  <c r="AG326"/>
  <c r="AF326"/>
  <c r="Y326"/>
  <c r="X326"/>
  <c r="W326"/>
  <c r="AH325"/>
  <c r="AG325"/>
  <c r="AF325"/>
  <c r="Y325"/>
  <c r="X325"/>
  <c r="W325"/>
  <c r="AH324"/>
  <c r="AG324"/>
  <c r="AF324"/>
  <c r="Y324"/>
  <c r="X324"/>
  <c r="W324"/>
  <c r="AH323"/>
  <c r="AG323"/>
  <c r="AF323"/>
  <c r="Y323"/>
  <c r="X323"/>
  <c r="W323"/>
  <c r="AH322"/>
  <c r="AG322"/>
  <c r="AF322"/>
  <c r="Y322"/>
  <c r="X322"/>
  <c r="W322"/>
  <c r="AH321"/>
  <c r="AG321"/>
  <c r="AF321"/>
  <c r="Y321"/>
  <c r="X321"/>
  <c r="W321"/>
  <c r="AH320"/>
  <c r="AG320"/>
  <c r="AF320"/>
  <c r="Y320"/>
  <c r="X320"/>
  <c r="W320"/>
  <c r="AH319"/>
  <c r="AG319"/>
  <c r="AF319"/>
  <c r="Y319"/>
  <c r="X319"/>
  <c r="W319"/>
  <c r="AH318"/>
  <c r="AG318"/>
  <c r="AF318"/>
  <c r="Y318"/>
  <c r="X318"/>
  <c r="W318"/>
  <c r="AH317"/>
  <c r="AG317"/>
  <c r="AF317"/>
  <c r="Y317"/>
  <c r="X317"/>
  <c r="W317"/>
  <c r="AH316"/>
  <c r="AG316"/>
  <c r="AF316"/>
  <c r="Y316"/>
  <c r="X316"/>
  <c r="W316"/>
  <c r="AH315"/>
  <c r="AG315"/>
  <c r="AF315"/>
  <c r="Y315"/>
  <c r="X315"/>
  <c r="W315"/>
  <c r="AH314"/>
  <c r="AG314"/>
  <c r="AF314"/>
  <c r="Y314"/>
  <c r="X314"/>
  <c r="W314"/>
  <c r="AH313"/>
  <c r="AG313"/>
  <c r="AF313"/>
  <c r="Y313"/>
  <c r="X313"/>
  <c r="W313"/>
  <c r="AH312"/>
  <c r="AG312"/>
  <c r="AF312"/>
  <c r="Y312"/>
  <c r="X312"/>
  <c r="W312"/>
  <c r="AH311"/>
  <c r="AG311"/>
  <c r="AF311"/>
  <c r="Y311"/>
  <c r="X311"/>
  <c r="W311"/>
  <c r="AH310"/>
  <c r="AG310"/>
  <c r="AF310"/>
  <c r="Y310"/>
  <c r="X310"/>
  <c r="W310"/>
  <c r="AH309"/>
  <c r="AG309"/>
  <c r="AF309"/>
  <c r="Y309"/>
  <c r="X309"/>
  <c r="W309"/>
  <c r="AH308"/>
  <c r="AG308"/>
  <c r="AF308"/>
  <c r="Y308"/>
  <c r="X308"/>
  <c r="W308"/>
  <c r="AH307"/>
  <c r="AG307"/>
  <c r="AF307"/>
  <c r="Y307"/>
  <c r="X307"/>
  <c r="W307"/>
  <c r="AH306"/>
  <c r="AG306"/>
  <c r="AF306"/>
  <c r="Y306"/>
  <c r="X306"/>
  <c r="W306"/>
  <c r="AH305"/>
  <c r="AG305"/>
  <c r="AF305"/>
  <c r="Y305"/>
  <c r="X305"/>
  <c r="W305"/>
  <c r="AH304"/>
  <c r="AG304"/>
  <c r="AF304"/>
  <c r="Y304"/>
  <c r="X304"/>
  <c r="W304"/>
  <c r="AH303"/>
  <c r="AG303"/>
  <c r="AF303"/>
  <c r="Y303"/>
  <c r="X303"/>
  <c r="W303"/>
  <c r="AH302"/>
  <c r="AG302"/>
  <c r="AF302"/>
  <c r="Y302"/>
  <c r="X302"/>
  <c r="W302"/>
  <c r="AH301"/>
  <c r="AG301"/>
  <c r="AF301"/>
  <c r="Y301"/>
  <c r="X301"/>
  <c r="W301"/>
  <c r="AH300"/>
  <c r="AG300"/>
  <c r="AF300"/>
  <c r="Y300"/>
  <c r="X300"/>
  <c r="W300"/>
  <c r="AH299"/>
  <c r="AG299"/>
  <c r="AF299"/>
  <c r="Y299"/>
  <c r="X299"/>
  <c r="W299"/>
  <c r="AH298"/>
  <c r="AG298"/>
  <c r="AF298"/>
  <c r="Y298"/>
  <c r="X298"/>
  <c r="W298"/>
  <c r="AH297"/>
  <c r="AG297"/>
  <c r="AF297"/>
  <c r="Y297"/>
  <c r="X297"/>
  <c r="W297"/>
  <c r="AH296"/>
  <c r="AG296"/>
  <c r="AF296"/>
  <c r="Y296"/>
  <c r="X296"/>
  <c r="W296"/>
  <c r="AH295"/>
  <c r="AG295"/>
  <c r="AF295"/>
  <c r="Y295"/>
  <c r="X295"/>
  <c r="W295"/>
  <c r="AH294"/>
  <c r="AG294"/>
  <c r="AF294"/>
  <c r="Y294"/>
  <c r="X294"/>
  <c r="W294"/>
  <c r="AH293"/>
  <c r="AG293"/>
  <c r="AF293"/>
  <c r="Y293"/>
  <c r="X293"/>
  <c r="W293"/>
  <c r="AH292"/>
  <c r="AG292"/>
  <c r="AF292"/>
  <c r="Y292"/>
  <c r="X292"/>
  <c r="W292"/>
  <c r="AH291"/>
  <c r="AG291"/>
  <c r="AF291"/>
  <c r="Y291"/>
  <c r="X291"/>
  <c r="W291"/>
  <c r="AH290"/>
  <c r="AG290"/>
  <c r="AF290"/>
  <c r="Y290"/>
  <c r="X290"/>
  <c r="W290"/>
  <c r="AH289"/>
  <c r="AG289"/>
  <c r="AF289"/>
  <c r="Y289"/>
  <c r="X289"/>
  <c r="W289"/>
  <c r="AH288"/>
  <c r="AG288"/>
  <c r="AF288"/>
  <c r="Y288"/>
  <c r="X288"/>
  <c r="W288"/>
  <c r="AH287"/>
  <c r="AG287"/>
  <c r="AF287"/>
  <c r="Y287"/>
  <c r="X287"/>
  <c r="W287"/>
  <c r="AH286"/>
  <c r="AG286"/>
  <c r="AF286"/>
  <c r="Y286"/>
  <c r="X286"/>
  <c r="W286"/>
  <c r="AH285"/>
  <c r="AG285"/>
  <c r="AF285"/>
  <c r="Y285"/>
  <c r="X285"/>
  <c r="W285"/>
  <c r="AH284"/>
  <c r="AG284"/>
  <c r="AF284"/>
  <c r="Y284"/>
  <c r="X284"/>
  <c r="W284"/>
  <c r="AH283"/>
  <c r="AG283"/>
  <c r="AF283"/>
  <c r="Y283"/>
  <c r="X283"/>
  <c r="W283"/>
  <c r="AH282"/>
  <c r="AG282"/>
  <c r="AF282"/>
  <c r="Y282"/>
  <c r="X282"/>
  <c r="W282"/>
  <c r="AH281"/>
  <c r="AG281"/>
  <c r="AF281"/>
  <c r="Y281"/>
  <c r="X281"/>
  <c r="W281"/>
  <c r="AH280"/>
  <c r="AG280"/>
  <c r="AF280"/>
  <c r="Y280"/>
  <c r="X280"/>
  <c r="W280"/>
  <c r="AH279"/>
  <c r="AG279"/>
  <c r="AF279"/>
  <c r="Y279"/>
  <c r="X279"/>
  <c r="W279"/>
  <c r="AH278"/>
  <c r="AG278"/>
  <c r="AF278"/>
  <c r="Y278"/>
  <c r="X278"/>
  <c r="W278"/>
  <c r="AH277"/>
  <c r="AG277"/>
  <c r="AF277"/>
  <c r="Y277"/>
  <c r="X277"/>
  <c r="W277"/>
  <c r="AH276"/>
  <c r="AG276"/>
  <c r="AF276"/>
  <c r="Y276"/>
  <c r="X276"/>
  <c r="W276"/>
  <c r="AH275"/>
  <c r="AG275"/>
  <c r="AF275"/>
  <c r="Y275"/>
  <c r="X275"/>
  <c r="W275"/>
  <c r="AH274"/>
  <c r="AG274"/>
  <c r="AF274"/>
  <c r="Y274"/>
  <c r="X274"/>
  <c r="W274"/>
  <c r="AH273"/>
  <c r="AG273"/>
  <c r="AF273"/>
  <c r="Y273"/>
  <c r="X273"/>
  <c r="W273"/>
  <c r="AH272"/>
  <c r="AG272"/>
  <c r="AF272"/>
  <c r="Y272"/>
  <c r="X272"/>
  <c r="W272"/>
  <c r="AH271"/>
  <c r="AG271"/>
  <c r="AF271"/>
  <c r="Y271"/>
  <c r="X271"/>
  <c r="W271"/>
  <c r="AH270"/>
  <c r="AG270"/>
  <c r="AF270"/>
  <c r="Y270"/>
  <c r="X270"/>
  <c r="W270"/>
  <c r="AH269"/>
  <c r="AG269"/>
  <c r="AF269"/>
  <c r="Y269"/>
  <c r="X269"/>
  <c r="W269"/>
  <c r="AH268"/>
  <c r="AG268"/>
  <c r="AF268"/>
  <c r="Y268"/>
  <c r="X268"/>
  <c r="W268"/>
  <c r="AH267"/>
  <c r="AG267"/>
  <c r="AF267"/>
  <c r="Y267"/>
  <c r="X267"/>
  <c r="W267"/>
  <c r="AH266"/>
  <c r="AG266"/>
  <c r="AF266"/>
  <c r="Y266"/>
  <c r="X266"/>
  <c r="W266"/>
  <c r="AH265"/>
  <c r="AG265"/>
  <c r="AF265"/>
  <c r="Y265"/>
  <c r="X265"/>
  <c r="W265"/>
  <c r="AH264"/>
  <c r="AG264"/>
  <c r="AF264"/>
  <c r="Y264"/>
  <c r="X264"/>
  <c r="W264"/>
  <c r="AH263"/>
  <c r="AG263"/>
  <c r="AF263"/>
  <c r="Y263"/>
  <c r="X263"/>
  <c r="W263"/>
  <c r="AH262"/>
  <c r="AG262"/>
  <c r="AF262"/>
  <c r="Y262"/>
  <c r="X262"/>
  <c r="W262"/>
  <c r="AH261"/>
  <c r="AG261"/>
  <c r="AF261"/>
  <c r="Y261"/>
  <c r="X261"/>
  <c r="W261"/>
  <c r="AH260"/>
  <c r="AG260"/>
  <c r="AF260"/>
  <c r="Y260"/>
  <c r="X260"/>
  <c r="W260"/>
  <c r="AH259"/>
  <c r="AG259"/>
  <c r="AF259"/>
  <c r="Y259"/>
  <c r="X259"/>
  <c r="W259"/>
  <c r="AH258"/>
  <c r="AG258"/>
  <c r="AF258"/>
  <c r="Y258"/>
  <c r="X258"/>
  <c r="W258"/>
  <c r="AH257"/>
  <c r="AG257"/>
  <c r="AF257"/>
  <c r="Y257"/>
  <c r="X257"/>
  <c r="W257"/>
  <c r="AH256"/>
  <c r="AG256"/>
  <c r="AF256"/>
  <c r="Y256"/>
  <c r="X256"/>
  <c r="W256"/>
  <c r="AH255"/>
  <c r="AG255"/>
  <c r="AF255"/>
  <c r="Y255"/>
  <c r="X255"/>
  <c r="W255"/>
  <c r="AH254"/>
  <c r="AG254"/>
  <c r="AF254"/>
  <c r="Y254"/>
  <c r="X254"/>
  <c r="W254"/>
  <c r="AH253"/>
  <c r="AG253"/>
  <c r="AF253"/>
  <c r="Y253"/>
  <c r="X253"/>
  <c r="W253"/>
  <c r="AH252"/>
  <c r="AG252"/>
  <c r="AF252"/>
  <c r="Y252"/>
  <c r="X252"/>
  <c r="W252"/>
  <c r="AH251"/>
  <c r="AG251"/>
  <c r="AF251"/>
  <c r="Y251"/>
  <c r="X251"/>
  <c r="W251"/>
  <c r="AH250"/>
  <c r="AG250"/>
  <c r="AF250"/>
  <c r="Y250"/>
  <c r="X250"/>
  <c r="W250"/>
  <c r="AH249"/>
  <c r="AG249"/>
  <c r="AF249"/>
  <c r="Y249"/>
  <c r="X249"/>
  <c r="W249"/>
  <c r="AH248"/>
  <c r="AG248"/>
  <c r="AF248"/>
  <c r="Y248"/>
  <c r="X248"/>
  <c r="W248"/>
  <c r="AH247"/>
  <c r="AG247"/>
  <c r="AF247"/>
  <c r="Y247"/>
  <c r="X247"/>
  <c r="W247"/>
  <c r="AH246"/>
  <c r="AG246"/>
  <c r="AF246"/>
  <c r="Y246"/>
  <c r="X246"/>
  <c r="W246"/>
  <c r="AH245"/>
  <c r="AG245"/>
  <c r="AF245"/>
  <c r="Y245"/>
  <c r="X245"/>
  <c r="W245"/>
  <c r="AH244"/>
  <c r="AG244"/>
  <c r="AF244"/>
  <c r="Y244"/>
  <c r="X244"/>
  <c r="W244"/>
  <c r="AH243"/>
  <c r="AG243"/>
  <c r="AF243"/>
  <c r="Y243"/>
  <c r="X243"/>
  <c r="W243"/>
  <c r="AH242"/>
  <c r="AG242"/>
  <c r="AF242"/>
  <c r="Y242"/>
  <c r="X242"/>
  <c r="W242"/>
  <c r="AH241"/>
  <c r="AG241"/>
  <c r="AF241"/>
  <c r="Y241"/>
  <c r="X241"/>
  <c r="W241"/>
  <c r="AH240"/>
  <c r="AG240"/>
  <c r="AF240"/>
  <c r="Y240"/>
  <c r="X240"/>
  <c r="W240"/>
  <c r="AH239"/>
  <c r="AG239"/>
  <c r="AF239"/>
  <c r="Y239"/>
  <c r="X239"/>
  <c r="W239"/>
  <c r="AH238"/>
  <c r="AG238"/>
  <c r="AF238"/>
  <c r="Y238"/>
  <c r="X238"/>
  <c r="W238"/>
  <c r="AH237"/>
  <c r="AG237"/>
  <c r="AF237"/>
  <c r="Y237"/>
  <c r="X237"/>
  <c r="W237"/>
  <c r="AH236"/>
  <c r="AG236"/>
  <c r="AF236"/>
  <c r="Y236"/>
  <c r="X236"/>
  <c r="W236"/>
  <c r="AH235"/>
  <c r="AG235"/>
  <c r="AF235"/>
  <c r="Y235"/>
  <c r="X235"/>
  <c r="W235"/>
  <c r="AH234"/>
  <c r="AG234"/>
  <c r="AF234"/>
  <c r="Y234"/>
  <c r="X234"/>
  <c r="W234"/>
  <c r="AH233"/>
  <c r="AG233"/>
  <c r="AF233"/>
  <c r="Y233"/>
  <c r="X233"/>
  <c r="W233"/>
  <c r="AH232"/>
  <c r="AG232"/>
  <c r="AF232"/>
  <c r="Y232"/>
  <c r="X232"/>
  <c r="W232"/>
  <c r="AH231"/>
  <c r="AG231"/>
  <c r="AF231"/>
  <c r="Y231"/>
  <c r="X231"/>
  <c r="W231"/>
  <c r="AH230"/>
  <c r="AG230"/>
  <c r="AF230"/>
  <c r="Y230"/>
  <c r="X230"/>
  <c r="W230"/>
  <c r="AH229"/>
  <c r="AG229"/>
  <c r="AF229"/>
  <c r="Y229"/>
  <c r="X229"/>
  <c r="W229"/>
  <c r="AH228"/>
  <c r="AG228"/>
  <c r="AF228"/>
  <c r="Y228"/>
  <c r="X228"/>
  <c r="W228"/>
  <c r="AH227"/>
  <c r="AG227"/>
  <c r="AF227"/>
  <c r="Y227"/>
  <c r="X227"/>
  <c r="W227"/>
  <c r="AH226"/>
  <c r="AG226"/>
  <c r="AF226"/>
  <c r="Y226"/>
  <c r="X226"/>
  <c r="W226"/>
  <c r="AH225"/>
  <c r="AG225"/>
  <c r="AF225"/>
  <c r="Y225"/>
  <c r="X225"/>
  <c r="W225"/>
  <c r="AH224"/>
  <c r="AG224"/>
  <c r="AF224"/>
  <c r="Y224"/>
  <c r="X224"/>
  <c r="W224"/>
  <c r="AH223"/>
  <c r="AG223"/>
  <c r="AF223"/>
  <c r="Y223"/>
  <c r="X223"/>
  <c r="W223"/>
  <c r="AH222"/>
  <c r="AG222"/>
  <c r="AF222"/>
  <c r="Y222"/>
  <c r="X222"/>
  <c r="W222"/>
  <c r="AH221"/>
  <c r="AG221"/>
  <c r="AF221"/>
  <c r="Y221"/>
  <c r="X221"/>
  <c r="W221"/>
  <c r="AH220"/>
  <c r="AG220"/>
  <c r="AF220"/>
  <c r="Y220"/>
  <c r="X220"/>
  <c r="W220"/>
  <c r="AH219"/>
  <c r="AG219"/>
  <c r="AF219"/>
  <c r="Y219"/>
  <c r="X219"/>
  <c r="W219"/>
  <c r="AH218"/>
  <c r="AG218"/>
  <c r="AF218"/>
  <c r="Y218"/>
  <c r="X218"/>
  <c r="W218"/>
  <c r="AH217"/>
  <c r="AG217"/>
  <c r="AF217"/>
  <c r="Y217"/>
  <c r="X217"/>
  <c r="W217"/>
  <c r="AH216"/>
  <c r="AG216"/>
  <c r="AF216"/>
  <c r="Y216"/>
  <c r="X216"/>
  <c r="W216"/>
  <c r="AH215"/>
  <c r="AG215"/>
  <c r="AF215"/>
  <c r="Y215"/>
  <c r="X215"/>
  <c r="W215"/>
  <c r="AH214"/>
  <c r="AG214"/>
  <c r="AF214"/>
  <c r="Y214"/>
  <c r="X214"/>
  <c r="W214"/>
  <c r="AH213"/>
  <c r="AG213"/>
  <c r="AF213"/>
  <c r="Y213"/>
  <c r="X213"/>
  <c r="W213"/>
  <c r="AH212"/>
  <c r="AG212"/>
  <c r="AF212"/>
  <c r="Y212"/>
  <c r="X212"/>
  <c r="W212"/>
  <c r="AH211"/>
  <c r="AG211"/>
  <c r="AF211"/>
  <c r="Y211"/>
  <c r="X211"/>
  <c r="W211"/>
  <c r="AH210"/>
  <c r="AG210"/>
  <c r="AF210"/>
  <c r="Y210"/>
  <c r="X210"/>
  <c r="W210"/>
  <c r="AH209"/>
  <c r="AG209"/>
  <c r="AF209"/>
  <c r="Y209"/>
  <c r="X209"/>
  <c r="W209"/>
  <c r="AH208"/>
  <c r="AG208"/>
  <c r="AF208"/>
  <c r="Y208"/>
  <c r="X208"/>
  <c r="W208"/>
  <c r="AH207"/>
  <c r="AG207"/>
  <c r="AF207"/>
  <c r="Y207"/>
  <c r="X207"/>
  <c r="W207"/>
  <c r="AH206"/>
  <c r="AG206"/>
  <c r="AF206"/>
  <c r="Y206"/>
  <c r="X206"/>
  <c r="W206"/>
  <c r="AH205"/>
  <c r="AG205"/>
  <c r="AF205"/>
  <c r="Y205"/>
  <c r="X205"/>
  <c r="W205"/>
  <c r="AH204"/>
  <c r="AG204"/>
  <c r="AF204"/>
  <c r="Y204"/>
  <c r="X204"/>
  <c r="W204"/>
  <c r="AH203"/>
  <c r="AG203"/>
  <c r="AF203"/>
  <c r="Y203"/>
  <c r="X203"/>
  <c r="W203"/>
  <c r="AH202"/>
  <c r="AG202"/>
  <c r="AF202"/>
  <c r="Y202"/>
  <c r="X202"/>
  <c r="W202"/>
  <c r="AH201"/>
  <c r="AG201"/>
  <c r="AF201"/>
  <c r="Y201"/>
  <c r="X201"/>
  <c r="W201"/>
  <c r="AH200"/>
  <c r="AG200"/>
  <c r="AF200"/>
  <c r="Y200"/>
  <c r="X200"/>
  <c r="W200"/>
  <c r="AH199"/>
  <c r="AG199"/>
  <c r="AF199"/>
  <c r="Y199"/>
  <c r="X199"/>
  <c r="W199"/>
  <c r="AH198"/>
  <c r="AG198"/>
  <c r="AF198"/>
  <c r="Y198"/>
  <c r="X198"/>
  <c r="W198"/>
  <c r="AH197"/>
  <c r="AG197"/>
  <c r="AF197"/>
  <c r="Y197"/>
  <c r="X197"/>
  <c r="W197"/>
  <c r="AH196"/>
  <c r="AG196"/>
  <c r="AF196"/>
  <c r="Y196"/>
  <c r="X196"/>
  <c r="W196"/>
  <c r="AH195"/>
  <c r="AG195"/>
  <c r="AF195"/>
  <c r="Y195"/>
  <c r="X195"/>
  <c r="W195"/>
  <c r="AH194"/>
  <c r="AG194"/>
  <c r="AF194"/>
  <c r="Y194"/>
  <c r="X194"/>
  <c r="W194"/>
  <c r="AH193"/>
  <c r="AG193"/>
  <c r="AF193"/>
  <c r="Y193"/>
  <c r="X193"/>
  <c r="W193"/>
  <c r="AH192"/>
  <c r="AG192"/>
  <c r="AF192"/>
  <c r="Y192"/>
  <c r="X192"/>
  <c r="W192"/>
  <c r="AH191"/>
  <c r="AG191"/>
  <c r="AF191"/>
  <c r="Y191"/>
  <c r="X191"/>
  <c r="W191"/>
  <c r="AH190"/>
  <c r="AG190"/>
  <c r="AF190"/>
  <c r="Y190"/>
  <c r="X190"/>
  <c r="W190"/>
  <c r="AH189"/>
  <c r="AG189"/>
  <c r="AF189"/>
  <c r="Y189"/>
  <c r="X189"/>
  <c r="W189"/>
  <c r="AH188"/>
  <c r="AG188"/>
  <c r="AF188"/>
  <c r="Y188"/>
  <c r="X188"/>
  <c r="W188"/>
  <c r="AH187"/>
  <c r="AG187"/>
  <c r="AF187"/>
  <c r="Y187"/>
  <c r="X187"/>
  <c r="W187"/>
  <c r="AH186"/>
  <c r="AG186"/>
  <c r="AF186"/>
  <c r="Y186"/>
  <c r="X186"/>
  <c r="W186"/>
  <c r="AH185"/>
  <c r="AG185"/>
  <c r="AF185"/>
  <c r="Y185"/>
  <c r="X185"/>
  <c r="W185"/>
  <c r="AH184"/>
  <c r="AG184"/>
  <c r="AF184"/>
  <c r="Y184"/>
  <c r="X184"/>
  <c r="W184"/>
  <c r="AH183"/>
  <c r="AG183"/>
  <c r="AF183"/>
  <c r="Y183"/>
  <c r="X183"/>
  <c r="W183"/>
  <c r="AH182"/>
  <c r="AG182"/>
  <c r="AF182"/>
  <c r="Y182"/>
  <c r="X182"/>
  <c r="W182"/>
  <c r="AH181"/>
  <c r="AG181"/>
  <c r="AF181"/>
  <c r="Y181"/>
  <c r="X181"/>
  <c r="W181"/>
  <c r="AH180"/>
  <c r="AG180"/>
  <c r="AF180"/>
  <c r="Y180"/>
  <c r="X180"/>
  <c r="W180"/>
  <c r="AH179"/>
  <c r="AG179"/>
  <c r="AF179"/>
  <c r="Y179"/>
  <c r="X179"/>
  <c r="W179"/>
  <c r="AH178"/>
  <c r="AG178"/>
  <c r="AF178"/>
  <c r="Y178"/>
  <c r="X178"/>
  <c r="W178"/>
  <c r="AH177"/>
  <c r="AG177"/>
  <c r="AF177"/>
  <c r="Y177"/>
  <c r="X177"/>
  <c r="W177"/>
  <c r="AH176"/>
  <c r="AG176"/>
  <c r="AF176"/>
  <c r="Y176"/>
  <c r="X176"/>
  <c r="W176"/>
  <c r="AH175"/>
  <c r="AG175"/>
  <c r="AF175"/>
  <c r="Y175"/>
  <c r="X175"/>
  <c r="W175"/>
  <c r="AH174"/>
  <c r="AG174"/>
  <c r="AF174"/>
  <c r="Y174"/>
  <c r="X174"/>
  <c r="W174"/>
  <c r="AH173"/>
  <c r="AG173"/>
  <c r="AF173"/>
  <c r="Y173"/>
  <c r="X173"/>
  <c r="W173"/>
  <c r="AH172"/>
  <c r="AG172"/>
  <c r="AF172"/>
  <c r="Y172"/>
  <c r="X172"/>
  <c r="W172"/>
  <c r="AH171"/>
  <c r="AG171"/>
  <c r="AF171"/>
  <c r="Y171"/>
  <c r="X171"/>
  <c r="W171"/>
  <c r="AH170"/>
  <c r="AG170"/>
  <c r="AF170"/>
  <c r="Y170"/>
  <c r="X170"/>
  <c r="W170"/>
  <c r="AH169"/>
  <c r="AG169"/>
  <c r="AF169"/>
  <c r="Y169"/>
  <c r="X169"/>
  <c r="W169"/>
  <c r="AH168"/>
  <c r="AG168"/>
  <c r="AF168"/>
  <c r="Y168"/>
  <c r="X168"/>
  <c r="W168"/>
  <c r="AH167"/>
  <c r="AG167"/>
  <c r="AF167"/>
  <c r="Y167"/>
  <c r="X167"/>
  <c r="W167"/>
  <c r="AH166"/>
  <c r="AG166"/>
  <c r="AF166"/>
  <c r="Y166"/>
  <c r="X166"/>
  <c r="W166"/>
  <c r="AH165"/>
  <c r="AG165"/>
  <c r="AF165"/>
  <c r="Y165"/>
  <c r="X165"/>
  <c r="W165"/>
  <c r="AH164"/>
  <c r="AG164"/>
  <c r="AF164"/>
  <c r="Y164"/>
  <c r="X164"/>
  <c r="W164"/>
  <c r="AH163"/>
  <c r="AG163"/>
  <c r="AF163"/>
  <c r="Y163"/>
  <c r="X163"/>
  <c r="W163"/>
  <c r="AH162"/>
  <c r="AG162"/>
  <c r="AF162"/>
  <c r="Y162"/>
  <c r="X162"/>
  <c r="W162"/>
  <c r="AH161"/>
  <c r="AG161"/>
  <c r="AF161"/>
  <c r="Y161"/>
  <c r="X161"/>
  <c r="W161"/>
  <c r="AH160"/>
  <c r="AG160"/>
  <c r="AF160"/>
  <c r="Y160"/>
  <c r="X160"/>
  <c r="W160"/>
  <c r="AH159"/>
  <c r="AG159"/>
  <c r="AF159"/>
  <c r="Y159"/>
  <c r="X159"/>
  <c r="W159"/>
  <c r="AH158"/>
  <c r="AG158"/>
  <c r="AF158"/>
  <c r="Y158"/>
  <c r="X158"/>
  <c r="W158"/>
  <c r="AH157"/>
  <c r="AG157"/>
  <c r="AF157"/>
  <c r="Y157"/>
  <c r="X157"/>
  <c r="W157"/>
  <c r="AH156"/>
  <c r="AG156"/>
  <c r="AF156"/>
  <c r="Y156"/>
  <c r="X156"/>
  <c r="W156"/>
  <c r="AH155"/>
  <c r="AG155"/>
  <c r="AF155"/>
  <c r="Y155"/>
  <c r="X155"/>
  <c r="W155"/>
  <c r="AH154"/>
  <c r="AG154"/>
  <c r="AF154"/>
  <c r="Y154"/>
  <c r="X154"/>
  <c r="W154"/>
  <c r="AH153"/>
  <c r="AG153"/>
  <c r="AF153"/>
  <c r="Y153"/>
  <c r="X153"/>
  <c r="W153"/>
  <c r="AH152"/>
  <c r="AG152"/>
  <c r="AF152"/>
  <c r="Y152"/>
  <c r="X152"/>
  <c r="W152"/>
  <c r="AH151"/>
  <c r="AG151"/>
  <c r="AF151"/>
  <c r="Y151"/>
  <c r="X151"/>
  <c r="W151"/>
  <c r="AH150"/>
  <c r="AG150"/>
  <c r="AF150"/>
  <c r="Y150"/>
  <c r="X150"/>
  <c r="W150"/>
  <c r="AH149"/>
  <c r="AG149"/>
  <c r="AF149"/>
  <c r="Y149"/>
  <c r="X149"/>
  <c r="W149"/>
  <c r="AH148"/>
  <c r="AG148"/>
  <c r="AF148"/>
  <c r="Y148"/>
  <c r="X148"/>
  <c r="W148"/>
  <c r="AH147"/>
  <c r="AG147"/>
  <c r="AF147"/>
  <c r="Y147"/>
  <c r="X147"/>
  <c r="W147"/>
  <c r="AH146"/>
  <c r="AG146"/>
  <c r="AF146"/>
  <c r="Y146"/>
  <c r="X146"/>
  <c r="W146"/>
  <c r="AH145"/>
  <c r="AG145"/>
  <c r="AF145"/>
  <c r="Y145"/>
  <c r="X145"/>
  <c r="W145"/>
  <c r="AH144"/>
  <c r="AG144"/>
  <c r="AF144"/>
  <c r="Y144"/>
  <c r="X144"/>
  <c r="W144"/>
  <c r="AH143"/>
  <c r="AG143"/>
  <c r="AF143"/>
  <c r="Y143"/>
  <c r="X143"/>
  <c r="W143"/>
  <c r="AH142"/>
  <c r="AG142"/>
  <c r="AF142"/>
  <c r="Y142"/>
  <c r="X142"/>
  <c r="W142"/>
  <c r="AH141"/>
  <c r="AG141"/>
  <c r="AF141"/>
  <c r="Y141"/>
  <c r="X141"/>
  <c r="W141"/>
  <c r="AH140"/>
  <c r="AG140"/>
  <c r="AF140"/>
  <c r="Y140"/>
  <c r="X140"/>
  <c r="W140"/>
  <c r="AH139"/>
  <c r="AG139"/>
  <c r="AF139"/>
  <c r="Y139"/>
  <c r="X139"/>
  <c r="W139"/>
  <c r="AH138"/>
  <c r="AG138"/>
  <c r="AF138"/>
  <c r="Y138"/>
  <c r="X138"/>
  <c r="W138"/>
  <c r="AH137"/>
  <c r="AG137"/>
  <c r="AF137"/>
  <c r="Y137"/>
  <c r="X137"/>
  <c r="W137"/>
  <c r="AH136"/>
  <c r="AG136"/>
  <c r="AF136"/>
  <c r="Y136"/>
  <c r="X136"/>
  <c r="W136"/>
  <c r="AH135"/>
  <c r="AG135"/>
  <c r="AF135"/>
  <c r="Y135"/>
  <c r="X135"/>
  <c r="W135"/>
  <c r="AH134"/>
  <c r="AG134"/>
  <c r="AF134"/>
  <c r="Y134"/>
  <c r="X134"/>
  <c r="W134"/>
  <c r="AH133"/>
  <c r="AG133"/>
  <c r="AF133"/>
  <c r="Y133"/>
  <c r="X133"/>
  <c r="W133"/>
  <c r="AH132"/>
  <c r="AG132"/>
  <c r="AF132"/>
  <c r="Y132"/>
  <c r="X132"/>
  <c r="W132"/>
  <c r="AH131"/>
  <c r="AG131"/>
  <c r="AF131"/>
  <c r="Y131"/>
  <c r="X131"/>
  <c r="W131"/>
  <c r="AH130"/>
  <c r="AG130"/>
  <c r="AF130"/>
  <c r="Y130"/>
  <c r="X130"/>
  <c r="W130"/>
  <c r="AH129"/>
  <c r="AG129"/>
  <c r="AF129"/>
  <c r="Y129"/>
  <c r="X129"/>
  <c r="W129"/>
  <c r="AH128"/>
  <c r="AG128"/>
  <c r="AF128"/>
  <c r="Y128"/>
  <c r="X128"/>
  <c r="W128"/>
  <c r="AH127"/>
  <c r="AG127"/>
  <c r="AF127"/>
  <c r="Y127"/>
  <c r="X127"/>
  <c r="W127"/>
  <c r="AH126"/>
  <c r="AG126"/>
  <c r="AF126"/>
  <c r="Y126"/>
  <c r="X126"/>
  <c r="W126"/>
  <c r="AH125"/>
  <c r="AG125"/>
  <c r="AF125"/>
  <c r="Y125"/>
  <c r="X125"/>
  <c r="W125"/>
  <c r="AH124"/>
  <c r="AG124"/>
  <c r="AF124"/>
  <c r="Y124"/>
  <c r="X124"/>
  <c r="W124"/>
  <c r="AH123"/>
  <c r="AG123"/>
  <c r="AF123"/>
  <c r="Y123"/>
  <c r="X123"/>
  <c r="W123"/>
  <c r="AH122"/>
  <c r="AG122"/>
  <c r="AF122"/>
  <c r="Y122"/>
  <c r="X122"/>
  <c r="W122"/>
  <c r="AH121"/>
  <c r="AG121"/>
  <c r="AF121"/>
  <c r="Y121"/>
  <c r="X121"/>
  <c r="W121"/>
  <c r="AH120"/>
  <c r="AG120"/>
  <c r="AF120"/>
  <c r="Y120"/>
  <c r="X120"/>
  <c r="W120"/>
  <c r="AH119"/>
  <c r="AG119"/>
  <c r="AF119"/>
  <c r="Y119"/>
  <c r="X119"/>
  <c r="W119"/>
  <c r="AH118"/>
  <c r="AG118"/>
  <c r="AF118"/>
  <c r="Y118"/>
  <c r="X118"/>
  <c r="W118"/>
  <c r="AH117"/>
  <c r="AG117"/>
  <c r="AF117"/>
  <c r="Y117"/>
  <c r="X117"/>
  <c r="W117"/>
  <c r="AH116"/>
  <c r="AG116"/>
  <c r="AF116"/>
  <c r="Y116"/>
  <c r="X116"/>
  <c r="W116"/>
  <c r="AH115"/>
  <c r="AG115"/>
  <c r="AF115"/>
  <c r="Y115"/>
  <c r="X115"/>
  <c r="W115"/>
  <c r="AH114"/>
  <c r="AG114"/>
  <c r="AF114"/>
  <c r="Y114"/>
  <c r="X114"/>
  <c r="W114"/>
  <c r="AH113"/>
  <c r="AG113"/>
  <c r="AF113"/>
  <c r="Y113"/>
  <c r="X113"/>
  <c r="W113"/>
  <c r="AH112"/>
  <c r="AG112"/>
  <c r="AF112"/>
  <c r="Y112"/>
  <c r="X112"/>
  <c r="W112"/>
  <c r="AH111"/>
  <c r="AG111"/>
  <c r="AF111"/>
  <c r="Y111"/>
  <c r="X111"/>
  <c r="W111"/>
  <c r="AH110"/>
  <c r="AG110"/>
  <c r="AF110"/>
  <c r="Y110"/>
  <c r="X110"/>
  <c r="W110"/>
  <c r="AH109"/>
  <c r="AG109"/>
  <c r="AF109"/>
  <c r="Y109"/>
  <c r="X109"/>
  <c r="W109"/>
  <c r="AH108"/>
  <c r="AG108"/>
  <c r="AF108"/>
  <c r="Y108"/>
  <c r="X108"/>
  <c r="W108"/>
  <c r="AH107"/>
  <c r="AG107"/>
  <c r="AF107"/>
  <c r="Y107"/>
  <c r="X107"/>
  <c r="W107"/>
  <c r="AH106"/>
  <c r="AG106"/>
  <c r="AF106"/>
  <c r="Y106"/>
  <c r="X106"/>
  <c r="W106"/>
  <c r="AH105"/>
  <c r="AG105"/>
  <c r="AF105"/>
  <c r="Y105"/>
  <c r="X105"/>
  <c r="W105"/>
  <c r="AH104"/>
  <c r="AG104"/>
  <c r="AF104"/>
  <c r="Y104"/>
  <c r="X104"/>
  <c r="W104"/>
  <c r="AH103"/>
  <c r="AG103"/>
  <c r="AF103"/>
  <c r="Y103"/>
  <c r="X103"/>
  <c r="W103"/>
  <c r="AH102"/>
  <c r="AG102"/>
  <c r="AF102"/>
  <c r="Y102"/>
  <c r="X102"/>
  <c r="W102"/>
  <c r="AH101"/>
  <c r="AG101"/>
  <c r="AF101"/>
  <c r="Y101"/>
  <c r="X101"/>
  <c r="W101"/>
  <c r="AH100"/>
  <c r="AG100"/>
  <c r="AF100"/>
  <c r="Y100"/>
  <c r="X100"/>
  <c r="W100"/>
  <c r="AH99"/>
  <c r="AG99"/>
  <c r="AF99"/>
  <c r="Y99"/>
  <c r="X99"/>
  <c r="W99"/>
  <c r="AH98"/>
  <c r="AG98"/>
  <c r="AF98"/>
  <c r="Y98"/>
  <c r="X98"/>
  <c r="W98"/>
  <c r="AH97"/>
  <c r="AG97"/>
  <c r="AF97"/>
  <c r="Y97"/>
  <c r="X97"/>
  <c r="W97"/>
  <c r="AH96"/>
  <c r="AG96"/>
  <c r="AF96"/>
  <c r="Y96"/>
  <c r="X96"/>
  <c r="W96"/>
  <c r="AH95"/>
  <c r="AG95"/>
  <c r="AF95"/>
  <c r="Y95"/>
  <c r="X95"/>
  <c r="W95"/>
  <c r="AH94"/>
  <c r="AG94"/>
  <c r="AF94"/>
  <c r="Y94"/>
  <c r="X94"/>
  <c r="W94"/>
  <c r="AH93"/>
  <c r="AG93"/>
  <c r="AF93"/>
  <c r="Y93"/>
  <c r="X93"/>
  <c r="W93"/>
  <c r="AH92"/>
  <c r="AG92"/>
  <c r="AF92"/>
  <c r="Y92"/>
  <c r="X92"/>
  <c r="W92"/>
  <c r="AH91"/>
  <c r="AG91"/>
  <c r="AF91"/>
  <c r="Y91"/>
  <c r="X91"/>
  <c r="W91"/>
  <c r="AH90"/>
  <c r="AG90"/>
  <c r="AF90"/>
  <c r="Y90"/>
  <c r="X90"/>
  <c r="W90"/>
  <c r="AH89"/>
  <c r="AG89"/>
  <c r="AF89"/>
  <c r="Y89"/>
  <c r="X89"/>
  <c r="W89"/>
  <c r="AH88"/>
  <c r="AG88"/>
  <c r="AF88"/>
  <c r="Y88"/>
  <c r="X88"/>
  <c r="W88"/>
  <c r="AH87"/>
  <c r="AG87"/>
  <c r="AF87"/>
  <c r="Y87"/>
  <c r="X87"/>
  <c r="W87"/>
  <c r="AH86"/>
  <c r="AG86"/>
  <c r="AF86"/>
  <c r="Y86"/>
  <c r="X86"/>
  <c r="W86"/>
  <c r="AH85"/>
  <c r="AG85"/>
  <c r="AF85"/>
  <c r="Y85"/>
  <c r="X85"/>
  <c r="W85"/>
  <c r="AH84"/>
  <c r="AG84"/>
  <c r="AF84"/>
  <c r="Y84"/>
  <c r="X84"/>
  <c r="W84"/>
  <c r="AH83"/>
  <c r="AG83"/>
  <c r="AF83"/>
  <c r="Y83"/>
  <c r="X83"/>
  <c r="W83"/>
  <c r="AH82"/>
  <c r="AG82"/>
  <c r="AF82"/>
  <c r="Y82"/>
  <c r="X82"/>
  <c r="W82"/>
  <c r="AH81"/>
  <c r="AG81"/>
  <c r="AF81"/>
  <c r="Y81"/>
  <c r="X81"/>
  <c r="W81"/>
  <c r="AH80"/>
  <c r="AG80"/>
  <c r="AF80"/>
  <c r="Y80"/>
  <c r="X80"/>
  <c r="W80"/>
  <c r="AH79"/>
  <c r="AG79"/>
  <c r="AF79"/>
  <c r="Y79"/>
  <c r="X79"/>
  <c r="W79"/>
  <c r="AH78"/>
  <c r="AG78"/>
  <c r="AF78"/>
  <c r="Y78"/>
  <c r="X78"/>
  <c r="W78"/>
  <c r="AH77"/>
  <c r="AG77"/>
  <c r="AF77"/>
  <c r="Y77"/>
  <c r="X77"/>
  <c r="W77"/>
  <c r="AH76"/>
  <c r="AG76"/>
  <c r="AF76"/>
  <c r="Y76"/>
  <c r="X76"/>
  <c r="W76"/>
  <c r="AH75"/>
  <c r="AG75"/>
  <c r="AF75"/>
  <c r="Y75"/>
  <c r="X75"/>
  <c r="W75"/>
  <c r="AH74"/>
  <c r="AG74"/>
  <c r="AF74"/>
  <c r="Y74"/>
  <c r="X74"/>
  <c r="W74"/>
  <c r="AH73"/>
  <c r="AG73"/>
  <c r="AF73"/>
  <c r="Y73"/>
  <c r="X73"/>
  <c r="W73"/>
  <c r="AH72"/>
  <c r="AG72"/>
  <c r="AF72"/>
  <c r="Y72"/>
  <c r="X72"/>
  <c r="W72"/>
  <c r="AH71"/>
  <c r="AG71"/>
  <c r="AF71"/>
  <c r="Y71"/>
  <c r="X71"/>
  <c r="W71"/>
  <c r="AH70"/>
  <c r="AG70"/>
  <c r="AF70"/>
  <c r="Y70"/>
  <c r="X70"/>
  <c r="W70"/>
  <c r="AH69"/>
  <c r="AG69"/>
  <c r="AF69"/>
  <c r="Y69"/>
  <c r="X69"/>
  <c r="W69"/>
  <c r="AH68"/>
  <c r="AG68"/>
  <c r="AF68"/>
  <c r="Y68"/>
  <c r="X68"/>
  <c r="W68"/>
  <c r="AH67"/>
  <c r="AG67"/>
  <c r="AF67"/>
  <c r="Y67"/>
  <c r="X67"/>
  <c r="W67"/>
  <c r="AH66"/>
  <c r="AG66"/>
  <c r="AF66"/>
  <c r="Y66"/>
  <c r="X66"/>
  <c r="W66"/>
  <c r="AH65"/>
  <c r="AG65"/>
  <c r="AF65"/>
  <c r="Y65"/>
  <c r="X65"/>
  <c r="W65"/>
  <c r="AH64"/>
  <c r="AG64"/>
  <c r="AF64"/>
  <c r="Y64"/>
  <c r="X64"/>
  <c r="W64"/>
  <c r="AH63"/>
  <c r="AG63"/>
  <c r="AF63"/>
  <c r="Y63"/>
  <c r="X63"/>
  <c r="W63"/>
  <c r="AH62"/>
  <c r="AG62"/>
  <c r="AF62"/>
  <c r="Y62"/>
  <c r="X62"/>
  <c r="W62"/>
  <c r="AH61"/>
  <c r="AG61"/>
  <c r="AF61"/>
  <c r="Y61"/>
  <c r="X61"/>
  <c r="W61"/>
  <c r="AH60"/>
  <c r="AG60"/>
  <c r="AF60"/>
  <c r="Y60"/>
  <c r="X60"/>
  <c r="W60"/>
  <c r="AH59"/>
  <c r="AG59"/>
  <c r="AF59"/>
  <c r="Y59"/>
  <c r="X59"/>
  <c r="W59"/>
  <c r="AH58"/>
  <c r="AG58"/>
  <c r="AF58"/>
  <c r="AC58" s="1"/>
  <c r="AE58"/>
  <c r="AD58"/>
  <c r="AD59" s="1"/>
  <c r="AD60" s="1"/>
  <c r="Y58"/>
  <c r="X58"/>
  <c r="U58" s="1"/>
  <c r="W58"/>
  <c r="T58" s="1"/>
  <c r="V58"/>
  <c r="V59" s="1"/>
  <c r="AB57"/>
  <c r="AA57"/>
  <c r="Z57"/>
  <c r="AB56"/>
  <c r="AA56"/>
  <c r="Z56"/>
  <c r="AB55"/>
  <c r="AA55"/>
  <c r="Z55"/>
  <c r="AD56"/>
  <c r="AD57" s="1"/>
  <c r="AE55"/>
  <c r="AE56" s="1"/>
  <c r="AE57" s="1"/>
  <c r="AD55"/>
  <c r="AC55"/>
  <c r="AC56" s="1"/>
  <c r="AC57" s="1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B57"/>
  <c r="AH55"/>
  <c r="AG55"/>
  <c r="AF55"/>
  <c r="AH56"/>
  <c r="AG56"/>
  <c r="AF56"/>
  <c r="AH57"/>
  <c r="AG57"/>
  <c r="AF57"/>
  <c r="AE5"/>
  <c r="AD5"/>
  <c r="AC5"/>
  <c r="AN7"/>
  <c r="AN8" s="1"/>
  <c r="AM7"/>
  <c r="AM8" s="1"/>
  <c r="AP8" s="1"/>
  <c r="AK7"/>
  <c r="AJ7"/>
  <c r="AI7"/>
  <c r="AW6"/>
  <c r="AV6"/>
  <c r="AU6"/>
  <c r="AK6"/>
  <c r="AT6" s="1"/>
  <c r="AJ6"/>
  <c r="AS6" s="1"/>
  <c r="AI6"/>
  <c r="AR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G3"/>
  <c r="H162" s="1"/>
  <c r="BE61" i="13" l="1"/>
  <c r="G21" i="14" s="1"/>
  <c r="H266" i="7"/>
  <c r="H267" s="1"/>
  <c r="H268" s="1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D62" i="13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L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L58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Q7"/>
  <c r="AP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F58"/>
  <c r="C58"/>
  <c r="F59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J266" i="7"/>
  <c r="J267" s="1"/>
  <c r="J268" s="1"/>
  <c r="K266"/>
  <c r="K267" s="1"/>
  <c r="K268" s="1"/>
  <c r="U59" i="13"/>
  <c r="AC59"/>
  <c r="AC60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AE59"/>
  <c r="AE60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V60"/>
  <c r="T59"/>
  <c r="V5"/>
  <c r="U5"/>
  <c r="T5"/>
  <c r="W57" s="1"/>
  <c r="T57" s="1"/>
  <c r="AM9"/>
  <c r="AS7"/>
  <c r="AV7" s="1"/>
  <c r="AJ8" s="1"/>
  <c r="AS8" s="1"/>
  <c r="AV8" s="1"/>
  <c r="AJ9" s="1"/>
  <c r="AT7"/>
  <c r="AW7" s="1"/>
  <c r="AK8" s="1"/>
  <c r="AT8" s="1"/>
  <c r="AW8" s="1"/>
  <c r="AK9" s="1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BA61" i="13" l="1"/>
  <c r="AM58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N58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AM10"/>
  <c r="AP10" s="1"/>
  <c r="AP9"/>
  <c r="C59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B147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T60"/>
  <c r="V61"/>
  <c r="U60"/>
  <c r="Y56"/>
  <c r="V56" s="1"/>
  <c r="Y57"/>
  <c r="X57"/>
  <c r="X56"/>
  <c r="U56" s="1"/>
  <c r="AT9"/>
  <c r="AW9" s="1"/>
  <c r="AK10" s="1"/>
  <c r="AN10"/>
  <c r="AQ10" s="1"/>
  <c r="AS9"/>
  <c r="AV9" s="1"/>
  <c r="AJ10" s="1"/>
  <c r="G8" i="7"/>
  <c r="L7"/>
  <c r="I8" i="12"/>
  <c r="J8"/>
  <c r="J9" l="1"/>
  <c r="AM11" i="13"/>
  <c r="AP11" s="1"/>
  <c r="U61"/>
  <c r="T61"/>
  <c r="V62"/>
  <c r="V57"/>
  <c r="S56"/>
  <c r="U57"/>
  <c r="R56"/>
  <c r="AS10"/>
  <c r="AV10" s="1"/>
  <c r="AJ11" s="1"/>
  <c r="AM12"/>
  <c r="AP12" s="1"/>
  <c r="AT10"/>
  <c r="AW10" s="1"/>
  <c r="AK11" s="1"/>
  <c r="AN11"/>
  <c r="AQ11" s="1"/>
  <c r="L8" i="7"/>
  <c r="G9"/>
  <c r="I9" i="12"/>
  <c r="I10" s="1"/>
  <c r="J10" l="1"/>
  <c r="J11" s="1"/>
  <c r="V63" i="13"/>
  <c r="U62"/>
  <c r="T62"/>
  <c r="AS11"/>
  <c r="AV11" s="1"/>
  <c r="AJ12" s="1"/>
  <c r="AM13"/>
  <c r="AP13" s="1"/>
  <c r="AT11"/>
  <c r="AW11" s="1"/>
  <c r="AK12" s="1"/>
  <c r="AN12"/>
  <c r="AQ12" s="1"/>
  <c r="G10" i="7"/>
  <c r="L9"/>
  <c r="I11" i="12" l="1"/>
  <c r="I12" s="1"/>
  <c r="V64" i="13"/>
  <c r="T63"/>
  <c r="U63"/>
  <c r="AS12"/>
  <c r="AV12" s="1"/>
  <c r="AJ13" s="1"/>
  <c r="AM14"/>
  <c r="AP14" s="1"/>
  <c r="AT12"/>
  <c r="AW12" s="1"/>
  <c r="AK13" s="1"/>
  <c r="AN13"/>
  <c r="AQ13" s="1"/>
  <c r="L10" i="7"/>
  <c r="G11"/>
  <c r="I13" i="12" l="1"/>
  <c r="I14" s="1"/>
  <c r="J12"/>
  <c r="J13" s="1"/>
  <c r="U64" i="13"/>
  <c r="V65"/>
  <c r="T64"/>
  <c r="AS13"/>
  <c r="AV13" s="1"/>
  <c r="AJ14" s="1"/>
  <c r="AT13"/>
  <c r="AW13" s="1"/>
  <c r="AK14" s="1"/>
  <c r="AN14"/>
  <c r="AQ14" s="1"/>
  <c r="AM15"/>
  <c r="AP15" s="1"/>
  <c r="L11" i="7"/>
  <c r="G12"/>
  <c r="J14" i="12" l="1"/>
  <c r="J15" s="1"/>
  <c r="T65" i="13"/>
  <c r="U65"/>
  <c r="V66"/>
  <c r="AS14"/>
  <c r="AV14" s="1"/>
  <c r="AJ15" s="1"/>
  <c r="AM16"/>
  <c r="AP16" s="1"/>
  <c r="AT14"/>
  <c r="AW14" s="1"/>
  <c r="AK15" s="1"/>
  <c r="AN15"/>
  <c r="AQ15" s="1"/>
  <c r="L12" i="7"/>
  <c r="G13"/>
  <c r="I15" i="12" l="1"/>
  <c r="I16" s="1"/>
  <c r="T66" i="13"/>
  <c r="U66"/>
  <c r="V67"/>
  <c r="AS15"/>
  <c r="AV15" s="1"/>
  <c r="AJ16" s="1"/>
  <c r="AM17"/>
  <c r="AP17" s="1"/>
  <c r="AT15"/>
  <c r="AW15" s="1"/>
  <c r="AK16" s="1"/>
  <c r="AN16"/>
  <c r="AQ16" s="1"/>
  <c r="L13" i="7"/>
  <c r="G14"/>
  <c r="J16" i="12" l="1"/>
  <c r="J17" s="1"/>
  <c r="V68" i="13"/>
  <c r="T67"/>
  <c r="U67"/>
  <c r="AS16"/>
  <c r="AV16" s="1"/>
  <c r="AJ17" s="1"/>
  <c r="AM18"/>
  <c r="AP18" s="1"/>
  <c r="AT16"/>
  <c r="AW16" s="1"/>
  <c r="AK17" s="1"/>
  <c r="AN17"/>
  <c r="AQ17" s="1"/>
  <c r="L14" i="7"/>
  <c r="G15"/>
  <c r="I17" i="12" l="1"/>
  <c r="I18" s="1"/>
  <c r="U68" i="13"/>
  <c r="V69"/>
  <c r="T68"/>
  <c r="AS17"/>
  <c r="AV17" s="1"/>
  <c r="AJ18" s="1"/>
  <c r="AM19"/>
  <c r="AP19" s="1"/>
  <c r="AT17"/>
  <c r="AW17" s="1"/>
  <c r="AK18" s="1"/>
  <c r="AN18"/>
  <c r="AQ18" s="1"/>
  <c r="L15" i="7"/>
  <c r="G16"/>
  <c r="J18" i="12" l="1"/>
  <c r="J19" s="1"/>
  <c r="T69" i="13"/>
  <c r="U69"/>
  <c r="V70"/>
  <c r="AS18"/>
  <c r="AV18" s="1"/>
  <c r="AJ19" s="1"/>
  <c r="AM20"/>
  <c r="AP20" s="1"/>
  <c r="AT18"/>
  <c r="AW18" s="1"/>
  <c r="AK19" s="1"/>
  <c r="AN19"/>
  <c r="AQ19" s="1"/>
  <c r="L16" i="7"/>
  <c r="G17"/>
  <c r="I19" i="12" l="1"/>
  <c r="I20" s="1"/>
  <c r="T70" i="13"/>
  <c r="V71"/>
  <c r="U70"/>
  <c r="AS19"/>
  <c r="AV19" s="1"/>
  <c r="AJ20" s="1"/>
  <c r="AT19"/>
  <c r="AW19" s="1"/>
  <c r="AK20" s="1"/>
  <c r="AN20"/>
  <c r="AQ20" s="1"/>
  <c r="AM21"/>
  <c r="AP21" s="1"/>
  <c r="L17" i="7"/>
  <c r="G18"/>
  <c r="J20" i="12" l="1"/>
  <c r="T71" i="13"/>
  <c r="V72"/>
  <c r="U71"/>
  <c r="AS20"/>
  <c r="AV20" s="1"/>
  <c r="AJ21" s="1"/>
  <c r="AM22"/>
  <c r="AP22" s="1"/>
  <c r="AT20"/>
  <c r="AW20" s="1"/>
  <c r="AK21" s="1"/>
  <c r="AN21"/>
  <c r="AQ21" s="1"/>
  <c r="L18" i="7"/>
  <c r="G19"/>
  <c r="J21" i="12" l="1"/>
  <c r="J22" s="1"/>
  <c r="I21"/>
  <c r="U72" i="13"/>
  <c r="T72"/>
  <c r="V73"/>
  <c r="AT21"/>
  <c r="AW21" s="1"/>
  <c r="AK22" s="1"/>
  <c r="AN22"/>
  <c r="AQ22" s="1"/>
  <c r="AM23"/>
  <c r="AP23" s="1"/>
  <c r="AS21"/>
  <c r="AV21" s="1"/>
  <c r="AJ22" s="1"/>
  <c r="G20" i="7"/>
  <c r="L19"/>
  <c r="J23" i="12" l="1"/>
  <c r="I22"/>
  <c r="I23" s="1"/>
  <c r="V74" i="13"/>
  <c r="U73"/>
  <c r="T73"/>
  <c r="AS22"/>
  <c r="AV22" s="1"/>
  <c r="AJ23" s="1"/>
  <c r="AT22"/>
  <c r="AW22" s="1"/>
  <c r="AK23" s="1"/>
  <c r="AN23"/>
  <c r="AQ23" s="1"/>
  <c r="AM24"/>
  <c r="AP24" s="1"/>
  <c r="L20" i="7"/>
  <c r="G21"/>
  <c r="J24" i="12" l="1"/>
  <c r="J25" s="1"/>
  <c r="I24"/>
  <c r="V75" i="13"/>
  <c r="U74"/>
  <c r="T74"/>
  <c r="AT23"/>
  <c r="AW23" s="1"/>
  <c r="AK24" s="1"/>
  <c r="AN24"/>
  <c r="AQ24" s="1"/>
  <c r="AM25"/>
  <c r="AP25" s="1"/>
  <c r="AS23"/>
  <c r="AV23" s="1"/>
  <c r="AJ24" s="1"/>
  <c r="G22" i="7"/>
  <c r="L21"/>
  <c r="I25" i="12" l="1"/>
  <c r="I26" s="1"/>
  <c r="T75" i="13"/>
  <c r="U75"/>
  <c r="V76"/>
  <c r="AS24"/>
  <c r="AV24" s="1"/>
  <c r="AJ25" s="1"/>
  <c r="AT24"/>
  <c r="AW24" s="1"/>
  <c r="AK25" s="1"/>
  <c r="AN25"/>
  <c r="AQ25" s="1"/>
  <c r="AM26"/>
  <c r="AP26" s="1"/>
  <c r="L22" i="7"/>
  <c r="G23"/>
  <c r="J26" i="12" l="1"/>
  <c r="J27" s="1"/>
  <c r="V77" i="13"/>
  <c r="T76"/>
  <c r="U76"/>
  <c r="AT25"/>
  <c r="AW25" s="1"/>
  <c r="AK26" s="1"/>
  <c r="AN26"/>
  <c r="AQ26" s="1"/>
  <c r="AM27"/>
  <c r="AP27" s="1"/>
  <c r="AS25"/>
  <c r="AV25" s="1"/>
  <c r="AJ26" s="1"/>
  <c r="G24" i="7"/>
  <c r="L23"/>
  <c r="I27" i="12" l="1"/>
  <c r="I28" s="1"/>
  <c r="U77" i="13"/>
  <c r="V78"/>
  <c r="T77"/>
  <c r="AS26"/>
  <c r="AV26" s="1"/>
  <c r="AJ27" s="1"/>
  <c r="AT26"/>
  <c r="AW26" s="1"/>
  <c r="AK27" s="1"/>
  <c r="AN27"/>
  <c r="AQ27" s="1"/>
  <c r="AM28"/>
  <c r="AP28" s="1"/>
  <c r="L24" i="7"/>
  <c r="G25"/>
  <c r="J28" i="12" l="1"/>
  <c r="J29" s="1"/>
  <c r="T78" i="13"/>
  <c r="V79"/>
  <c r="U78"/>
  <c r="AT27"/>
  <c r="AW27" s="1"/>
  <c r="AK28" s="1"/>
  <c r="AN28"/>
  <c r="AQ28" s="1"/>
  <c r="AM29"/>
  <c r="AP29" s="1"/>
  <c r="AS27"/>
  <c r="AV27" s="1"/>
  <c r="AJ28" s="1"/>
  <c r="G26" i="7"/>
  <c r="L25"/>
  <c r="I29" i="12" l="1"/>
  <c r="I30" s="1"/>
  <c r="U79" i="13"/>
  <c r="T79"/>
  <c r="V80"/>
  <c r="AS28"/>
  <c r="AV28" s="1"/>
  <c r="AJ29" s="1"/>
  <c r="AS29" s="1"/>
  <c r="AV29" s="1"/>
  <c r="AT28"/>
  <c r="AW28" s="1"/>
  <c r="AK29" s="1"/>
  <c r="AN29"/>
  <c r="AQ29" s="1"/>
  <c r="AM30"/>
  <c r="AP30" s="1"/>
  <c r="L26" i="7"/>
  <c r="G27"/>
  <c r="J30" i="12" l="1"/>
  <c r="J31" s="1"/>
  <c r="V81" i="13"/>
  <c r="U80"/>
  <c r="T80"/>
  <c r="AJ30"/>
  <c r="AS30" s="1"/>
  <c r="AV30" s="1"/>
  <c r="AT29"/>
  <c r="AW29" s="1"/>
  <c r="AK30" s="1"/>
  <c r="AN30"/>
  <c r="AQ30" s="1"/>
  <c r="AM31"/>
  <c r="AP31" s="1"/>
  <c r="G28" i="7"/>
  <c r="L27"/>
  <c r="I31" i="12" l="1"/>
  <c r="I32" s="1"/>
  <c r="T81" i="13"/>
  <c r="V82"/>
  <c r="U81"/>
  <c r="AT30"/>
  <c r="AW30" s="1"/>
  <c r="AK31" s="1"/>
  <c r="AN31"/>
  <c r="AQ31" s="1"/>
  <c r="AJ31"/>
  <c r="AM32"/>
  <c r="AP32" s="1"/>
  <c r="L28" i="7"/>
  <c r="G29"/>
  <c r="J32" i="12" l="1"/>
  <c r="T82" i="13"/>
  <c r="V83"/>
  <c r="U82"/>
  <c r="AM33"/>
  <c r="AP33" s="1"/>
  <c r="AT31"/>
  <c r="AW31" s="1"/>
  <c r="AK32" s="1"/>
  <c r="AN32"/>
  <c r="AQ32" s="1"/>
  <c r="AS31"/>
  <c r="AV31" s="1"/>
  <c r="AJ32" s="1"/>
  <c r="G30" i="7"/>
  <c r="L29"/>
  <c r="J33" i="12" l="1"/>
  <c r="J34" s="1"/>
  <c r="I33"/>
  <c r="T83" i="13"/>
  <c r="U83"/>
  <c r="V84"/>
  <c r="AS32"/>
  <c r="AV32" s="1"/>
  <c r="AJ33" s="1"/>
  <c r="AT32"/>
  <c r="AW32" s="1"/>
  <c r="AK33" s="1"/>
  <c r="AN33"/>
  <c r="AQ33" s="1"/>
  <c r="AM34"/>
  <c r="AP34" s="1"/>
  <c r="L30" i="7"/>
  <c r="G31"/>
  <c r="J35" i="12" l="1"/>
  <c r="I34"/>
  <c r="I35" s="1"/>
  <c r="J36"/>
  <c r="V85" i="13"/>
  <c r="T84"/>
  <c r="U84"/>
  <c r="AS33"/>
  <c r="AV33" s="1"/>
  <c r="AJ34" s="1"/>
  <c r="AS34" s="1"/>
  <c r="AV34" s="1"/>
  <c r="AT33"/>
  <c r="AW33" s="1"/>
  <c r="AK34" s="1"/>
  <c r="AN34"/>
  <c r="AQ34" s="1"/>
  <c r="AM35"/>
  <c r="AP35" s="1"/>
  <c r="G32" i="7"/>
  <c r="L31"/>
  <c r="J37" i="12" l="1"/>
  <c r="I36"/>
  <c r="I37"/>
  <c r="I38" s="1"/>
  <c r="U85" i="13"/>
  <c r="V86"/>
  <c r="T85"/>
  <c r="AM36"/>
  <c r="AP36" s="1"/>
  <c r="AT34"/>
  <c r="AW34" s="1"/>
  <c r="AK35" s="1"/>
  <c r="AN35"/>
  <c r="AQ35" s="1"/>
  <c r="AJ35"/>
  <c r="AS35" s="1"/>
  <c r="AV35" s="1"/>
  <c r="L32" i="7"/>
  <c r="G33"/>
  <c r="J38" i="12" l="1"/>
  <c r="J39" s="1"/>
  <c r="T86" i="13"/>
  <c r="U86"/>
  <c r="V87"/>
  <c r="AT35"/>
  <c r="AW35" s="1"/>
  <c r="AK36" s="1"/>
  <c r="AN36"/>
  <c r="AQ36" s="1"/>
  <c r="AJ36"/>
  <c r="AS36" s="1"/>
  <c r="AV36" s="1"/>
  <c r="AM37"/>
  <c r="AP37" s="1"/>
  <c r="G34" i="7"/>
  <c r="L33"/>
  <c r="I39" i="12" l="1"/>
  <c r="I40" s="1"/>
  <c r="V88" i="13"/>
  <c r="T87"/>
  <c r="U87"/>
  <c r="AM38"/>
  <c r="AP38" s="1"/>
  <c r="AT36"/>
  <c r="AW36" s="1"/>
  <c r="AK37" s="1"/>
  <c r="AN37"/>
  <c r="AQ37" s="1"/>
  <c r="AJ37"/>
  <c r="AS37" s="1"/>
  <c r="AV37" s="1"/>
  <c r="L34" i="7"/>
  <c r="G35"/>
  <c r="J40" i="12" l="1"/>
  <c r="U88" i="13"/>
  <c r="V89"/>
  <c r="T88"/>
  <c r="AT37"/>
  <c r="AW37" s="1"/>
  <c r="AK38" s="1"/>
  <c r="AN38"/>
  <c r="AQ38" s="1"/>
  <c r="AM39"/>
  <c r="AP39" s="1"/>
  <c r="AJ38"/>
  <c r="AS38" s="1"/>
  <c r="AV38" s="1"/>
  <c r="G36" i="7"/>
  <c r="L35"/>
  <c r="J41" i="12" l="1"/>
  <c r="J42" s="1"/>
  <c r="I41"/>
  <c r="T89" i="13"/>
  <c r="U89"/>
  <c r="V90"/>
  <c r="AM40"/>
  <c r="AP40" s="1"/>
  <c r="AT38"/>
  <c r="AW38" s="1"/>
  <c r="AK39" s="1"/>
  <c r="AN39"/>
  <c r="AQ39" s="1"/>
  <c r="AJ39"/>
  <c r="L36" i="7"/>
  <c r="G37"/>
  <c r="J43" i="12" l="1"/>
  <c r="J44" s="1"/>
  <c r="I42"/>
  <c r="I43" s="1"/>
  <c r="V91" i="13"/>
  <c r="T90"/>
  <c r="U90"/>
  <c r="AT39"/>
  <c r="AW39" s="1"/>
  <c r="AK40" s="1"/>
  <c r="AN40"/>
  <c r="AQ40" s="1"/>
  <c r="AM41"/>
  <c r="AP41" s="1"/>
  <c r="AS39"/>
  <c r="AV39" s="1"/>
  <c r="AJ40" s="1"/>
  <c r="G38" i="7"/>
  <c r="L37"/>
  <c r="J45" i="12" l="1"/>
  <c r="J46" s="1"/>
  <c r="I44"/>
  <c r="I45" s="1"/>
  <c r="U91" i="13"/>
  <c r="V92"/>
  <c r="T91"/>
  <c r="AS40"/>
  <c r="AV40" s="1"/>
  <c r="AJ41" s="1"/>
  <c r="AS41" s="1"/>
  <c r="AV41" s="1"/>
  <c r="AM42"/>
  <c r="AP42" s="1"/>
  <c r="AT40"/>
  <c r="AW40" s="1"/>
  <c r="AK41" s="1"/>
  <c r="AN41"/>
  <c r="AQ41" s="1"/>
  <c r="L38" i="7"/>
  <c r="G39"/>
  <c r="J47" i="12" l="1"/>
  <c r="I46"/>
  <c r="I47" s="1"/>
  <c r="J48"/>
  <c r="T92" i="13"/>
  <c r="U92"/>
  <c r="V93"/>
  <c r="AT41"/>
  <c r="AW41" s="1"/>
  <c r="AK42" s="1"/>
  <c r="AN42"/>
  <c r="AQ42" s="1"/>
  <c r="AM43"/>
  <c r="AP43" s="1"/>
  <c r="AJ42"/>
  <c r="AS42" s="1"/>
  <c r="AV42" s="1"/>
  <c r="G40" i="7"/>
  <c r="L39"/>
  <c r="I48" i="12" l="1"/>
  <c r="J49" s="1"/>
  <c r="I49"/>
  <c r="T93" i="13"/>
  <c r="V94"/>
  <c r="U93"/>
  <c r="AT42"/>
  <c r="AW42" s="1"/>
  <c r="AK43" s="1"/>
  <c r="AN43"/>
  <c r="AQ43" s="1"/>
  <c r="AJ43"/>
  <c r="AS43" s="1"/>
  <c r="AV43" s="1"/>
  <c r="AM44"/>
  <c r="AP44" s="1"/>
  <c r="L40" i="7"/>
  <c r="G41"/>
  <c r="I50" i="12" l="1"/>
  <c r="J50"/>
  <c r="T94" i="13"/>
  <c r="V95"/>
  <c r="U94"/>
  <c r="AM45"/>
  <c r="AP45" s="1"/>
  <c r="AT43"/>
  <c r="AW43" s="1"/>
  <c r="AK44" s="1"/>
  <c r="AN44"/>
  <c r="AQ44" s="1"/>
  <c r="AJ44"/>
  <c r="L41" i="7"/>
  <c r="G42"/>
  <c r="J51" i="12" l="1"/>
  <c r="I51"/>
  <c r="V96" i="13"/>
  <c r="U95"/>
  <c r="T95"/>
  <c r="AT44"/>
  <c r="AW44" s="1"/>
  <c r="AK45" s="1"/>
  <c r="AN45"/>
  <c r="AQ45" s="1"/>
  <c r="AM46"/>
  <c r="AP46" s="1"/>
  <c r="AS44"/>
  <c r="AV44" s="1"/>
  <c r="AJ45" s="1"/>
  <c r="L42" i="7"/>
  <c r="G43"/>
  <c r="I52" i="12" l="1"/>
  <c r="J52"/>
  <c r="T96" i="13"/>
  <c r="V97"/>
  <c r="U96"/>
  <c r="AS45"/>
  <c r="AV45" s="1"/>
  <c r="AJ46" s="1"/>
  <c r="AT45"/>
  <c r="AW45" s="1"/>
  <c r="AK46" s="1"/>
  <c r="AN46"/>
  <c r="AQ46" s="1"/>
  <c r="AM47"/>
  <c r="AP47" s="1"/>
  <c r="G44" i="7"/>
  <c r="L43"/>
  <c r="J53" i="12" l="1"/>
  <c r="J54" s="1"/>
  <c r="I53"/>
  <c r="T97" i="13"/>
  <c r="U97"/>
  <c r="V98"/>
  <c r="AS46"/>
  <c r="AV46" s="1"/>
  <c r="AJ47" s="1"/>
  <c r="AT46"/>
  <c r="AW46" s="1"/>
  <c r="AK47" s="1"/>
  <c r="AN47"/>
  <c r="AQ47" s="1"/>
  <c r="AM48"/>
  <c r="AP48" s="1"/>
  <c r="L44" i="7"/>
  <c r="G45"/>
  <c r="J55" i="12" l="1"/>
  <c r="J56" s="1"/>
  <c r="I54"/>
  <c r="I55" s="1"/>
  <c r="V99" i="13"/>
  <c r="T98"/>
  <c r="U98"/>
  <c r="AS47"/>
  <c r="AV47" s="1"/>
  <c r="AJ48" s="1"/>
  <c r="AS48" s="1"/>
  <c r="AV48" s="1"/>
  <c r="AT47"/>
  <c r="AW47" s="1"/>
  <c r="AK48" s="1"/>
  <c r="AN48"/>
  <c r="AQ48" s="1"/>
  <c r="AM49"/>
  <c r="AP49" s="1"/>
  <c r="G46" i="7"/>
  <c r="L45"/>
  <c r="J57" i="12" l="1"/>
  <c r="I56"/>
  <c r="I57" s="1"/>
  <c r="J58"/>
  <c r="U99" i="13"/>
  <c r="V100"/>
  <c r="T99"/>
  <c r="AM50"/>
  <c r="AP50" s="1"/>
  <c r="AT48"/>
  <c r="AW48" s="1"/>
  <c r="AK49" s="1"/>
  <c r="AN49"/>
  <c r="AQ49" s="1"/>
  <c r="AJ49"/>
  <c r="L46" i="7"/>
  <c r="G47"/>
  <c r="J59" i="12" l="1"/>
  <c r="I58"/>
  <c r="I59"/>
  <c r="I60" s="1"/>
  <c r="T100" i="13"/>
  <c r="U100"/>
  <c r="V101"/>
  <c r="AT49"/>
  <c r="AW49" s="1"/>
  <c r="AK50" s="1"/>
  <c r="AN50"/>
  <c r="AQ50" s="1"/>
  <c r="AM51"/>
  <c r="AP51" s="1"/>
  <c r="AS49"/>
  <c r="AV49" s="1"/>
  <c r="AJ50" s="1"/>
  <c r="G48" i="7"/>
  <c r="L47"/>
  <c r="I61" i="12" l="1"/>
  <c r="I62" s="1"/>
  <c r="J60"/>
  <c r="J61" s="1"/>
  <c r="T101" i="13"/>
  <c r="V102"/>
  <c r="U101"/>
  <c r="AM52"/>
  <c r="AP52" s="1"/>
  <c r="AT50"/>
  <c r="AW50" s="1"/>
  <c r="AK51" s="1"/>
  <c r="AN51"/>
  <c r="AQ51" s="1"/>
  <c r="AS50"/>
  <c r="AV50" s="1"/>
  <c r="AJ51" s="1"/>
  <c r="L48" i="7"/>
  <c r="G49"/>
  <c r="I63" i="12" l="1"/>
  <c r="I64" s="1"/>
  <c r="J62"/>
  <c r="J63" s="1"/>
  <c r="U102" i="13"/>
  <c r="T102"/>
  <c r="V103"/>
  <c r="AT51"/>
  <c r="AW51" s="1"/>
  <c r="AK52" s="1"/>
  <c r="AN52"/>
  <c r="AQ52" s="1"/>
  <c r="AM53"/>
  <c r="AP53" s="1"/>
  <c r="AS51"/>
  <c r="AV51" s="1"/>
  <c r="AJ52" s="1"/>
  <c r="L49" i="7"/>
  <c r="G50"/>
  <c r="J64" i="12" l="1"/>
  <c r="J65" s="1"/>
  <c r="V104" i="13"/>
  <c r="U103"/>
  <c r="T103"/>
  <c r="AS52"/>
  <c r="AV52" s="1"/>
  <c r="AJ53" s="1"/>
  <c r="AS53" s="1"/>
  <c r="AV53" s="1"/>
  <c r="AM54"/>
  <c r="AP54" s="1"/>
  <c r="AT52"/>
  <c r="AW52" s="1"/>
  <c r="AK53" s="1"/>
  <c r="AN53"/>
  <c r="AQ53" s="1"/>
  <c r="L50" i="7"/>
  <c r="G51"/>
  <c r="J66" i="12" l="1"/>
  <c r="J67" s="1"/>
  <c r="I65"/>
  <c r="I66" s="1"/>
  <c r="T104" i="13"/>
  <c r="V105"/>
  <c r="U104"/>
  <c r="AT53"/>
  <c r="AW53" s="1"/>
  <c r="AK54" s="1"/>
  <c r="AN54"/>
  <c r="AQ54" s="1"/>
  <c r="AM55"/>
  <c r="AP55" s="1"/>
  <c r="AJ54"/>
  <c r="L51" i="7"/>
  <c r="G52"/>
  <c r="I67" i="12" l="1"/>
  <c r="J68" s="1"/>
  <c r="T105" i="13"/>
  <c r="U105"/>
  <c r="V106"/>
  <c r="AM56"/>
  <c r="AT54"/>
  <c r="AW54" s="1"/>
  <c r="AK55" s="1"/>
  <c r="AN55"/>
  <c r="AQ55" s="1"/>
  <c r="AS54"/>
  <c r="AV54" s="1"/>
  <c r="AJ55" s="1"/>
  <c r="L52" i="7"/>
  <c r="G53"/>
  <c r="I68" i="12" l="1"/>
  <c r="I69" s="1"/>
  <c r="AP56" i="13"/>
  <c r="T106"/>
  <c r="U106"/>
  <c r="V107"/>
  <c r="AS55"/>
  <c r="AV55" s="1"/>
  <c r="AJ56" s="1"/>
  <c r="AT55"/>
  <c r="AW55" s="1"/>
  <c r="AK56" s="1"/>
  <c r="AN56"/>
  <c r="L53" i="7"/>
  <c r="G54"/>
  <c r="J69" i="12" l="1"/>
  <c r="J70" s="1"/>
  <c r="AQ56" i="13"/>
  <c r="AS56"/>
  <c r="U107"/>
  <c r="V108"/>
  <c r="T107"/>
  <c r="AT56"/>
  <c r="L54" i="7"/>
  <c r="G55"/>
  <c r="I70" i="12" l="1"/>
  <c r="I71" s="1"/>
  <c r="AV56" i="13"/>
  <c r="AJ57" s="1"/>
  <c r="AS57" s="1"/>
  <c r="I57" s="1"/>
  <c r="T108"/>
  <c r="U108"/>
  <c r="V109"/>
  <c r="AW56"/>
  <c r="AK57" s="1"/>
  <c r="AT57" s="1"/>
  <c r="L55" i="7"/>
  <c r="G56"/>
  <c r="J71" i="12" l="1"/>
  <c r="J72" s="1"/>
  <c r="AV57" i="13"/>
  <c r="AJ58" s="1"/>
  <c r="AS58" s="1"/>
  <c r="I58" s="1"/>
  <c r="J57"/>
  <c r="AW57"/>
  <c r="AK58" s="1"/>
  <c r="AT58" s="1"/>
  <c r="L57"/>
  <c r="O57" s="1"/>
  <c r="R57"/>
  <c r="AA58" s="1"/>
  <c r="T109"/>
  <c r="V110"/>
  <c r="U109"/>
  <c r="L56" i="7"/>
  <c r="G57"/>
  <c r="I72" i="12" l="1"/>
  <c r="J73" s="1"/>
  <c r="I73"/>
  <c r="AV58" i="13"/>
  <c r="AJ59" s="1"/>
  <c r="AS59" s="1"/>
  <c r="AV59" s="1"/>
  <c r="AJ60" s="1"/>
  <c r="AS60" s="1"/>
  <c r="M57"/>
  <c r="P57" s="1"/>
  <c r="S57"/>
  <c r="AB58" s="1"/>
  <c r="R58"/>
  <c r="AA59" s="1"/>
  <c r="L58"/>
  <c r="O58" s="1"/>
  <c r="J58"/>
  <c r="AW58"/>
  <c r="AK59" s="1"/>
  <c r="AT59" s="1"/>
  <c r="T110"/>
  <c r="V111"/>
  <c r="U110"/>
  <c r="L57" i="7"/>
  <c r="G58"/>
  <c r="I74" i="12" l="1"/>
  <c r="J74"/>
  <c r="I59" i="13"/>
  <c r="L59" s="1"/>
  <c r="O59" s="1"/>
  <c r="AV60"/>
  <c r="AJ61" s="1"/>
  <c r="I60"/>
  <c r="M58"/>
  <c r="P58" s="1"/>
  <c r="S58"/>
  <c r="AB59" s="1"/>
  <c r="AW59"/>
  <c r="AK60" s="1"/>
  <c r="AT60" s="1"/>
  <c r="J59"/>
  <c r="V112"/>
  <c r="U111"/>
  <c r="T111"/>
  <c r="L58" i="7"/>
  <c r="G59"/>
  <c r="J75" i="12" l="1"/>
  <c r="I75"/>
  <c r="R59" i="13"/>
  <c r="AA60" s="1"/>
  <c r="AW60"/>
  <c r="AK61" s="1"/>
  <c r="J60"/>
  <c r="S59"/>
  <c r="AB60" s="1"/>
  <c r="M59"/>
  <c r="P59" s="1"/>
  <c r="R60"/>
  <c r="L60"/>
  <c r="O60" s="1"/>
  <c r="T112"/>
  <c r="V113"/>
  <c r="U112"/>
  <c r="L59" i="7"/>
  <c r="G60"/>
  <c r="I76" i="12" l="1"/>
  <c r="I77" s="1"/>
  <c r="I78" s="1"/>
  <c r="J76"/>
  <c r="J77" s="1"/>
  <c r="J61" i="13"/>
  <c r="AW61"/>
  <c r="AK62" s="1"/>
  <c r="M60"/>
  <c r="P60" s="1"/>
  <c r="S60"/>
  <c r="T113"/>
  <c r="U113"/>
  <c r="V114"/>
  <c r="L60" i="7"/>
  <c r="G61"/>
  <c r="J78" i="12" l="1"/>
  <c r="J79" s="1"/>
  <c r="S61" i="13"/>
  <c r="M61"/>
  <c r="P61" s="1"/>
  <c r="T114"/>
  <c r="V115"/>
  <c r="U114"/>
  <c r="G62" i="7"/>
  <c r="L61"/>
  <c r="I79" i="12" l="1"/>
  <c r="I80" s="1"/>
  <c r="U115" i="13"/>
  <c r="T115"/>
  <c r="V116"/>
  <c r="L62" i="7"/>
  <c r="G63"/>
  <c r="I81" i="12" l="1"/>
  <c r="I82" s="1"/>
  <c r="J80"/>
  <c r="J81" s="1"/>
  <c r="I83"/>
  <c r="I84" s="1"/>
  <c r="J82"/>
  <c r="J83" s="1"/>
  <c r="V117" i="13"/>
  <c r="U116"/>
  <c r="T116"/>
  <c r="G64" i="7"/>
  <c r="L63"/>
  <c r="I85" i="12" l="1"/>
  <c r="I86" s="1"/>
  <c r="J84"/>
  <c r="J85" s="1"/>
  <c r="T117" i="13"/>
  <c r="V118"/>
  <c r="U117"/>
  <c r="L64" i="7"/>
  <c r="G65"/>
  <c r="I87" i="12" l="1"/>
  <c r="I88" s="1"/>
  <c r="J86"/>
  <c r="J87" s="1"/>
  <c r="T118" i="13"/>
  <c r="V119"/>
  <c r="U118"/>
  <c r="G66" i="7"/>
  <c r="L65"/>
  <c r="I89" i="12" l="1"/>
  <c r="J88"/>
  <c r="J89" s="1"/>
  <c r="T119" i="13"/>
  <c r="U119"/>
  <c r="V120"/>
  <c r="L66" i="7"/>
  <c r="G67"/>
  <c r="J90" i="12" l="1"/>
  <c r="I90"/>
  <c r="V121" i="13"/>
  <c r="T120"/>
  <c r="U120"/>
  <c r="G68" i="7"/>
  <c r="L67"/>
  <c r="I91" i="12" l="1"/>
  <c r="J91"/>
  <c r="T121" i="13"/>
  <c r="U121"/>
  <c r="V122"/>
  <c r="L68" i="7"/>
  <c r="G69"/>
  <c r="J92" i="12" l="1"/>
  <c r="I92"/>
  <c r="T122" i="13"/>
  <c r="V123"/>
  <c r="U122"/>
  <c r="L69" i="7"/>
  <c r="G70"/>
  <c r="I93" i="12" l="1"/>
  <c r="I94" s="1"/>
  <c r="I95" s="1"/>
  <c r="J93"/>
  <c r="J94" s="1"/>
  <c r="U123" i="13"/>
  <c r="V124"/>
  <c r="T123"/>
  <c r="L70" i="7"/>
  <c r="G71"/>
  <c r="I96" i="12" l="1"/>
  <c r="I97" s="1"/>
  <c r="J95"/>
  <c r="J96" s="1"/>
  <c r="J97"/>
  <c r="J98" s="1"/>
  <c r="T124" i="13"/>
  <c r="U124"/>
  <c r="V125"/>
  <c r="L71" i="7"/>
  <c r="G72"/>
  <c r="I98" i="12" l="1"/>
  <c r="I99" s="1"/>
  <c r="T125" i="13"/>
  <c r="V126"/>
  <c r="U125"/>
  <c r="L72" i="7"/>
  <c r="G73"/>
  <c r="J99" i="12" l="1"/>
  <c r="J100" s="1"/>
  <c r="U126" i="13"/>
  <c r="T126"/>
  <c r="V127"/>
  <c r="L73" i="7"/>
  <c r="G74"/>
  <c r="I100" i="12" l="1"/>
  <c r="I101" s="1"/>
  <c r="V128" i="13"/>
  <c r="U127"/>
  <c r="T127"/>
  <c r="L74" i="7"/>
  <c r="G75"/>
  <c r="I102" i="12" l="1"/>
  <c r="I103" s="1"/>
  <c r="J101"/>
  <c r="J102" s="1"/>
  <c r="T128" i="13"/>
  <c r="V129"/>
  <c r="U128"/>
  <c r="G76" i="7"/>
  <c r="L75"/>
  <c r="J103" i="12" l="1"/>
  <c r="J104" s="1"/>
  <c r="T129" i="13"/>
  <c r="U129"/>
  <c r="V130"/>
  <c r="L76" i="7"/>
  <c r="G77"/>
  <c r="I104" i="12" l="1"/>
  <c r="I105" s="1"/>
  <c r="T130" i="13"/>
  <c r="U130"/>
  <c r="V131"/>
  <c r="G78" i="7"/>
  <c r="L77"/>
  <c r="J105" i="12" l="1"/>
  <c r="J106" s="1"/>
  <c r="U131" i="13"/>
  <c r="V132"/>
  <c r="T131"/>
  <c r="L78" i="7"/>
  <c r="G79"/>
  <c r="I106" i="12" l="1"/>
  <c r="I107" s="1"/>
  <c r="T132" i="13"/>
  <c r="U132"/>
  <c r="V133"/>
  <c r="G80" i="7"/>
  <c r="L79"/>
  <c r="J107" i="12" l="1"/>
  <c r="J108" s="1"/>
  <c r="T133" i="13"/>
  <c r="U133"/>
  <c r="V134"/>
  <c r="L80" i="7"/>
  <c r="G81"/>
  <c r="I108" i="12" l="1"/>
  <c r="I109" s="1"/>
  <c r="V135" i="13"/>
  <c r="T134"/>
  <c r="U134"/>
  <c r="G82" i="7"/>
  <c r="L81"/>
  <c r="I110" i="12" l="1"/>
  <c r="I111" s="1"/>
  <c r="J109"/>
  <c r="J110" s="1"/>
  <c r="V136" i="13"/>
  <c r="U135"/>
  <c r="T135"/>
  <c r="L82" i="7"/>
  <c r="G83"/>
  <c r="J111" i="12" l="1"/>
  <c r="I112" s="1"/>
  <c r="T136" i="13"/>
  <c r="V137"/>
  <c r="U136"/>
  <c r="G84" i="7"/>
  <c r="L83"/>
  <c r="J112" i="12" l="1"/>
  <c r="J113" s="1"/>
  <c r="U137" i="13"/>
  <c r="T137"/>
  <c r="V138"/>
  <c r="L84" i="7"/>
  <c r="G85"/>
  <c r="J114" i="12" l="1"/>
  <c r="J115" s="1"/>
  <c r="I113"/>
  <c r="I114" s="1"/>
  <c r="V139" i="13"/>
  <c r="U138"/>
  <c r="T138"/>
  <c r="G86" i="7"/>
  <c r="L85"/>
  <c r="I115" i="12" l="1"/>
  <c r="J116" s="1"/>
  <c r="I116"/>
  <c r="U139" i="13"/>
  <c r="T139"/>
  <c r="V140"/>
  <c r="L86" i="7"/>
  <c r="G87"/>
  <c r="I117" i="12" l="1"/>
  <c r="J117"/>
  <c r="V141" i="13"/>
  <c r="U140"/>
  <c r="T140"/>
  <c r="G88" i="7"/>
  <c r="L87"/>
  <c r="J118" i="12" l="1"/>
  <c r="I118"/>
  <c r="V142" i="13"/>
  <c r="U141"/>
  <c r="T141"/>
  <c r="L88" i="7"/>
  <c r="G89"/>
  <c r="I119" i="12" l="1"/>
  <c r="J119"/>
  <c r="V143" i="13"/>
  <c r="T142"/>
  <c r="U142"/>
  <c r="G90" i="7"/>
  <c r="L89"/>
  <c r="J120" i="12" l="1"/>
  <c r="I120"/>
  <c r="V144" i="13"/>
  <c r="U143"/>
  <c r="T143"/>
  <c r="L90" i="7"/>
  <c r="G91"/>
  <c r="I121" i="12" l="1"/>
  <c r="J121"/>
  <c r="T144" i="13"/>
  <c r="V145"/>
  <c r="U144"/>
  <c r="G92" i="7"/>
  <c r="L91"/>
  <c r="J122" i="12" l="1"/>
  <c r="I122"/>
  <c r="T145" i="13"/>
  <c r="U145"/>
  <c r="V146"/>
  <c r="L92" i="7"/>
  <c r="G93"/>
  <c r="I123" i="12" l="1"/>
  <c r="J123"/>
  <c r="T146" i="13"/>
  <c r="U146"/>
  <c r="V147"/>
  <c r="G94" i="7"/>
  <c r="L93"/>
  <c r="J124" i="12" l="1"/>
  <c r="I124"/>
  <c r="U147" i="13"/>
  <c r="V148"/>
  <c r="T147"/>
  <c r="L94" i="7"/>
  <c r="G95"/>
  <c r="I125" i="12" l="1"/>
  <c r="J125"/>
  <c r="T148" i="13"/>
  <c r="U148"/>
  <c r="V149"/>
  <c r="G96" i="7"/>
  <c r="L95"/>
  <c r="J126" i="12" l="1"/>
  <c r="J127" s="1"/>
  <c r="I126"/>
  <c r="T149" i="13"/>
  <c r="V150"/>
  <c r="U149"/>
  <c r="L96" i="7"/>
  <c r="G97"/>
  <c r="I127" i="12" l="1"/>
  <c r="I128" s="1"/>
  <c r="U150" i="13"/>
  <c r="T150"/>
  <c r="V151"/>
  <c r="G98" i="7"/>
  <c r="L97"/>
  <c r="I129" i="12" l="1"/>
  <c r="I130" s="1"/>
  <c r="J128"/>
  <c r="J129" s="1"/>
  <c r="V152" i="13"/>
  <c r="U151"/>
  <c r="T151"/>
  <c r="L98" i="7"/>
  <c r="G99"/>
  <c r="J130" i="12" l="1"/>
  <c r="J131" s="1"/>
  <c r="T152" i="13"/>
  <c r="V153"/>
  <c r="U152"/>
  <c r="G100" i="7"/>
  <c r="L99"/>
  <c r="I131" i="12" l="1"/>
  <c r="I132" s="1"/>
  <c r="T153" i="13"/>
  <c r="U153"/>
  <c r="V154"/>
  <c r="L100" i="7"/>
  <c r="G101"/>
  <c r="J132" i="12" l="1"/>
  <c r="J133" s="1"/>
  <c r="V155" i="13"/>
  <c r="T154"/>
  <c r="U154"/>
  <c r="G102" i="7"/>
  <c r="L101"/>
  <c r="I133" i="12" l="1"/>
  <c r="I134" s="1"/>
  <c r="U155" i="13"/>
  <c r="V156"/>
  <c r="T155"/>
  <c r="L102" i="7"/>
  <c r="G103"/>
  <c r="J134" i="12" l="1"/>
  <c r="J135" s="1"/>
  <c r="T156" i="13"/>
  <c r="U156"/>
  <c r="V157"/>
  <c r="L103" i="7"/>
  <c r="G104"/>
  <c r="I135" i="12" l="1"/>
  <c r="I136" s="1"/>
  <c r="V158" i="13"/>
  <c r="T157"/>
  <c r="U157"/>
  <c r="L104" i="7"/>
  <c r="G105"/>
  <c r="J136" i="12" l="1"/>
  <c r="J137" s="1"/>
  <c r="V159" i="13"/>
  <c r="U158"/>
  <c r="T158"/>
  <c r="G106" i="7"/>
  <c r="L105"/>
  <c r="I137" i="12" l="1"/>
  <c r="J138" s="1"/>
  <c r="T159" i="13"/>
  <c r="V160"/>
  <c r="U159"/>
  <c r="L106" i="7"/>
  <c r="G107"/>
  <c r="I138" i="12" l="1"/>
  <c r="J139" s="1"/>
  <c r="T160" i="13"/>
  <c r="U160"/>
  <c r="V161"/>
  <c r="G108" i="7"/>
  <c r="L107"/>
  <c r="I139" i="12" l="1"/>
  <c r="I140" s="1"/>
  <c r="V162" i="13"/>
  <c r="U161"/>
  <c r="T161"/>
  <c r="L108" i="7"/>
  <c r="G109"/>
  <c r="J140" i="12" l="1"/>
  <c r="J141" s="1"/>
  <c r="T162" i="13"/>
  <c r="U162"/>
  <c r="V163"/>
  <c r="G110" i="7"/>
  <c r="L109"/>
  <c r="I141" i="12" l="1"/>
  <c r="I142" s="1"/>
  <c r="V164" i="13"/>
  <c r="T163"/>
  <c r="U163"/>
  <c r="L110" i="7"/>
  <c r="G111"/>
  <c r="J142" i="12" l="1"/>
  <c r="J143" s="1"/>
  <c r="U164" i="13"/>
  <c r="V165"/>
  <c r="T164"/>
  <c r="G112" i="7"/>
  <c r="L111"/>
  <c r="I143" i="12" l="1"/>
  <c r="I144" s="1"/>
  <c r="U165" i="13"/>
  <c r="V166"/>
  <c r="T165"/>
  <c r="L112" i="7"/>
  <c r="G113"/>
  <c r="J144" i="12" l="1"/>
  <c r="J145" s="1"/>
  <c r="U166" i="13"/>
  <c r="T166"/>
  <c r="V167"/>
  <c r="G114" i="7"/>
  <c r="L113"/>
  <c r="J146" i="12" l="1"/>
  <c r="J147" s="1"/>
  <c r="I145"/>
  <c r="I146" s="1"/>
  <c r="V168" i="13"/>
  <c r="U167"/>
  <c r="T167"/>
  <c r="L114" i="7"/>
  <c r="G115"/>
  <c r="J148" i="12" l="1"/>
  <c r="I147"/>
  <c r="I148" s="1"/>
  <c r="I149"/>
  <c r="J149"/>
  <c r="T168" i="13"/>
  <c r="V169"/>
  <c r="U168"/>
  <c r="G116" i="7"/>
  <c r="L115"/>
  <c r="J150" i="12" l="1"/>
  <c r="I150"/>
  <c r="T169" i="13"/>
  <c r="V170"/>
  <c r="U169"/>
  <c r="L116" i="7"/>
  <c r="G117"/>
  <c r="I151" i="12" l="1"/>
  <c r="J151"/>
  <c r="V171" i="13"/>
  <c r="U170"/>
  <c r="T170"/>
  <c r="G118" i="7"/>
  <c r="L117"/>
  <c r="J152" i="12" l="1"/>
  <c r="I152"/>
  <c r="T171" i="13"/>
  <c r="V172"/>
  <c r="U171"/>
  <c r="L118" i="7"/>
  <c r="G119"/>
  <c r="I153" i="12" l="1"/>
  <c r="J153"/>
  <c r="T172" i="13"/>
  <c r="U172"/>
  <c r="V173"/>
  <c r="G120" i="7"/>
  <c r="L119"/>
  <c r="J154" i="12" l="1"/>
  <c r="I154"/>
  <c r="T173" i="13"/>
  <c r="U173"/>
  <c r="V174"/>
  <c r="L120" i="7"/>
  <c r="G121"/>
  <c r="I155" i="12" l="1"/>
  <c r="I156" s="1"/>
  <c r="F6" i="14" s="1"/>
  <c r="J155" i="12"/>
  <c r="U174" i="13"/>
  <c r="V175"/>
  <c r="T174"/>
  <c r="G122" i="7"/>
  <c r="L121"/>
  <c r="I157" i="12" l="1"/>
  <c r="J156"/>
  <c r="J157" s="1"/>
  <c r="T175" i="13"/>
  <c r="U175"/>
  <c r="V176"/>
  <c r="L122" i="7"/>
  <c r="G123"/>
  <c r="I158" i="12" l="1"/>
  <c r="F8" i="14" s="1"/>
  <c r="F7"/>
  <c r="J158" i="12"/>
  <c r="T176" i="13"/>
  <c r="V177"/>
  <c r="U176"/>
  <c r="G124" i="7"/>
  <c r="L123"/>
  <c r="J159" i="12" l="1"/>
  <c r="J160" s="1"/>
  <c r="I159"/>
  <c r="T177" i="13"/>
  <c r="V178"/>
  <c r="U177"/>
  <c r="L124" i="7"/>
  <c r="G125"/>
  <c r="I160" i="12" l="1"/>
  <c r="F9" i="14"/>
  <c r="V179" i="13"/>
  <c r="U178"/>
  <c r="T178"/>
  <c r="G126" i="7"/>
  <c r="L125"/>
  <c r="I161" i="12" l="1"/>
  <c r="F11" i="14" s="1"/>
  <c r="F10"/>
  <c r="J161" i="12"/>
  <c r="T179" i="13"/>
  <c r="V180"/>
  <c r="U179"/>
  <c r="L126" i="7"/>
  <c r="G127"/>
  <c r="I162" i="12" l="1"/>
  <c r="F12" i="14" s="1"/>
  <c r="J162" i="12"/>
  <c r="T180" i="13"/>
  <c r="U180"/>
  <c r="V181"/>
  <c r="G128" i="7"/>
  <c r="L127"/>
  <c r="J163" i="12" l="1"/>
  <c r="T181" i="13"/>
  <c r="U181"/>
  <c r="V182"/>
  <c r="L128" i="7"/>
  <c r="G129"/>
  <c r="V183" i="13" l="1"/>
  <c r="U182"/>
  <c r="T182"/>
  <c r="G130" i="7"/>
  <c r="L129"/>
  <c r="T183" i="13" l="1"/>
  <c r="V184"/>
  <c r="U183"/>
  <c r="L130" i="7"/>
  <c r="G131"/>
  <c r="T184" i="13" l="1"/>
  <c r="U184"/>
  <c r="V185"/>
  <c r="G132" i="7"/>
  <c r="L131"/>
  <c r="T185" i="13" l="1"/>
  <c r="U185"/>
  <c r="V186"/>
  <c r="L132" i="7"/>
  <c r="G133"/>
  <c r="U186" i="13" l="1"/>
  <c r="V187"/>
  <c r="T186"/>
  <c r="G134" i="7"/>
  <c r="L133"/>
  <c r="T187" i="13" l="1"/>
  <c r="U187"/>
  <c r="V188"/>
  <c r="L134" i="7"/>
  <c r="G135"/>
  <c r="U188" i="13" l="1"/>
  <c r="V189"/>
  <c r="T188"/>
  <c r="G136" i="7"/>
  <c r="L135"/>
  <c r="T189" i="13" l="1"/>
  <c r="U189"/>
  <c r="V190"/>
  <c r="L136" i="7"/>
  <c r="G137"/>
  <c r="V191" i="13" l="1"/>
  <c r="T190"/>
  <c r="U190"/>
  <c r="G138" i="7"/>
  <c r="L137"/>
  <c r="T191" i="13" l="1"/>
  <c r="U191"/>
  <c r="V192"/>
  <c r="L138" i="7"/>
  <c r="G139"/>
  <c r="T192" i="13" l="1"/>
  <c r="U192"/>
  <c r="V193"/>
  <c r="L139" i="7"/>
  <c r="G140"/>
  <c r="U193" i="13" l="1"/>
  <c r="V194"/>
  <c r="T193"/>
  <c r="L140" i="7"/>
  <c r="G141"/>
  <c r="T194" i="13" l="1"/>
  <c r="U194"/>
  <c r="V195"/>
  <c r="G142" i="7"/>
  <c r="L141"/>
  <c r="T195" i="13" l="1"/>
  <c r="V196"/>
  <c r="U195"/>
  <c r="L142" i="7"/>
  <c r="G143"/>
  <c r="V197" i="13" l="1"/>
  <c r="U196"/>
  <c r="T196"/>
  <c r="G144" i="7"/>
  <c r="L143"/>
  <c r="V198" i="13" l="1"/>
  <c r="T197"/>
  <c r="U197"/>
  <c r="L144" i="7"/>
  <c r="G145"/>
  <c r="U198" i="13" l="1"/>
  <c r="V199"/>
  <c r="T198"/>
  <c r="L145" i="7"/>
  <c r="G146"/>
  <c r="U199" i="13" l="1"/>
  <c r="T199"/>
  <c r="V200"/>
  <c r="L146" i="7"/>
  <c r="G147"/>
  <c r="U200" i="13" l="1"/>
  <c r="T200"/>
  <c r="V201"/>
  <c r="L147" i="7"/>
  <c r="G148"/>
  <c r="U201" i="13" l="1"/>
  <c r="V202"/>
  <c r="T201"/>
  <c r="L148" i="7"/>
  <c r="G149"/>
  <c r="T202" i="13" l="1"/>
  <c r="U202"/>
  <c r="V203"/>
  <c r="L149" i="7"/>
  <c r="G150"/>
  <c r="V204" i="13" l="1"/>
  <c r="T203"/>
  <c r="U203"/>
  <c r="L150" i="7"/>
  <c r="G151"/>
  <c r="U204" i="13" l="1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l="1"/>
  <c r="I163" s="1"/>
  <c r="F13" i="14" s="1"/>
  <c r="E13"/>
  <c r="U317" i="13"/>
  <c r="T317"/>
  <c r="V318"/>
  <c r="G265" i="7"/>
  <c r="L264"/>
  <c r="G164" i="12" s="1"/>
  <c r="J164" l="1"/>
  <c r="H164"/>
  <c r="I164" s="1"/>
  <c r="F14" i="14" s="1"/>
  <c r="E14"/>
  <c r="V319" i="13"/>
  <c r="U318"/>
  <c r="T318"/>
  <c r="G266" i="7"/>
  <c r="L265"/>
  <c r="G165" i="12" s="1"/>
  <c r="J165" l="1"/>
  <c r="H165"/>
  <c r="I165" s="1"/>
  <c r="F15" i="14" s="1"/>
  <c r="E15"/>
  <c r="T319" i="13"/>
  <c r="V320"/>
  <c r="U319"/>
  <c r="G267" i="7"/>
  <c r="L266"/>
  <c r="G166" i="12" s="1"/>
  <c r="J166" l="1"/>
  <c r="H166"/>
  <c r="I166" s="1"/>
  <c r="F16" i="14" s="1"/>
  <c r="E16"/>
  <c r="T320" i="13"/>
  <c r="U320"/>
  <c r="V321"/>
  <c r="G268" i="7"/>
  <c r="L267"/>
  <c r="G167" i="12" s="1"/>
  <c r="J167" l="1"/>
  <c r="H167"/>
  <c r="I167" s="1"/>
  <c r="F17" i="14" s="1"/>
  <c r="E17"/>
  <c r="V322" i="13"/>
  <c r="T321"/>
  <c r="U321"/>
  <c r="L268" i="7"/>
  <c r="G168" i="12" s="1"/>
  <c r="H168" l="1"/>
  <c r="I168" s="1"/>
  <c r="F18" i="14" s="1"/>
  <c r="E18"/>
  <c r="J168" i="12"/>
  <c r="V323" i="13"/>
  <c r="U322"/>
  <c r="T322"/>
  <c r="J169" i="12" l="1"/>
  <c r="T323" i="13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60" l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9"/>
  <c r="A58"/>
  <c r="A57"/>
  <c r="AH54"/>
  <c r="AG54"/>
  <c r="AF54"/>
  <c r="AH53"/>
  <c r="AG53"/>
  <c r="AF53"/>
  <c r="AH52"/>
  <c r="AG52"/>
  <c r="AF52"/>
  <c r="AH51"/>
  <c r="AG51"/>
  <c r="AF51"/>
  <c r="AH50"/>
  <c r="AG50"/>
  <c r="AF50"/>
  <c r="AH49"/>
  <c r="AG49"/>
  <c r="AF49"/>
  <c r="AH48"/>
  <c r="AG48"/>
  <c r="AF48"/>
  <c r="AH47"/>
  <c r="AG47"/>
  <c r="AF47"/>
  <c r="AH46"/>
  <c r="AG46"/>
  <c r="AF46"/>
  <c r="AH45"/>
  <c r="AG45"/>
  <c r="AF45"/>
  <c r="AH44"/>
  <c r="AG44"/>
  <c r="AF44"/>
  <c r="AH43"/>
  <c r="AG43"/>
  <c r="AF43"/>
  <c r="AH42"/>
  <c r="AG42"/>
  <c r="AF42"/>
  <c r="AH41"/>
  <c r="AG41"/>
  <c r="AF41"/>
  <c r="AH40"/>
  <c r="AG40"/>
  <c r="AF40"/>
  <c r="AH39"/>
  <c r="AG39"/>
  <c r="AF39"/>
  <c r="AH38"/>
  <c r="AG38"/>
  <c r="AF38"/>
  <c r="AH37"/>
  <c r="AG37"/>
  <c r="AF37"/>
  <c r="AH36"/>
  <c r="AG36"/>
  <c r="AF36"/>
  <c r="AH35"/>
  <c r="AG35"/>
  <c r="AF35"/>
  <c r="AH34"/>
  <c r="AG34"/>
  <c r="AF34"/>
  <c r="AH33"/>
  <c r="AG33"/>
  <c r="AF33"/>
  <c r="AH32"/>
  <c r="AG32"/>
  <c r="AF32"/>
  <c r="AH31"/>
  <c r="AG31"/>
  <c r="AF31"/>
  <c r="AH30"/>
  <c r="AG30"/>
  <c r="AF30"/>
  <c r="AH29"/>
  <c r="AG29"/>
  <c r="AF29"/>
  <c r="AH28"/>
  <c r="AG28"/>
  <c r="AF28"/>
  <c r="AH27"/>
  <c r="AG27"/>
  <c r="AF27"/>
  <c r="AH26"/>
  <c r="AG26"/>
  <c r="AF26"/>
  <c r="AH25"/>
  <c r="AG25"/>
  <c r="AF25"/>
  <c r="AH24"/>
  <c r="AG24"/>
  <c r="AF24"/>
  <c r="AH23"/>
  <c r="AG23"/>
  <c r="AF23"/>
  <c r="AH22"/>
  <c r="AG22"/>
  <c r="AF22"/>
  <c r="AH21"/>
  <c r="AG21"/>
  <c r="AF21"/>
  <c r="AH20"/>
  <c r="AG20"/>
  <c r="AF20"/>
  <c r="AH19"/>
  <c r="AG19"/>
  <c r="AF19"/>
  <c r="AH18"/>
  <c r="AG18"/>
  <c r="AF18"/>
  <c r="AF17"/>
  <c r="AF16"/>
  <c r="AF15"/>
  <c r="AF14"/>
  <c r="AF13"/>
  <c r="AF12"/>
  <c r="AF11"/>
  <c r="AF10"/>
  <c r="AF9"/>
  <c r="AF8"/>
  <c r="AF7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N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P9"/>
  <c r="O9"/>
  <c r="N9"/>
  <c r="P8"/>
  <c r="O8"/>
  <c r="N8"/>
  <c r="P7"/>
  <c r="O7"/>
  <c r="N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L7" l="1"/>
  <c r="AR7" s="1"/>
  <c r="AU7" s="1"/>
  <c r="AI8" s="1"/>
  <c r="AO7" l="1"/>
  <c r="AL8"/>
  <c r="AL9" l="1"/>
  <c r="AO8"/>
  <c r="AR8"/>
  <c r="AU8" s="1"/>
  <c r="AI9" s="1"/>
  <c r="AO9" l="1"/>
  <c r="AL10"/>
  <c r="AR9"/>
  <c r="AU9" s="1"/>
  <c r="AI10" s="1"/>
  <c r="AL11" l="1"/>
  <c r="AR10"/>
  <c r="AU10" s="1"/>
  <c r="AI11" s="1"/>
  <c r="AO10"/>
  <c r="AR11" l="1"/>
  <c r="AU11" s="1"/>
  <c r="AI12" s="1"/>
  <c r="AL12"/>
  <c r="AO11"/>
  <c r="AI13" l="1"/>
  <c r="AO12"/>
  <c r="AR12"/>
  <c r="AU12" s="1"/>
  <c r="AL13"/>
  <c r="AO13" l="1"/>
  <c r="AL14"/>
  <c r="AR13"/>
  <c r="AU13" s="1"/>
  <c r="AI14" s="1"/>
  <c r="AL15" l="1"/>
  <c r="AO14"/>
  <c r="AR14"/>
  <c r="AU14" s="1"/>
  <c r="AI15" s="1"/>
  <c r="AO15" l="1"/>
  <c r="AR15"/>
  <c r="AU15" s="1"/>
  <c r="AI16" s="1"/>
  <c r="AL16"/>
  <c r="AO16" l="1"/>
  <c r="AR16"/>
  <c r="AU16" s="1"/>
  <c r="AI17" s="1"/>
  <c r="AL17"/>
  <c r="AL18" l="1"/>
  <c r="AO17"/>
  <c r="AR17"/>
  <c r="AU17" s="1"/>
  <c r="AI18" s="1"/>
  <c r="AO18" l="1"/>
  <c r="AR18"/>
  <c r="AU18" s="1"/>
  <c r="AI19" s="1"/>
  <c r="AL19"/>
  <c r="AO19" l="1"/>
  <c r="AR19"/>
  <c r="AU19" s="1"/>
  <c r="AI20" s="1"/>
  <c r="AL20"/>
  <c r="AR20" l="1"/>
  <c r="AU20" s="1"/>
  <c r="AI21" s="1"/>
  <c r="AO20"/>
  <c r="AL21"/>
  <c r="AO21" l="1"/>
  <c r="AL22"/>
  <c r="AR21"/>
  <c r="AU21" s="1"/>
  <c r="AI22" s="1"/>
  <c r="AO22" l="1"/>
  <c r="AL23"/>
  <c r="AR22"/>
  <c r="AU22" s="1"/>
  <c r="AI23" s="1"/>
  <c r="AO23" l="1"/>
  <c r="AL24"/>
  <c r="AR23"/>
  <c r="AU23" s="1"/>
  <c r="AI24" s="1"/>
  <c r="AO24" l="1"/>
  <c r="AR24"/>
  <c r="AU24" s="1"/>
  <c r="AI25" s="1"/>
  <c r="AL25"/>
  <c r="AR25" l="1"/>
  <c r="AU25" s="1"/>
  <c r="AI26" s="1"/>
  <c r="AO25"/>
  <c r="AL26"/>
  <c r="AO26" l="1"/>
  <c r="AR26"/>
  <c r="AU26" s="1"/>
  <c r="AI27" s="1"/>
  <c r="AL27"/>
  <c r="AR27" l="1"/>
  <c r="AU27" s="1"/>
  <c r="AI28" s="1"/>
  <c r="AL28"/>
  <c r="AO27"/>
  <c r="AR28" l="1"/>
  <c r="AU28" s="1"/>
  <c r="AI29" s="1"/>
  <c r="AO28"/>
  <c r="AL29"/>
  <c r="AR29" l="1"/>
  <c r="AU29" s="1"/>
  <c r="AI30" s="1"/>
  <c r="AL30"/>
  <c r="AO29"/>
  <c r="AR30" l="1"/>
  <c r="AU30" s="1"/>
  <c r="AI31" s="1"/>
  <c r="AL31"/>
  <c r="AO30"/>
  <c r="AL32" l="1"/>
  <c r="AO31"/>
  <c r="AR31"/>
  <c r="AU31" s="1"/>
  <c r="AI32" s="1"/>
  <c r="AL33" l="1"/>
  <c r="AR32"/>
  <c r="AU32" s="1"/>
  <c r="AI33" s="1"/>
  <c r="AO32"/>
  <c r="AR33" l="1"/>
  <c r="AU33" s="1"/>
  <c r="AI34" s="1"/>
  <c r="AL34"/>
  <c r="AO33"/>
  <c r="AL35" l="1"/>
  <c r="AO34"/>
  <c r="AR34"/>
  <c r="AU34" s="1"/>
  <c r="AI35" s="1"/>
  <c r="AO35" l="1"/>
  <c r="AR35"/>
  <c r="AU35" s="1"/>
  <c r="AI36" s="1"/>
  <c r="AL36"/>
  <c r="AO36" l="1"/>
  <c r="AR36"/>
  <c r="AU36" s="1"/>
  <c r="AI37" s="1"/>
  <c r="AL37"/>
  <c r="AO37" l="1"/>
  <c r="AL38"/>
  <c r="AR37"/>
  <c r="AU37" s="1"/>
  <c r="AI38" s="1"/>
  <c r="AL39" l="1"/>
  <c r="AO38"/>
  <c r="AR38"/>
  <c r="AU38" s="1"/>
  <c r="AI39" s="1"/>
  <c r="AO39" l="1"/>
  <c r="AR39"/>
  <c r="AU39" s="1"/>
  <c r="AI40" s="1"/>
  <c r="AL40"/>
  <c r="AO40" l="1"/>
  <c r="AL41"/>
  <c r="AR40"/>
  <c r="AU40" s="1"/>
  <c r="AI41" s="1"/>
  <c r="AL42" l="1"/>
  <c r="AO41"/>
  <c r="AR41"/>
  <c r="AU41" s="1"/>
  <c r="AI42" s="1"/>
  <c r="AO42" l="1"/>
  <c r="AR42"/>
  <c r="AU42" s="1"/>
  <c r="AI43" s="1"/>
  <c r="AL43"/>
  <c r="AO43" l="1"/>
  <c r="AL44"/>
  <c r="AR43"/>
  <c r="AU43" s="1"/>
  <c r="AI44" s="1"/>
  <c r="AR44" l="1"/>
  <c r="AU44" s="1"/>
  <c r="AI45" s="1"/>
  <c r="AL45"/>
  <c r="AO44"/>
  <c r="AL46" l="1"/>
  <c r="AR45"/>
  <c r="AU45" s="1"/>
  <c r="AI46" s="1"/>
  <c r="AO45"/>
  <c r="AO46" l="1"/>
  <c r="AR46"/>
  <c r="AU46" s="1"/>
  <c r="AI47" s="1"/>
  <c r="AL47"/>
  <c r="AR47" l="1"/>
  <c r="AU47" s="1"/>
  <c r="AI48" s="1"/>
  <c r="AL48"/>
  <c r="AO47"/>
  <c r="AL49" l="1"/>
  <c r="AR48"/>
  <c r="AU48" s="1"/>
  <c r="AI49" s="1"/>
  <c r="AO48"/>
  <c r="AO49" l="1"/>
  <c r="AL50"/>
  <c r="AR49"/>
  <c r="AU49" s="1"/>
  <c r="AI50" s="1"/>
  <c r="AI51" l="1"/>
  <c r="AR50"/>
  <c r="AU50" s="1"/>
  <c r="AL51"/>
  <c r="AO50"/>
  <c r="AL52" l="1"/>
  <c r="AO51"/>
  <c r="AR51"/>
  <c r="AU51" s="1"/>
  <c r="AI52" s="1"/>
  <c r="AO52" l="1"/>
  <c r="AR52"/>
  <c r="AU52" s="1"/>
  <c r="AI53" s="1"/>
  <c r="AL53"/>
  <c r="AR53" l="1"/>
  <c r="AU53" s="1"/>
  <c r="AI54" s="1"/>
  <c r="AO53"/>
  <c r="AL54"/>
  <c r="AR54" l="1"/>
  <c r="AU54" s="1"/>
  <c r="AI55" s="1"/>
  <c r="AO54"/>
  <c r="AL55"/>
  <c r="AR55" l="1"/>
  <c r="AU55" s="1"/>
  <c r="AI56" s="1"/>
  <c r="AO55"/>
  <c r="AL56"/>
  <c r="AR56" l="1"/>
  <c r="AO56"/>
  <c r="AU56" l="1"/>
  <c r="AI57" s="1"/>
  <c r="AR57"/>
  <c r="AU57" s="1"/>
  <c r="AI58" s="1"/>
  <c r="H57" l="1"/>
  <c r="AR58"/>
  <c r="Q57" l="1"/>
  <c r="Z58" s="1"/>
  <c r="K57"/>
  <c r="N57" s="1"/>
  <c r="AU58"/>
  <c r="AI59" s="1"/>
  <c r="H58"/>
  <c r="K269" i="7" l="1"/>
  <c r="J269"/>
  <c r="I269"/>
  <c r="H269"/>
  <c r="G269"/>
  <c r="AR59" i="13"/>
  <c r="K58"/>
  <c r="N58" s="1"/>
  <c r="Q58"/>
  <c r="Z59" s="1"/>
  <c r="L269" i="7" l="1"/>
  <c r="G169" i="12" s="1"/>
  <c r="AU59" i="13"/>
  <c r="AI60" s="1"/>
  <c r="H59"/>
  <c r="J270" i="7"/>
  <c r="I270"/>
  <c r="K270"/>
  <c r="G270"/>
  <c r="H270"/>
  <c r="H169" i="12" l="1"/>
  <c r="I169" s="1"/>
  <c r="E19" i="14"/>
  <c r="K59" i="13"/>
  <c r="N59" s="1"/>
  <c r="Q59"/>
  <c r="Z60" s="1"/>
  <c r="I271" i="7" s="1"/>
  <c r="AR60" i="13"/>
  <c r="L270" i="7"/>
  <c r="G170" i="12" s="1"/>
  <c r="J170" l="1"/>
  <c r="F19" i="14"/>
  <c r="H170" i="12"/>
  <c r="I170" s="1"/>
  <c r="F20" i="14" s="1"/>
  <c r="E20"/>
  <c r="H271" i="7"/>
  <c r="G271"/>
  <c r="H60" i="13"/>
  <c r="AU60"/>
  <c r="AI61" s="1"/>
  <c r="J271" i="7"/>
  <c r="K271"/>
  <c r="J171" i="12" l="1"/>
  <c r="L271" i="7"/>
  <c r="G171" i="12" s="1"/>
  <c r="Q60" i="13"/>
  <c r="K60"/>
  <c r="N60" s="1"/>
  <c r="H171" i="12" l="1"/>
  <c r="I171" s="1"/>
  <c r="F21" i="14" s="1"/>
  <c r="E21"/>
  <c r="H61" i="13"/>
  <c r="AU61"/>
  <c r="AI62" s="1"/>
  <c r="AR62" s="1"/>
  <c r="J172" i="12" l="1"/>
  <c r="Q61" i="13"/>
  <c r="Z62" s="1"/>
  <c r="AX62" s="1"/>
  <c r="K61"/>
  <c r="N61" s="1"/>
  <c r="B22" i="14" l="1"/>
  <c r="H62" i="13"/>
  <c r="AU62"/>
  <c r="AI63" s="1"/>
  <c r="Q62" l="1"/>
  <c r="K62"/>
  <c r="N62" s="1"/>
  <c r="H272" i="7" l="1"/>
  <c r="AV61" i="13" l="1"/>
  <c r="AJ62" s="1"/>
  <c r="I61"/>
  <c r="R61" s="1"/>
  <c r="K272" i="7"/>
  <c r="J272"/>
  <c r="G272"/>
  <c r="I272"/>
  <c r="L61" i="13" l="1"/>
  <c r="O61" s="1"/>
  <c r="L272" i="7"/>
  <c r="G172" i="12" s="1"/>
  <c r="H172" l="1"/>
  <c r="I172" s="1"/>
  <c r="F22" i="14" s="1"/>
  <c r="E22"/>
  <c r="AA62" i="13"/>
  <c r="BI61"/>
  <c r="BC61"/>
  <c r="BF61" s="1"/>
  <c r="H21" i="14" s="1"/>
  <c r="C22" l="1"/>
  <c r="J173" i="12"/>
  <c r="AS62" i="13"/>
  <c r="AV62" s="1"/>
  <c r="AJ63" s="1"/>
  <c r="BJ61"/>
  <c r="BD61"/>
  <c r="AB62"/>
  <c r="AY62" l="1"/>
  <c r="F272" i="7"/>
  <c r="J273" s="1"/>
  <c r="D22" i="14"/>
  <c r="I62" i="13"/>
  <c r="L62" s="1"/>
  <c r="O62" s="1"/>
  <c r="BG61"/>
  <c r="I21" i="14" s="1"/>
  <c r="AT62" i="13"/>
  <c r="AZ62" s="1"/>
  <c r="H273" i="7" l="1"/>
  <c r="I273"/>
  <c r="G273"/>
  <c r="K273"/>
  <c r="R62" i="13"/>
  <c r="J62"/>
  <c r="AW62"/>
  <c r="AK63" s="1"/>
  <c r="L273" i="7" l="1"/>
  <c r="G173" i="12" s="1"/>
  <c r="E23" i="14" s="1"/>
  <c r="S62" i="13"/>
  <c r="M62"/>
  <c r="P62" s="1"/>
  <c r="BK62"/>
  <c r="H173" i="12" l="1"/>
  <c r="I173" s="1"/>
  <c r="F23" i="14" s="1"/>
  <c r="Z63" i="13"/>
  <c r="BC62"/>
  <c r="BF62" s="1"/>
  <c r="H22" i="14" s="1"/>
  <c r="J174" i="12" l="1"/>
  <c r="BJ62" i="13"/>
  <c r="AB63"/>
  <c r="D23" i="14" s="1"/>
  <c r="BD62" i="13"/>
  <c r="B23" i="14"/>
  <c r="AS63" i="13"/>
  <c r="BH63"/>
  <c r="BA62"/>
  <c r="BB62"/>
  <c r="BI62"/>
  <c r="AA63"/>
  <c r="C23" i="14" s="1"/>
  <c r="AY63" i="13" l="1"/>
  <c r="F273" i="7"/>
  <c r="H274" s="1"/>
  <c r="BE62" i="13"/>
  <c r="G22" i="14" s="1"/>
  <c r="AR63" i="13"/>
  <c r="AX63" s="1"/>
  <c r="I63"/>
  <c r="AV63"/>
  <c r="AJ64" s="1"/>
  <c r="BG62"/>
  <c r="I22" i="14" s="1"/>
  <c r="AT63" i="13"/>
  <c r="AZ63" s="1"/>
  <c r="BC63" l="1"/>
  <c r="BF63" s="1"/>
  <c r="H23" i="14" s="1"/>
  <c r="G274" i="7"/>
  <c r="K274"/>
  <c r="I274"/>
  <c r="J274"/>
  <c r="BI63" i="13"/>
  <c r="BB63"/>
  <c r="BE63" s="1"/>
  <c r="G23" i="14" s="1"/>
  <c r="R63" i="13"/>
  <c r="AA64" s="1"/>
  <c r="C24" i="14" s="1"/>
  <c r="L63" i="13"/>
  <c r="O63" s="1"/>
  <c r="H63"/>
  <c r="AU63"/>
  <c r="AI64" s="1"/>
  <c r="J63"/>
  <c r="AW63"/>
  <c r="AK64" s="1"/>
  <c r="AS64" l="1"/>
  <c r="I64" s="1"/>
  <c r="L274" i="7"/>
  <c r="G174" i="12" s="1"/>
  <c r="H174" s="1"/>
  <c r="I174" s="1"/>
  <c r="S63" i="13"/>
  <c r="AB64" s="1"/>
  <c r="D24" i="14" s="1"/>
  <c r="M63" i="13"/>
  <c r="P63" s="1"/>
  <c r="Q63"/>
  <c r="Z64" s="1"/>
  <c r="K63"/>
  <c r="N63" s="1"/>
  <c r="BK63"/>
  <c r="BH64" s="1"/>
  <c r="AR64"/>
  <c r="BJ63"/>
  <c r="BD63"/>
  <c r="BG63" s="1"/>
  <c r="I23" i="14" s="1"/>
  <c r="BA63" i="13"/>
  <c r="AY64" l="1"/>
  <c r="AX64"/>
  <c r="AV64"/>
  <c r="AJ65" s="1"/>
  <c r="F274" i="7"/>
  <c r="E24" i="14"/>
  <c r="AT64" i="13"/>
  <c r="AW64" s="1"/>
  <c r="AK65" s="1"/>
  <c r="R64"/>
  <c r="L64"/>
  <c r="O64" s="1"/>
  <c r="B24" i="14"/>
  <c r="AU64" i="13"/>
  <c r="AI65" s="1"/>
  <c r="H64"/>
  <c r="F24" i="14"/>
  <c r="J175" i="12"/>
  <c r="AZ64" i="13" l="1"/>
  <c r="J64"/>
  <c r="BK64" s="1"/>
  <c r="BH65" s="1"/>
  <c r="AA65"/>
  <c r="C25" i="14" s="1"/>
  <c r="Q64" i="13"/>
  <c r="Z65" s="1"/>
  <c r="K64"/>
  <c r="N64" s="1"/>
  <c r="BI64"/>
  <c r="BC64"/>
  <c r="G275" i="7"/>
  <c r="I275"/>
  <c r="J275"/>
  <c r="K275"/>
  <c r="H275"/>
  <c r="BB64" i="13"/>
  <c r="BE64" s="1"/>
  <c r="G24" i="14" s="1"/>
  <c r="BJ64" i="13" l="1"/>
  <c r="B25" i="14"/>
  <c r="S64" i="13"/>
  <c r="AB65" s="1"/>
  <c r="D25" i="14" s="1"/>
  <c r="BD64" i="13"/>
  <c r="M64"/>
  <c r="P64" s="1"/>
  <c r="BA64"/>
  <c r="L275" i="7"/>
  <c r="G175" i="12" s="1"/>
  <c r="BF64" i="13"/>
  <c r="H24" i="14" s="1"/>
  <c r="AS65" i="13"/>
  <c r="AY65" s="1"/>
  <c r="AR65"/>
  <c r="AX65" s="1"/>
  <c r="F275" i="7" l="1"/>
  <c r="K276" s="1"/>
  <c r="BG64" i="13"/>
  <c r="I24" i="14" s="1"/>
  <c r="AT65" i="13"/>
  <c r="AZ65" s="1"/>
  <c r="AU65"/>
  <c r="AI66" s="1"/>
  <c r="H65"/>
  <c r="AV65"/>
  <c r="AJ66" s="1"/>
  <c r="I65"/>
  <c r="H175" i="12"/>
  <c r="I175" s="1"/>
  <c r="E25" i="14"/>
  <c r="H276" i="7" l="1"/>
  <c r="G276"/>
  <c r="J276"/>
  <c r="I276"/>
  <c r="BJ65" i="13"/>
  <c r="J65"/>
  <c r="BK65" s="1"/>
  <c r="BH66" s="1"/>
  <c r="AW65"/>
  <c r="AK66" s="1"/>
  <c r="BB65"/>
  <c r="BE65" s="1"/>
  <c r="G25" i="14" s="1"/>
  <c r="F25"/>
  <c r="J176" i="12"/>
  <c r="Q65" i="13"/>
  <c r="Z66" s="1"/>
  <c r="K65"/>
  <c r="N65" s="1"/>
  <c r="BI65"/>
  <c r="BC65"/>
  <c r="BF65" s="1"/>
  <c r="H25" i="14" s="1"/>
  <c r="L65" i="13"/>
  <c r="O65" s="1"/>
  <c r="R65"/>
  <c r="AA66" s="1"/>
  <c r="C26" i="14" s="1"/>
  <c r="L276" i="7" l="1"/>
  <c r="G176" i="12" s="1"/>
  <c r="E26" i="14" s="1"/>
  <c r="BD65" i="13"/>
  <c r="BG65" s="1"/>
  <c r="I25" i="14" s="1"/>
  <c r="BA65" i="13"/>
  <c r="AR66"/>
  <c r="H66" s="1"/>
  <c r="M65"/>
  <c r="P65" s="1"/>
  <c r="S65"/>
  <c r="AB66" s="1"/>
  <c r="D26" i="14" s="1"/>
  <c r="B26"/>
  <c r="AS66" i="13"/>
  <c r="AY66" s="1"/>
  <c r="AX66" l="1"/>
  <c r="AT66"/>
  <c r="J66" s="1"/>
  <c r="S66" s="1"/>
  <c r="H176" i="12"/>
  <c r="I176" s="1"/>
  <c r="F26" i="14" s="1"/>
  <c r="F276" i="7"/>
  <c r="I277" s="1"/>
  <c r="AU66" i="13"/>
  <c r="AI67" s="1"/>
  <c r="AV66"/>
  <c r="AJ67" s="1"/>
  <c r="I66"/>
  <c r="K66"/>
  <c r="N66" s="1"/>
  <c r="Q66"/>
  <c r="AZ66" l="1"/>
  <c r="AB67" s="1"/>
  <c r="D27" i="14" s="1"/>
  <c r="BB66" i="13"/>
  <c r="BE66" s="1"/>
  <c r="G26" i="14" s="1"/>
  <c r="M66" i="13"/>
  <c r="P66" s="1"/>
  <c r="BK66"/>
  <c r="BH67" s="1"/>
  <c r="AW66"/>
  <c r="AK67" s="1"/>
  <c r="J177" i="12"/>
  <c r="H277" i="7"/>
  <c r="K277"/>
  <c r="G277"/>
  <c r="J277"/>
  <c r="Z67" i="13"/>
  <c r="B27" i="14" s="1"/>
  <c r="L66" i="13"/>
  <c r="O66" s="1"/>
  <c r="R66"/>
  <c r="AA67" s="1"/>
  <c r="C27" i="14" s="1"/>
  <c r="BI66" i="13"/>
  <c r="BC66"/>
  <c r="BF66" s="1"/>
  <c r="H26" i="14" s="1"/>
  <c r="AR67" i="13" l="1"/>
  <c r="AX67" s="1"/>
  <c r="BD66"/>
  <c r="BG66" s="1"/>
  <c r="I26" i="14" s="1"/>
  <c r="BJ66" i="13"/>
  <c r="BA66"/>
  <c r="L277" i="7"/>
  <c r="G177" i="12" s="1"/>
  <c r="E27" i="14" s="1"/>
  <c r="F277" i="7"/>
  <c r="AS67" i="13"/>
  <c r="AY67" s="1"/>
  <c r="H67" l="1"/>
  <c r="K67" s="1"/>
  <c r="N67" s="1"/>
  <c r="AU67"/>
  <c r="AI68" s="1"/>
  <c r="BB67"/>
  <c r="BE67" s="1"/>
  <c r="G27" i="14" s="1"/>
  <c r="AT67" i="13"/>
  <c r="H177" i="12"/>
  <c r="I177" s="1"/>
  <c r="J178" s="1"/>
  <c r="BC67" i="13"/>
  <c r="BF67" s="1"/>
  <c r="H27" i="14" s="1"/>
  <c r="BI67" i="13"/>
  <c r="AV67"/>
  <c r="AJ68" s="1"/>
  <c r="I67"/>
  <c r="H278" i="7"/>
  <c r="I278"/>
  <c r="J278"/>
  <c r="G278"/>
  <c r="K278"/>
  <c r="AR68" i="13" l="1"/>
  <c r="H68" s="1"/>
  <c r="Q68" s="1"/>
  <c r="Q67"/>
  <c r="Z68" s="1"/>
  <c r="B28" i="14" s="1"/>
  <c r="AW67" i="13"/>
  <c r="AK68" s="1"/>
  <c r="AZ67"/>
  <c r="J67"/>
  <c r="M67" s="1"/>
  <c r="P67" s="1"/>
  <c r="F27" i="14"/>
  <c r="L67" i="13"/>
  <c r="O67" s="1"/>
  <c r="R67"/>
  <c r="AA68" s="1"/>
  <c r="L278" i="7"/>
  <c r="G178" i="12" s="1"/>
  <c r="AS68" i="13"/>
  <c r="AU68" l="1"/>
  <c r="AI69" s="1"/>
  <c r="K68"/>
  <c r="N68" s="1"/>
  <c r="BA67"/>
  <c r="BD67"/>
  <c r="BG67" s="1"/>
  <c r="I27" i="14" s="1"/>
  <c r="BJ67" i="13"/>
  <c r="BK67"/>
  <c r="BH68" s="1"/>
  <c r="S67"/>
  <c r="AB68" s="1"/>
  <c r="D28" i="14" s="1"/>
  <c r="H178" i="12"/>
  <c r="I178" s="1"/>
  <c r="E28" i="14"/>
  <c r="C28"/>
  <c r="AV68" i="13"/>
  <c r="AJ69" s="1"/>
  <c r="I68"/>
  <c r="AT68" l="1"/>
  <c r="J68" s="1"/>
  <c r="S68" s="1"/>
  <c r="AY68"/>
  <c r="BC68" s="1"/>
  <c r="BF68" s="1"/>
  <c r="H28" i="14" s="1"/>
  <c r="AX68" i="13"/>
  <c r="BB68" s="1"/>
  <c r="BE68" s="1"/>
  <c r="G28" i="14" s="1"/>
  <c r="F278" i="7"/>
  <c r="K279" s="1"/>
  <c r="F28" i="14"/>
  <c r="J179" i="12"/>
  <c r="R68" i="13"/>
  <c r="L68"/>
  <c r="O68" s="1"/>
  <c r="BK68" l="1"/>
  <c r="M68"/>
  <c r="P68" s="1"/>
  <c r="AW68"/>
  <c r="AK69" s="1"/>
  <c r="AZ68"/>
  <c r="BD68" s="1"/>
  <c r="AT69" s="1"/>
  <c r="BH69"/>
  <c r="AA69"/>
  <c r="C29" i="14" s="1"/>
  <c r="Z69" i="13"/>
  <c r="B29" i="14" s="1"/>
  <c r="BI68" i="13"/>
  <c r="J279" i="7"/>
  <c r="G279"/>
  <c r="I279"/>
  <c r="H279"/>
  <c r="AR69" i="13"/>
  <c r="AS69"/>
  <c r="BG68" l="1"/>
  <c r="I28" i="14" s="1"/>
  <c r="BA68" i="13"/>
  <c r="BJ68"/>
  <c r="AB69"/>
  <c r="D29" i="14" s="1"/>
  <c r="AY69" i="13"/>
  <c r="BI69" s="1"/>
  <c r="AX69"/>
  <c r="L279" i="7"/>
  <c r="G179" i="12" s="1"/>
  <c r="E29" i="14" s="1"/>
  <c r="F279" i="7"/>
  <c r="I280" s="1"/>
  <c r="H69" i="13"/>
  <c r="Q69" s="1"/>
  <c r="AU69"/>
  <c r="AI70" s="1"/>
  <c r="AV69"/>
  <c r="AJ70" s="1"/>
  <c r="J69"/>
  <c r="AW69"/>
  <c r="AK70" s="1"/>
  <c r="I69"/>
  <c r="R69" s="1"/>
  <c r="AZ69" l="1"/>
  <c r="BJ69" s="1"/>
  <c r="Z70"/>
  <c r="B30" i="14" s="1"/>
  <c r="BC69" i="13"/>
  <c r="BF69" s="1"/>
  <c r="H29" i="14" s="1"/>
  <c r="AA70" i="13"/>
  <c r="C30" i="14" s="1"/>
  <c r="BA69" i="13"/>
  <c r="BB69"/>
  <c r="BE69" s="1"/>
  <c r="G29" i="14" s="1"/>
  <c r="H179" i="12"/>
  <c r="I179" s="1"/>
  <c r="J180" s="1"/>
  <c r="K69" i="13"/>
  <c r="N69" s="1"/>
  <c r="G280" i="7"/>
  <c r="J280"/>
  <c r="H280"/>
  <c r="K280"/>
  <c r="BD69" i="13"/>
  <c r="AT70" s="1"/>
  <c r="S69"/>
  <c r="M69"/>
  <c r="P69" s="1"/>
  <c r="L69"/>
  <c r="O69" s="1"/>
  <c r="BK69"/>
  <c r="BH70" s="1"/>
  <c r="AS70"/>
  <c r="AB70" l="1"/>
  <c r="D30" i="14" s="1"/>
  <c r="AR70" i="13"/>
  <c r="AU70" s="1"/>
  <c r="AI71" s="1"/>
  <c r="AY70"/>
  <c r="BI70" s="1"/>
  <c r="F29" i="14"/>
  <c r="L280" i="7"/>
  <c r="G180" i="12" s="1"/>
  <c r="H180" s="1"/>
  <c r="I180" s="1"/>
  <c r="J181" s="1"/>
  <c r="BG69" i="13"/>
  <c r="I29" i="14" s="1"/>
  <c r="AV70" i="13"/>
  <c r="AJ71" s="1"/>
  <c r="I70"/>
  <c r="L70" s="1"/>
  <c r="O70" s="1"/>
  <c r="J70"/>
  <c r="AW70"/>
  <c r="AK71" s="1"/>
  <c r="F280" i="7" l="1"/>
  <c r="H281" s="1"/>
  <c r="AZ70" i="13"/>
  <c r="BD70" s="1"/>
  <c r="BG70" s="1"/>
  <c r="I30" i="14" s="1"/>
  <c r="H70" i="13"/>
  <c r="BK70" s="1"/>
  <c r="AX70"/>
  <c r="BB70" s="1"/>
  <c r="BE70" s="1"/>
  <c r="G30" i="14" s="1"/>
  <c r="BC70" i="13"/>
  <c r="BF70" s="1"/>
  <c r="H30" i="14" s="1"/>
  <c r="K281" i="7"/>
  <c r="F30" i="14"/>
  <c r="E30"/>
  <c r="R70" i="13"/>
  <c r="AA71" s="1"/>
  <c r="C31" i="14" s="1"/>
  <c r="M70" i="13"/>
  <c r="P70" s="1"/>
  <c r="S70"/>
  <c r="AB71" s="1"/>
  <c r="D31" i="14" s="1"/>
  <c r="BJ70" i="13"/>
  <c r="I281" i="7" l="1"/>
  <c r="G281"/>
  <c r="J281"/>
  <c r="BA70" i="13"/>
  <c r="BH71"/>
  <c r="AR71"/>
  <c r="AU71" s="1"/>
  <c r="AI72" s="1"/>
  <c r="AS71"/>
  <c r="AV71" s="1"/>
  <c r="AJ72" s="1"/>
  <c r="K70"/>
  <c r="N70" s="1"/>
  <c r="Q70"/>
  <c r="Z71" s="1"/>
  <c r="B31" i="14" s="1"/>
  <c r="L281" i="7"/>
  <c r="G181" i="12" s="1"/>
  <c r="H181" s="1"/>
  <c r="I181" s="1"/>
  <c r="I71" i="13"/>
  <c r="R71" s="1"/>
  <c r="AT71"/>
  <c r="J71" s="1"/>
  <c r="H71" l="1"/>
  <c r="Q71" s="1"/>
  <c r="F281" i="7"/>
  <c r="G282" s="1"/>
  <c r="AY71" i="13"/>
  <c r="BI71" s="1"/>
  <c r="AX71"/>
  <c r="BB71" s="1"/>
  <c r="BE71" s="1"/>
  <c r="G31" i="14" s="1"/>
  <c r="AZ71" i="13"/>
  <c r="BD71" s="1"/>
  <c r="BG71" s="1"/>
  <c r="I31" i="14" s="1"/>
  <c r="E31"/>
  <c r="L71" i="13"/>
  <c r="O71" s="1"/>
  <c r="AW71"/>
  <c r="AK72" s="1"/>
  <c r="M71"/>
  <c r="P71" s="1"/>
  <c r="S71"/>
  <c r="F31" i="14"/>
  <c r="J182" i="12"/>
  <c r="K71" i="13"/>
  <c r="N71" s="1"/>
  <c r="BK71" l="1"/>
  <c r="BH72" s="1"/>
  <c r="J282" i="7"/>
  <c r="H282"/>
  <c r="I282"/>
  <c r="K282"/>
  <c r="AR72" i="13"/>
  <c r="H72" s="1"/>
  <c r="AA72"/>
  <c r="C32" i="14" s="1"/>
  <c r="BC71" i="13"/>
  <c r="BF71" s="1"/>
  <c r="H31" i="14" s="1"/>
  <c r="Z72" i="13"/>
  <c r="B32" i="14" s="1"/>
  <c r="AB72" i="13"/>
  <c r="D32" i="14" s="1"/>
  <c r="BA71" i="13"/>
  <c r="BJ71"/>
  <c r="AT72"/>
  <c r="L282" i="7" l="1"/>
  <c r="G182" i="12" s="1"/>
  <c r="E32" i="14" s="1"/>
  <c r="AU72" i="13"/>
  <c r="AI73" s="1"/>
  <c r="AX72"/>
  <c r="BB72" s="1"/>
  <c r="BE72" s="1"/>
  <c r="G32" i="14" s="1"/>
  <c r="AS72" i="13"/>
  <c r="AV72" s="1"/>
  <c r="AJ73" s="1"/>
  <c r="AZ72"/>
  <c r="BJ72" s="1"/>
  <c r="F282" i="7"/>
  <c r="I283" s="1"/>
  <c r="AW72" i="13"/>
  <c r="AK73" s="1"/>
  <c r="J72"/>
  <c r="Q72"/>
  <c r="K72"/>
  <c r="N72" s="1"/>
  <c r="I72" l="1"/>
  <c r="L72" s="1"/>
  <c r="O72" s="1"/>
  <c r="H182" i="12"/>
  <c r="I182" s="1"/>
  <c r="F32" i="14" s="1"/>
  <c r="Z73" i="13"/>
  <c r="B33" i="14" s="1"/>
  <c r="AY72" i="13"/>
  <c r="BC72" s="1"/>
  <c r="BF72" s="1"/>
  <c r="H32" i="14" s="1"/>
  <c r="J283" i="7"/>
  <c r="K283"/>
  <c r="G283"/>
  <c r="H283"/>
  <c r="BD72" i="13"/>
  <c r="BG72" s="1"/>
  <c r="I32" i="14" s="1"/>
  <c r="M72" i="13"/>
  <c r="P72" s="1"/>
  <c r="S72"/>
  <c r="AB73" s="1"/>
  <c r="D33" i="14" s="1"/>
  <c r="BK72" i="13"/>
  <c r="BH73" s="1"/>
  <c r="AR73"/>
  <c r="H73" s="1"/>
  <c r="R72" l="1"/>
  <c r="AA73" s="1"/>
  <c r="C33" i="14" s="1"/>
  <c r="J183" i="12"/>
  <c r="AS73" i="13"/>
  <c r="AV73" s="1"/>
  <c r="AJ74" s="1"/>
  <c r="BA72"/>
  <c r="BI72"/>
  <c r="AX73"/>
  <c r="L283" i="7"/>
  <c r="G183" i="12" s="1"/>
  <c r="H183" s="1"/>
  <c r="I183" s="1"/>
  <c r="AT73" i="13"/>
  <c r="AZ73" s="1"/>
  <c r="AU73"/>
  <c r="AI74" s="1"/>
  <c r="K73"/>
  <c r="N73" s="1"/>
  <c r="Q73"/>
  <c r="F283" i="7" l="1"/>
  <c r="G284" s="1"/>
  <c r="I73" i="13"/>
  <c r="L73" s="1"/>
  <c r="O73" s="1"/>
  <c r="AY73"/>
  <c r="BA73" s="1"/>
  <c r="E33" i="14"/>
  <c r="AW73" i="13"/>
  <c r="AK74" s="1"/>
  <c r="J73"/>
  <c r="BK73" s="1"/>
  <c r="BH74" s="1"/>
  <c r="BB73"/>
  <c r="BD73"/>
  <c r="BG73" s="1"/>
  <c r="I33" i="14" s="1"/>
  <c r="BJ73" i="13"/>
  <c r="Z74"/>
  <c r="F33" i="14"/>
  <c r="J184" i="12"/>
  <c r="R73" i="13" l="1"/>
  <c r="AA74" s="1"/>
  <c r="C34" i="14" s="1"/>
  <c r="H284" i="7"/>
  <c r="K284"/>
  <c r="I284"/>
  <c r="J284"/>
  <c r="BI73" i="13"/>
  <c r="BC73"/>
  <c r="AS74" s="1"/>
  <c r="M73"/>
  <c r="P73" s="1"/>
  <c r="S73"/>
  <c r="AB74" s="1"/>
  <c r="D34" i="14" s="1"/>
  <c r="B34"/>
  <c r="BE73" i="13"/>
  <c r="G33" i="14" s="1"/>
  <c r="AR74" i="13"/>
  <c r="AX74" s="1"/>
  <c r="AT74"/>
  <c r="AY74" l="1"/>
  <c r="L284" i="7"/>
  <c r="G184" i="12" s="1"/>
  <c r="E34" i="14" s="1"/>
  <c r="BF73" i="13"/>
  <c r="H33" i="14" s="1"/>
  <c r="AZ74" i="13"/>
  <c r="F284" i="7"/>
  <c r="K285" s="1"/>
  <c r="BB74" i="13"/>
  <c r="BE74" s="1"/>
  <c r="G34" i="14" s="1"/>
  <c r="J74" i="13"/>
  <c r="AW74"/>
  <c r="AK75" s="1"/>
  <c r="H74"/>
  <c r="AU74"/>
  <c r="AI75" s="1"/>
  <c r="I74"/>
  <c r="AV74"/>
  <c r="AJ75" s="1"/>
  <c r="H184" i="12" l="1"/>
  <c r="I184" s="1"/>
  <c r="F34" i="14" s="1"/>
  <c r="G285" i="7"/>
  <c r="I285"/>
  <c r="J285"/>
  <c r="H285"/>
  <c r="AR75" i="13"/>
  <c r="BD74"/>
  <c r="BG74" s="1"/>
  <c r="I34" i="14" s="1"/>
  <c r="BJ74" i="13"/>
  <c r="M74"/>
  <c r="P74" s="1"/>
  <c r="S74"/>
  <c r="AB75" s="1"/>
  <c r="D35" i="14" s="1"/>
  <c r="L74" i="13"/>
  <c r="O74" s="1"/>
  <c r="R74"/>
  <c r="AA75" s="1"/>
  <c r="C35" i="14" s="1"/>
  <c r="BC74" i="13"/>
  <c r="BF74" s="1"/>
  <c r="H34" i="14" s="1"/>
  <c r="BI74" i="13"/>
  <c r="Q74"/>
  <c r="Z75" s="1"/>
  <c r="K74"/>
  <c r="N74" s="1"/>
  <c r="BK74"/>
  <c r="BH75" s="1"/>
  <c r="BA74"/>
  <c r="J185" i="12" l="1"/>
  <c r="AX75" i="13"/>
  <c r="L285" i="7"/>
  <c r="G185" i="12" s="1"/>
  <c r="E35" i="14" s="1"/>
  <c r="F285" i="7"/>
  <c r="AS75" i="13"/>
  <c r="AY75" s="1"/>
  <c r="AT75"/>
  <c r="J75" s="1"/>
  <c r="H75"/>
  <c r="AU75"/>
  <c r="AI76" s="1"/>
  <c r="B35" i="14"/>
  <c r="AZ75" i="13" l="1"/>
  <c r="H185" i="12"/>
  <c r="I185" s="1"/>
  <c r="J186" s="1"/>
  <c r="I75" i="13"/>
  <c r="R75" s="1"/>
  <c r="AA76" s="1"/>
  <c r="C36" i="14" s="1"/>
  <c r="AV75" i="13"/>
  <c r="AJ76" s="1"/>
  <c r="AW75"/>
  <c r="AK76" s="1"/>
  <c r="Q75"/>
  <c r="Z76" s="1"/>
  <c r="K75"/>
  <c r="N75" s="1"/>
  <c r="BB75"/>
  <c r="S75"/>
  <c r="M75"/>
  <c r="P75" s="1"/>
  <c r="BC75"/>
  <c r="BF75" s="1"/>
  <c r="H35" i="14" s="1"/>
  <c r="BI75" i="13"/>
  <c r="G286" i="7"/>
  <c r="I286"/>
  <c r="J286"/>
  <c r="H286"/>
  <c r="K286"/>
  <c r="BJ75" i="13" l="1"/>
  <c r="F35" i="14"/>
  <c r="B36"/>
  <c r="L75" i="13"/>
  <c r="O75" s="1"/>
  <c r="BK75"/>
  <c r="BH76" s="1"/>
  <c r="BD75"/>
  <c r="BG75" s="1"/>
  <c r="I35" i="14" s="1"/>
  <c r="BA75" i="13"/>
  <c r="AB76"/>
  <c r="D36" i="14" s="1"/>
  <c r="L286" i="7"/>
  <c r="G186" i="12" s="1"/>
  <c r="BE75" i="13"/>
  <c r="G35" i="14" s="1"/>
  <c r="AR76" i="13"/>
  <c r="AS76"/>
  <c r="AY76" l="1"/>
  <c r="BI76" s="1"/>
  <c r="AX76"/>
  <c r="BB76" s="1"/>
  <c r="BE76" s="1"/>
  <c r="G36" i="14" s="1"/>
  <c r="AT76" i="13"/>
  <c r="J76" s="1"/>
  <c r="F286" i="7"/>
  <c r="K287" s="1"/>
  <c r="E36" i="14"/>
  <c r="H186" i="12"/>
  <c r="I186" s="1"/>
  <c r="AU76" i="13"/>
  <c r="AI77" s="1"/>
  <c r="H76"/>
  <c r="AV76"/>
  <c r="AJ77" s="1"/>
  <c r="I76"/>
  <c r="AZ76" l="1"/>
  <c r="BJ76" s="1"/>
  <c r="AW76"/>
  <c r="AK77" s="1"/>
  <c r="J287" i="7"/>
  <c r="I287"/>
  <c r="G287"/>
  <c r="H287"/>
  <c r="BC76" i="13"/>
  <c r="BF76" s="1"/>
  <c r="H36" i="14" s="1"/>
  <c r="L76" i="13"/>
  <c r="O76" s="1"/>
  <c r="R76"/>
  <c r="AA77" s="1"/>
  <c r="C37" i="14" s="1"/>
  <c r="AR77" i="13"/>
  <c r="S76"/>
  <c r="M76"/>
  <c r="P76" s="1"/>
  <c r="K76"/>
  <c r="N76" s="1"/>
  <c r="Q76"/>
  <c r="Z77" s="1"/>
  <c r="BK76"/>
  <c r="BH77" s="1"/>
  <c r="J187" i="12"/>
  <c r="F36" i="14"/>
  <c r="AB77" i="13" l="1"/>
  <c r="D37" i="14" s="1"/>
  <c r="AX77" i="13"/>
  <c r="BD76"/>
  <c r="BG76" s="1"/>
  <c r="I36" i="14" s="1"/>
  <c r="BA76" i="13"/>
  <c r="F287" i="7"/>
  <c r="L287"/>
  <c r="G187" i="12" s="1"/>
  <c r="E37" i="14" s="1"/>
  <c r="AS77" i="13"/>
  <c r="I77" s="1"/>
  <c r="R77" s="1"/>
  <c r="H77"/>
  <c r="AU77"/>
  <c r="AI78" s="1"/>
  <c r="B37" i="14"/>
  <c r="AT77" i="13"/>
  <c r="AZ77" l="1"/>
  <c r="AY77"/>
  <c r="H187" i="12"/>
  <c r="I187" s="1"/>
  <c r="F37" i="14" s="1"/>
  <c r="AV77" i="13"/>
  <c r="AJ78" s="1"/>
  <c r="L77"/>
  <c r="O77" s="1"/>
  <c r="AW77"/>
  <c r="AK78" s="1"/>
  <c r="J77"/>
  <c r="BK77" s="1"/>
  <c r="BH78" s="1"/>
  <c r="J288" i="7"/>
  <c r="H288"/>
  <c r="G288"/>
  <c r="I288"/>
  <c r="K288"/>
  <c r="BB77" i="13"/>
  <c r="BE77" s="1"/>
  <c r="G37" i="14" s="1"/>
  <c r="Q77" i="13"/>
  <c r="Z78" s="1"/>
  <c r="K77"/>
  <c r="N77" s="1"/>
  <c r="AA78" l="1"/>
  <c r="C38" i="14" s="1"/>
  <c r="J188" i="12"/>
  <c r="B38" i="14"/>
  <c r="BI77" i="13"/>
  <c r="BA77"/>
  <c r="BC77"/>
  <c r="BF77" s="1"/>
  <c r="H37" i="14" s="1"/>
  <c r="L288" i="7"/>
  <c r="G188" i="12" s="1"/>
  <c r="E38" i="14" s="1"/>
  <c r="S77" i="13"/>
  <c r="AB78" s="1"/>
  <c r="D38" i="14" s="1"/>
  <c r="M77" i="13"/>
  <c r="P77" s="1"/>
  <c r="BD77"/>
  <c r="BG77" s="1"/>
  <c r="I37" i="14" s="1"/>
  <c r="BJ77" i="13"/>
  <c r="AR78"/>
  <c r="AX78" s="1"/>
  <c r="AS78" l="1"/>
  <c r="F288" i="7"/>
  <c r="K289" s="1"/>
  <c r="H188" i="12"/>
  <c r="I188" s="1"/>
  <c r="J189" s="1"/>
  <c r="AU78" i="13"/>
  <c r="AI79" s="1"/>
  <c r="H78"/>
  <c r="AT78"/>
  <c r="AZ78" s="1"/>
  <c r="I78" l="1"/>
  <c r="R78" s="1"/>
  <c r="AY78"/>
  <c r="BC78" s="1"/>
  <c r="BF78" s="1"/>
  <c r="H38" i="14" s="1"/>
  <c r="AV78" i="13"/>
  <c r="AJ79" s="1"/>
  <c r="I289" i="7"/>
  <c r="J289"/>
  <c r="H289"/>
  <c r="G289"/>
  <c r="F38" i="14"/>
  <c r="Q78" i="13"/>
  <c r="Z79" s="1"/>
  <c r="K78"/>
  <c r="N78" s="1"/>
  <c r="AW78"/>
  <c r="AK79" s="1"/>
  <c r="J78"/>
  <c r="BB78"/>
  <c r="BE78" s="1"/>
  <c r="G38" i="14" s="1"/>
  <c r="L78" i="13" l="1"/>
  <c r="O78" s="1"/>
  <c r="BI78"/>
  <c r="AA79"/>
  <c r="C39" i="14" s="1"/>
  <c r="BA78" i="13"/>
  <c r="L289" i="7"/>
  <c r="G189" i="12" s="1"/>
  <c r="E39" i="14" s="1"/>
  <c r="B39"/>
  <c r="S78" i="13"/>
  <c r="AB79" s="1"/>
  <c r="D39" i="14" s="1"/>
  <c r="M78" i="13"/>
  <c r="P78" s="1"/>
  <c r="AS79"/>
  <c r="BD78"/>
  <c r="BG78" s="1"/>
  <c r="I38" i="14" s="1"/>
  <c r="BJ78" i="13"/>
  <c r="AR79"/>
  <c r="BK78"/>
  <c r="BH79" s="1"/>
  <c r="AX79" l="1"/>
  <c r="AY79"/>
  <c r="H189" i="12"/>
  <c r="I189" s="1"/>
  <c r="F39" i="14" s="1"/>
  <c r="F289" i="7"/>
  <c r="I290" s="1"/>
  <c r="I79" i="13"/>
  <c r="AV79"/>
  <c r="AJ80" s="1"/>
  <c r="AT79"/>
  <c r="AZ79" s="1"/>
  <c r="AU79"/>
  <c r="AI80" s="1"/>
  <c r="H79"/>
  <c r="J190" i="12" l="1"/>
  <c r="G290" i="7"/>
  <c r="J290"/>
  <c r="H290"/>
  <c r="K290"/>
  <c r="BC79" i="13"/>
  <c r="BF79" s="1"/>
  <c r="H39" i="14" s="1"/>
  <c r="BI79" i="13"/>
  <c r="J79"/>
  <c r="BK79" s="1"/>
  <c r="BH80" s="1"/>
  <c r="AW79"/>
  <c r="AK80" s="1"/>
  <c r="AS80"/>
  <c r="K79"/>
  <c r="N79" s="1"/>
  <c r="Q79"/>
  <c r="Z80" s="1"/>
  <c r="L79"/>
  <c r="O79" s="1"/>
  <c r="R79"/>
  <c r="AA80" s="1"/>
  <c r="C40" i="14" s="1"/>
  <c r="BD79" i="13"/>
  <c r="BG79" s="1"/>
  <c r="I39" i="14" s="1"/>
  <c r="BJ79" i="13"/>
  <c r="BB79"/>
  <c r="BE79" s="1"/>
  <c r="G39" i="14" s="1"/>
  <c r="BA79" i="13"/>
  <c r="AY80" l="1"/>
  <c r="BI80" s="1"/>
  <c r="L290" i="7"/>
  <c r="G190" i="12" s="1"/>
  <c r="E40" i="14" s="1"/>
  <c r="AR80" i="13"/>
  <c r="AU80" s="1"/>
  <c r="AI81" s="1"/>
  <c r="AT80"/>
  <c r="J80" s="1"/>
  <c r="B40" i="14"/>
  <c r="I80" i="13"/>
  <c r="AV80"/>
  <c r="AJ81" s="1"/>
  <c r="S79"/>
  <c r="AB80" s="1"/>
  <c r="F290" i="7" s="1"/>
  <c r="M79" i="13"/>
  <c r="P79" s="1"/>
  <c r="BC80" l="1"/>
  <c r="BF80" s="1"/>
  <c r="H40" i="14" s="1"/>
  <c r="AZ80" i="13"/>
  <c r="AX80"/>
  <c r="H190" i="12"/>
  <c r="I190" s="1"/>
  <c r="F40" i="14" s="1"/>
  <c r="H80" i="13"/>
  <c r="K80" s="1"/>
  <c r="N80" s="1"/>
  <c r="AW80"/>
  <c r="AK81" s="1"/>
  <c r="D40" i="14"/>
  <c r="H291" i="7"/>
  <c r="I291"/>
  <c r="K291"/>
  <c r="G291"/>
  <c r="J291"/>
  <c r="M80" i="13"/>
  <c r="P80" s="1"/>
  <c r="S80"/>
  <c r="L80"/>
  <c r="O80" s="1"/>
  <c r="R80"/>
  <c r="AA81" s="1"/>
  <c r="C41" i="14" s="1"/>
  <c r="AS81" i="13" l="1"/>
  <c r="I81" s="1"/>
  <c r="L81" s="1"/>
  <c r="O81" s="1"/>
  <c r="BB80"/>
  <c r="BE80" s="1"/>
  <c r="G40" i="14" s="1"/>
  <c r="J191" i="12"/>
  <c r="BA80" i="13"/>
  <c r="BK80"/>
  <c r="BH81" s="1"/>
  <c r="AY81" s="1"/>
  <c r="Q80"/>
  <c r="Z81" s="1"/>
  <c r="AB81"/>
  <c r="D41" i="14" s="1"/>
  <c r="L291" i="7"/>
  <c r="G191" i="12" s="1"/>
  <c r="BD80" i="13"/>
  <c r="BJ80"/>
  <c r="R81" l="1"/>
  <c r="AA82" s="1"/>
  <c r="C42" i="14" s="1"/>
  <c r="AV81" i="13"/>
  <c r="AJ82" s="1"/>
  <c r="AR81"/>
  <c r="AX81" s="1"/>
  <c r="B41" i="14"/>
  <c r="F291" i="7"/>
  <c r="I292" s="1"/>
  <c r="H191" i="12"/>
  <c r="I191" s="1"/>
  <c r="E41" i="14"/>
  <c r="BG80" i="13"/>
  <c r="I40" i="14" s="1"/>
  <c r="AT81" i="13"/>
  <c r="AZ81" s="1"/>
  <c r="BC81"/>
  <c r="BI81"/>
  <c r="AU81" l="1"/>
  <c r="AI82" s="1"/>
  <c r="H81"/>
  <c r="K81" s="1"/>
  <c r="N81" s="1"/>
  <c r="H292" i="7"/>
  <c r="J292"/>
  <c r="K292"/>
  <c r="G292"/>
  <c r="F41" i="14"/>
  <c r="J192" i="12"/>
  <c r="J81" i="13"/>
  <c r="AW81"/>
  <c r="AK82" s="1"/>
  <c r="BA81"/>
  <c r="BB81"/>
  <c r="BE81" s="1"/>
  <c r="G41" i="14" s="1"/>
  <c r="BF81" i="13"/>
  <c r="H41" i="14" s="1"/>
  <c r="AS82" i="13"/>
  <c r="Q81" l="1"/>
  <c r="Z82" s="1"/>
  <c r="B42" i="14" s="1"/>
  <c r="L292" i="7"/>
  <c r="G192" i="12" s="1"/>
  <c r="H192" s="1"/>
  <c r="I192" s="1"/>
  <c r="F42" i="14" s="1"/>
  <c r="AR82" i="13"/>
  <c r="H82" s="1"/>
  <c r="I82"/>
  <c r="AV82"/>
  <c r="AJ83" s="1"/>
  <c r="BD81"/>
  <c r="BG81" s="1"/>
  <c r="I41" i="14" s="1"/>
  <c r="BJ81" i="13"/>
  <c r="S81"/>
  <c r="AB82" s="1"/>
  <c r="D42" i="14" s="1"/>
  <c r="M81" i="13"/>
  <c r="P81" s="1"/>
  <c r="BK81"/>
  <c r="BH82" s="1"/>
  <c r="AY82" l="1"/>
  <c r="AX82"/>
  <c r="F292" i="7"/>
  <c r="K293" s="1"/>
  <c r="J193" i="12"/>
  <c r="E42" i="14"/>
  <c r="AT82" i="13"/>
  <c r="AZ82" s="1"/>
  <c r="AU82"/>
  <c r="AI83" s="1"/>
  <c r="K82"/>
  <c r="N82" s="1"/>
  <c r="Q82"/>
  <c r="L82"/>
  <c r="O82" s="1"/>
  <c r="R82"/>
  <c r="J293" i="7" l="1"/>
  <c r="I293"/>
  <c r="H293"/>
  <c r="G293"/>
  <c r="Z83" i="13"/>
  <c r="B43" i="14" s="1"/>
  <c r="AW82" i="13"/>
  <c r="AK83" s="1"/>
  <c r="J82"/>
  <c r="BK82" s="1"/>
  <c r="BH83" s="1"/>
  <c r="BC82"/>
  <c r="BI82"/>
  <c r="BB82"/>
  <c r="BA82"/>
  <c r="BD82"/>
  <c r="BG82" s="1"/>
  <c r="I42" i="14" s="1"/>
  <c r="BJ82" i="13"/>
  <c r="AA83"/>
  <c r="L293" i="7" l="1"/>
  <c r="G193" i="12" s="1"/>
  <c r="E43" i="14" s="1"/>
  <c r="AT83" i="13"/>
  <c r="J83" s="1"/>
  <c r="S82"/>
  <c r="AB83" s="1"/>
  <c r="D43" i="14" s="1"/>
  <c r="M82" i="13"/>
  <c r="P82" s="1"/>
  <c r="C43" i="14"/>
  <c r="BF82" i="13"/>
  <c r="H42" i="14" s="1"/>
  <c r="AS83" i="13"/>
  <c r="AY83" s="1"/>
  <c r="BE82"/>
  <c r="G42" i="14" s="1"/>
  <c r="AR83" i="13"/>
  <c r="AX83" s="1"/>
  <c r="AZ83" l="1"/>
  <c r="H193" i="12"/>
  <c r="I193" s="1"/>
  <c r="F43" i="14" s="1"/>
  <c r="F293" i="7"/>
  <c r="H294" s="1"/>
  <c r="AW83" i="13"/>
  <c r="AK84" s="1"/>
  <c r="M83"/>
  <c r="P83" s="1"/>
  <c r="S83"/>
  <c r="I83"/>
  <c r="AV83"/>
  <c r="AJ84" s="1"/>
  <c r="AU83"/>
  <c r="AI84" s="1"/>
  <c r="H83"/>
  <c r="J294" i="7" l="1"/>
  <c r="J194" i="12"/>
  <c r="G294" i="7"/>
  <c r="I294"/>
  <c r="K294"/>
  <c r="BD83" i="13"/>
  <c r="BJ83"/>
  <c r="AB84"/>
  <c r="D44" i="14" s="1"/>
  <c r="BC83" i="13"/>
  <c r="BF83" s="1"/>
  <c r="H43" i="14" s="1"/>
  <c r="BI83" i="13"/>
  <c r="BK83"/>
  <c r="BH84" s="1"/>
  <c r="Q83"/>
  <c r="Z84" s="1"/>
  <c r="K83"/>
  <c r="N83" s="1"/>
  <c r="R83"/>
  <c r="AA84" s="1"/>
  <c r="C44" i="14" s="1"/>
  <c r="L83" i="13"/>
  <c r="O83" s="1"/>
  <c r="BA83"/>
  <c r="BB83"/>
  <c r="BE83" s="1"/>
  <c r="G43" i="14" s="1"/>
  <c r="F294" i="7" l="1"/>
  <c r="L294"/>
  <c r="G194" i="12" s="1"/>
  <c r="E44" i="14" s="1"/>
  <c r="BG83" i="13"/>
  <c r="I43" i="14" s="1"/>
  <c r="AT84" i="13"/>
  <c r="AZ84" s="1"/>
  <c r="AR84"/>
  <c r="AU84" s="1"/>
  <c r="AI85" s="1"/>
  <c r="AS84"/>
  <c r="AY84" s="1"/>
  <c r="B44" i="14"/>
  <c r="AX84" i="13" l="1"/>
  <c r="BA84" s="1"/>
  <c r="H194" i="12"/>
  <c r="I194" s="1"/>
  <c r="F44" i="14" s="1"/>
  <c r="BD84" i="13"/>
  <c r="BG84" s="1"/>
  <c r="I44" i="14" s="1"/>
  <c r="BJ84" i="13"/>
  <c r="AW84"/>
  <c r="AK85" s="1"/>
  <c r="J84"/>
  <c r="H84"/>
  <c r="K84" s="1"/>
  <c r="N84" s="1"/>
  <c r="BC84"/>
  <c r="BF84" s="1"/>
  <c r="H44" i="14" s="1"/>
  <c r="BI84" i="13"/>
  <c r="K295" i="7"/>
  <c r="H295"/>
  <c r="I295"/>
  <c r="J295"/>
  <c r="G295"/>
  <c r="AV84" i="13"/>
  <c r="AJ85" s="1"/>
  <c r="I84"/>
  <c r="Q84" l="1"/>
  <c r="Z85" s="1"/>
  <c r="J195" i="12"/>
  <c r="AT85" i="13"/>
  <c r="AW85" s="1"/>
  <c r="AK86" s="1"/>
  <c r="S84"/>
  <c r="AB85" s="1"/>
  <c r="D45" i="14" s="1"/>
  <c r="M84" i="13"/>
  <c r="P84" s="1"/>
  <c r="BB84"/>
  <c r="BE84" s="1"/>
  <c r="G44" i="14" s="1"/>
  <c r="BK84" i="13"/>
  <c r="BH85" s="1"/>
  <c r="AS85"/>
  <c r="R84"/>
  <c r="AA85" s="1"/>
  <c r="L84"/>
  <c r="O84" s="1"/>
  <c r="L295" i="7"/>
  <c r="G195" i="12" s="1"/>
  <c r="AZ85" i="13" l="1"/>
  <c r="AY85"/>
  <c r="B45" i="14"/>
  <c r="F295" i="7"/>
  <c r="AR85" i="13"/>
  <c r="AU85" s="1"/>
  <c r="AI86" s="1"/>
  <c r="J85"/>
  <c r="S85" s="1"/>
  <c r="E45" i="14"/>
  <c r="H195" i="12"/>
  <c r="I195" s="1"/>
  <c r="I85" i="13"/>
  <c r="AV85"/>
  <c r="AJ86" s="1"/>
  <c r="C45" i="14"/>
  <c r="AX85" i="13" l="1"/>
  <c r="BB85" s="1"/>
  <c r="BE85" s="1"/>
  <c r="G45" i="14" s="1"/>
  <c r="BD85" i="13"/>
  <c r="AT86" s="1"/>
  <c r="J86" s="1"/>
  <c r="M85"/>
  <c r="P85" s="1"/>
  <c r="AB86"/>
  <c r="D46" i="14" s="1"/>
  <c r="H85" i="13"/>
  <c r="Q85" s="1"/>
  <c r="BJ85"/>
  <c r="BC85"/>
  <c r="BF85" s="1"/>
  <c r="H45" i="14" s="1"/>
  <c r="BI85" i="13"/>
  <c r="R85"/>
  <c r="AA86" s="1"/>
  <c r="C46" i="14" s="1"/>
  <c r="L85" i="13"/>
  <c r="O85" s="1"/>
  <c r="F45" i="14"/>
  <c r="J196" i="12"/>
  <c r="H296" i="7"/>
  <c r="J296"/>
  <c r="G296"/>
  <c r="I296"/>
  <c r="K296"/>
  <c r="BG85" i="13" l="1"/>
  <c r="I45" i="14" s="1"/>
  <c r="BK85" i="13"/>
  <c r="BH86" s="1"/>
  <c r="K85"/>
  <c r="N85" s="1"/>
  <c r="Z86"/>
  <c r="AR86"/>
  <c r="AU86" s="1"/>
  <c r="AI87" s="1"/>
  <c r="BA85"/>
  <c r="AW86"/>
  <c r="AK87" s="1"/>
  <c r="AS86"/>
  <c r="AV86" s="1"/>
  <c r="AJ87" s="1"/>
  <c r="M86"/>
  <c r="P86" s="1"/>
  <c r="S86"/>
  <c r="L296" i="7"/>
  <c r="G196" i="12" s="1"/>
  <c r="AX86" i="13" l="1"/>
  <c r="BB86" s="1"/>
  <c r="BE86" s="1"/>
  <c r="G46" i="14" s="1"/>
  <c r="AZ86" i="13"/>
  <c r="BD86" s="1"/>
  <c r="AY86"/>
  <c r="BI86" s="1"/>
  <c r="B46" i="14"/>
  <c r="F296" i="7"/>
  <c r="K297" s="1"/>
  <c r="H86" i="13"/>
  <c r="Q86" s="1"/>
  <c r="I86"/>
  <c r="R86" s="1"/>
  <c r="E46" i="14"/>
  <c r="H196" i="12"/>
  <c r="I196" s="1"/>
  <c r="AB87" i="13" l="1"/>
  <c r="D47" i="14" s="1"/>
  <c r="BJ86" i="13"/>
  <c r="K86"/>
  <c r="N86" s="1"/>
  <c r="I297" i="7"/>
  <c r="G297"/>
  <c r="H297"/>
  <c r="BK86" i="13"/>
  <c r="BH87" s="1"/>
  <c r="Z87"/>
  <c r="B47" i="14" s="1"/>
  <c r="J297" i="7"/>
  <c r="L86" i="13"/>
  <c r="O86" s="1"/>
  <c r="BA86"/>
  <c r="BC86"/>
  <c r="AA87"/>
  <c r="C47" i="14" s="1"/>
  <c r="F46"/>
  <c r="J197" i="12"/>
  <c r="BG86" i="13"/>
  <c r="I46" i="14" s="1"/>
  <c r="AT87" i="13"/>
  <c r="AR87"/>
  <c r="AX87" l="1"/>
  <c r="AZ87"/>
  <c r="F297" i="7"/>
  <c r="L297"/>
  <c r="G197" i="12" s="1"/>
  <c r="E47" i="14" s="1"/>
  <c r="BF86" i="13"/>
  <c r="H46" i="14" s="1"/>
  <c r="AS87" i="13"/>
  <c r="AY87" s="1"/>
  <c r="H87"/>
  <c r="AU87"/>
  <c r="AI88" s="1"/>
  <c r="J87"/>
  <c r="AW87"/>
  <c r="AK88" s="1"/>
  <c r="BD87" l="1"/>
  <c r="BG87" s="1"/>
  <c r="I47" i="14" s="1"/>
  <c r="K298" i="7"/>
  <c r="H197" i="12"/>
  <c r="I197" s="1"/>
  <c r="F47" i="14" s="1"/>
  <c r="BJ87" i="13"/>
  <c r="H298" i="7"/>
  <c r="J298"/>
  <c r="G298"/>
  <c r="I298"/>
  <c r="AV87" i="13"/>
  <c r="AJ88" s="1"/>
  <c r="BA87"/>
  <c r="I87"/>
  <c r="BK87" s="1"/>
  <c r="BH88" s="1"/>
  <c r="BB87"/>
  <c r="BE87" s="1"/>
  <c r="G47" i="14" s="1"/>
  <c r="AT88" i="13"/>
  <c r="S87"/>
  <c r="AB88" s="1"/>
  <c r="D48" i="14" s="1"/>
  <c r="M87" i="13"/>
  <c r="P87" s="1"/>
  <c r="K87"/>
  <c r="N87" s="1"/>
  <c r="Q87"/>
  <c r="Z88" s="1"/>
  <c r="AZ88" l="1"/>
  <c r="J198" i="12"/>
  <c r="L298" i="7"/>
  <c r="G198" i="12" s="1"/>
  <c r="E48" i="14" s="1"/>
  <c r="BI87" i="13"/>
  <c r="BC87"/>
  <c r="BF87" s="1"/>
  <c r="H47" i="14" s="1"/>
  <c r="L87" i="13"/>
  <c r="O87" s="1"/>
  <c r="R87"/>
  <c r="AA88" s="1"/>
  <c r="C48" i="14" s="1"/>
  <c r="AR88" i="13"/>
  <c r="H88" s="1"/>
  <c r="J88"/>
  <c r="AW88"/>
  <c r="AK89" s="1"/>
  <c r="B48" i="14"/>
  <c r="AX88" i="13" l="1"/>
  <c r="F298" i="7"/>
  <c r="H198" i="12"/>
  <c r="I198" s="1"/>
  <c r="F48" i="14" s="1"/>
  <c r="AS88" i="13"/>
  <c r="AU88"/>
  <c r="AI89" s="1"/>
  <c r="BD88"/>
  <c r="BG88" s="1"/>
  <c r="I48" i="14" s="1"/>
  <c r="BJ88" i="13"/>
  <c r="K88"/>
  <c r="N88" s="1"/>
  <c r="Q88"/>
  <c r="M88"/>
  <c r="P88" s="1"/>
  <c r="S88"/>
  <c r="AB89" s="1"/>
  <c r="D49" i="14" s="1"/>
  <c r="AY88" i="13" l="1"/>
  <c r="BC88" s="1"/>
  <c r="BF88" s="1"/>
  <c r="H48" i="14" s="1"/>
  <c r="BB88" i="13"/>
  <c r="BE88" s="1"/>
  <c r="G48" i="14" s="1"/>
  <c r="J299" i="7"/>
  <c r="J199" i="12"/>
  <c r="Z89" i="13"/>
  <c r="B49" i="14" s="1"/>
  <c r="AV88" i="13"/>
  <c r="AJ89" s="1"/>
  <c r="I88"/>
  <c r="H299" i="7"/>
  <c r="K299"/>
  <c r="G299"/>
  <c r="I299"/>
  <c r="AT89" i="13"/>
  <c r="AW89" s="1"/>
  <c r="AK90" s="1"/>
  <c r="AR89"/>
  <c r="BI88" l="1"/>
  <c r="BA88"/>
  <c r="AS89"/>
  <c r="AV89" s="1"/>
  <c r="AJ90" s="1"/>
  <c r="L299" i="7"/>
  <c r="G199" i="12" s="1"/>
  <c r="E49" i="14" s="1"/>
  <c r="R88" i="13"/>
  <c r="AA89" s="1"/>
  <c r="F299" i="7" s="1"/>
  <c r="BK88" i="13"/>
  <c r="BH89" s="1"/>
  <c r="L88"/>
  <c r="O88" s="1"/>
  <c r="AU89"/>
  <c r="AI90" s="1"/>
  <c r="J89"/>
  <c r="S89" s="1"/>
  <c r="H89"/>
  <c r="K89" s="1"/>
  <c r="N89" s="1"/>
  <c r="AY89" l="1"/>
  <c r="BC89" s="1"/>
  <c r="BF89" s="1"/>
  <c r="H49" i="14" s="1"/>
  <c r="I89" i="13"/>
  <c r="R89" s="1"/>
  <c r="AZ89"/>
  <c r="AX89"/>
  <c r="BB89" s="1"/>
  <c r="BE89" s="1"/>
  <c r="G49" i="14" s="1"/>
  <c r="H199" i="12"/>
  <c r="I199" s="1"/>
  <c r="J200" s="1"/>
  <c r="C49" i="14"/>
  <c r="Q89" i="13"/>
  <c r="M89"/>
  <c r="P89" s="1"/>
  <c r="BK89"/>
  <c r="L89" l="1"/>
  <c r="O89" s="1"/>
  <c r="BD89"/>
  <c r="BG89" s="1"/>
  <c r="I49" i="14" s="1"/>
  <c r="AS90" i="13"/>
  <c r="I90" s="1"/>
  <c r="L90" s="1"/>
  <c r="AA90"/>
  <c r="C50" i="14" s="1"/>
  <c r="BI89" i="13"/>
  <c r="AB90"/>
  <c r="D50" i="14" s="1"/>
  <c r="Z90" i="13"/>
  <c r="AR90"/>
  <c r="H90" s="1"/>
  <c r="K90" s="1"/>
  <c r="N90" s="1"/>
  <c r="BH90"/>
  <c r="F49" i="14"/>
  <c r="BA89" i="13"/>
  <c r="BJ89"/>
  <c r="G300" i="7"/>
  <c r="I300"/>
  <c r="H300"/>
  <c r="J300"/>
  <c r="K300"/>
  <c r="AT90" i="13"/>
  <c r="O90" l="1"/>
  <c r="AY90"/>
  <c r="BC90" s="1"/>
  <c r="BF90" s="1"/>
  <c r="H50" i="14" s="1"/>
  <c r="AX90" i="13"/>
  <c r="AZ90"/>
  <c r="B50" i="14"/>
  <c r="F300" i="7"/>
  <c r="J301" s="1"/>
  <c r="AV90" i="13"/>
  <c r="AJ91" s="1"/>
  <c r="Q90"/>
  <c r="AU90"/>
  <c r="AI91" s="1"/>
  <c r="BB90"/>
  <c r="BE90" s="1"/>
  <c r="G50" i="14" s="1"/>
  <c r="L300" i="7"/>
  <c r="G200" i="12" s="1"/>
  <c r="R90" i="13"/>
  <c r="J90"/>
  <c r="AW90"/>
  <c r="AK91" s="1"/>
  <c r="K301" i="7" l="1"/>
  <c r="G301"/>
  <c r="I301"/>
  <c r="AA91" i="13"/>
  <c r="C51" i="14" s="1"/>
  <c r="AS91" i="13"/>
  <c r="AV91" s="1"/>
  <c r="AJ92" s="1"/>
  <c r="H301" i="7"/>
  <c r="BI90" i="13"/>
  <c r="AR91"/>
  <c r="AU91" s="1"/>
  <c r="AI92" s="1"/>
  <c r="Z91"/>
  <c r="B51" i="14" s="1"/>
  <c r="H200" i="12"/>
  <c r="I200" s="1"/>
  <c r="E50" i="14"/>
  <c r="S90" i="13"/>
  <c r="AB91" s="1"/>
  <c r="D51" i="14" s="1"/>
  <c r="BK90" i="13"/>
  <c r="BH91" s="1"/>
  <c r="M90"/>
  <c r="P90" s="1"/>
  <c r="BJ90"/>
  <c r="BA90"/>
  <c r="BD90"/>
  <c r="BG90" s="1"/>
  <c r="I50" i="14" s="1"/>
  <c r="AY91" i="13" l="1"/>
  <c r="AX91"/>
  <c r="F301" i="7"/>
  <c r="I302" s="1"/>
  <c r="L301"/>
  <c r="G201" i="12" s="1"/>
  <c r="H201" s="1"/>
  <c r="I201" s="1"/>
  <c r="H91" i="13"/>
  <c r="Q91" s="1"/>
  <c r="I91"/>
  <c r="L91" s="1"/>
  <c r="O91" s="1"/>
  <c r="F50" i="14"/>
  <c r="J201" i="12"/>
  <c r="AT91" i="13"/>
  <c r="AZ91" s="1"/>
  <c r="E51" i="14" l="1"/>
  <c r="K91" i="13"/>
  <c r="N91" s="1"/>
  <c r="R91"/>
  <c r="AA92" s="1"/>
  <c r="C52" i="14" s="1"/>
  <c r="H302" i="7"/>
  <c r="G302"/>
  <c r="J302"/>
  <c r="K302"/>
  <c r="F51" i="14"/>
  <c r="J202" i="12"/>
  <c r="AW91" i="13"/>
  <c r="AK92" s="1"/>
  <c r="J91"/>
  <c r="Z92"/>
  <c r="BB91"/>
  <c r="BA91"/>
  <c r="BJ91"/>
  <c r="BD91"/>
  <c r="BI91"/>
  <c r="BC91"/>
  <c r="L302" i="7" l="1"/>
  <c r="G202" i="12" s="1"/>
  <c r="H202" s="1"/>
  <c r="I202" s="1"/>
  <c r="J203" s="1"/>
  <c r="BK91" i="13"/>
  <c r="BH92" s="1"/>
  <c r="S91"/>
  <c r="AB92" s="1"/>
  <c r="D52" i="14" s="1"/>
  <c r="M91" i="13"/>
  <c r="P91" s="1"/>
  <c r="B52" i="14"/>
  <c r="BG91" i="13"/>
  <c r="I51" i="14" s="1"/>
  <c r="AT92" i="13"/>
  <c r="BE91"/>
  <c r="G51" i="14" s="1"/>
  <c r="AR92" i="13"/>
  <c r="AS92"/>
  <c r="BF91"/>
  <c r="H51" i="14" s="1"/>
  <c r="AX92" i="13" l="1"/>
  <c r="AY92"/>
  <c r="BI92" s="1"/>
  <c r="AZ92"/>
  <c r="F302" i="7"/>
  <c r="H303" s="1"/>
  <c r="F52" i="14"/>
  <c r="E52"/>
  <c r="AU92" i="13"/>
  <c r="AI93" s="1"/>
  <c r="H92"/>
  <c r="I92"/>
  <c r="AV92"/>
  <c r="AJ93" s="1"/>
  <c r="J92"/>
  <c r="AW92"/>
  <c r="AK93" s="1"/>
  <c r="I303" i="7" l="1"/>
  <c r="J303"/>
  <c r="K303"/>
  <c r="G303"/>
  <c r="BA92" i="13"/>
  <c r="BC92"/>
  <c r="BF92" s="1"/>
  <c r="H52" i="14" s="1"/>
  <c r="BB92" i="13"/>
  <c r="BE92" s="1"/>
  <c r="G52" i="14" s="1"/>
  <c r="M92" i="13"/>
  <c r="P92" s="1"/>
  <c r="S92"/>
  <c r="AB93" s="1"/>
  <c r="D53" i="14" s="1"/>
  <c r="BJ92" i="13"/>
  <c r="BD92"/>
  <c r="BG92" s="1"/>
  <c r="I52" i="14" s="1"/>
  <c r="R92" i="13"/>
  <c r="AA93" s="1"/>
  <c r="L92"/>
  <c r="O92" s="1"/>
  <c r="BK92"/>
  <c r="BH93" s="1"/>
  <c r="Q92"/>
  <c r="Z93" s="1"/>
  <c r="K92"/>
  <c r="N92" s="1"/>
  <c r="AR93" l="1"/>
  <c r="AU93" s="1"/>
  <c r="AI94" s="1"/>
  <c r="L303" i="7"/>
  <c r="G203" i="12" s="1"/>
  <c r="H203" s="1"/>
  <c r="I203" s="1"/>
  <c r="F303" i="7"/>
  <c r="AS93" i="13"/>
  <c r="I93" s="1"/>
  <c r="R93" s="1"/>
  <c r="B53" i="14"/>
  <c r="C53"/>
  <c r="AT93" i="13"/>
  <c r="AZ93" s="1"/>
  <c r="H93" l="1"/>
  <c r="K93" s="1"/>
  <c r="N93" s="1"/>
  <c r="AX93"/>
  <c r="BB93" s="1"/>
  <c r="BE93" s="1"/>
  <c r="G53" i="14" s="1"/>
  <c r="AY93" i="13"/>
  <c r="BC93" s="1"/>
  <c r="E53" i="14"/>
  <c r="L93" i="13"/>
  <c r="O93" s="1"/>
  <c r="AV93"/>
  <c r="AJ94" s="1"/>
  <c r="BJ93"/>
  <c r="BD93"/>
  <c r="BG93" s="1"/>
  <c r="I53" i="14" s="1"/>
  <c r="I304" i="7"/>
  <c r="J304"/>
  <c r="K304"/>
  <c r="H304"/>
  <c r="G304"/>
  <c r="AW93" i="13"/>
  <c r="AK94" s="1"/>
  <c r="J93"/>
  <c r="J204" i="12"/>
  <c r="F53" i="14"/>
  <c r="Q93" i="13" l="1"/>
  <c r="Z94" s="1"/>
  <c r="B54" i="14" s="1"/>
  <c r="BK93" i="13"/>
  <c r="BH94" s="1"/>
  <c r="BI93"/>
  <c r="BA93"/>
  <c r="AA94"/>
  <c r="C54" i="14" s="1"/>
  <c r="BF93" i="13"/>
  <c r="H53" i="14" s="1"/>
  <c r="AS94" i="13"/>
  <c r="S93"/>
  <c r="AB94" s="1"/>
  <c r="M93"/>
  <c r="P93" s="1"/>
  <c r="L304" i="7"/>
  <c r="G204" i="12" s="1"/>
  <c r="AR94" i="13"/>
  <c r="AT94"/>
  <c r="AZ94" l="1"/>
  <c r="F304" i="7"/>
  <c r="J305" s="1"/>
  <c r="AX94" i="13"/>
  <c r="AY94"/>
  <c r="BC94" s="1"/>
  <c r="BF94" s="1"/>
  <c r="H54" i="14" s="1"/>
  <c r="J94" i="13"/>
  <c r="AW94"/>
  <c r="AK95" s="1"/>
  <c r="D54" i="14"/>
  <c r="E54"/>
  <c r="H204" i="12"/>
  <c r="I204" s="1"/>
  <c r="AU94" i="13"/>
  <c r="AI95" s="1"/>
  <c r="H94"/>
  <c r="I94"/>
  <c r="AV94"/>
  <c r="AJ95" s="1"/>
  <c r="BI94" l="1"/>
  <c r="G305" i="7"/>
  <c r="H305"/>
  <c r="I305"/>
  <c r="K305"/>
  <c r="L94" i="13"/>
  <c r="O94" s="1"/>
  <c r="R94"/>
  <c r="AA95" s="1"/>
  <c r="C55" i="14" s="1"/>
  <c r="M94" i="13"/>
  <c r="P94" s="1"/>
  <c r="S94"/>
  <c r="AB95" s="1"/>
  <c r="D55" i="14" s="1"/>
  <c r="F54"/>
  <c r="J205" i="12"/>
  <c r="BB94" i="13"/>
  <c r="BE94" s="1"/>
  <c r="G54" i="14" s="1"/>
  <c r="BA94" i="13"/>
  <c r="AS95"/>
  <c r="K94"/>
  <c r="N94" s="1"/>
  <c r="BK94"/>
  <c r="BH95" s="1"/>
  <c r="Q94"/>
  <c r="Z95" s="1"/>
  <c r="BD94"/>
  <c r="BG94" s="1"/>
  <c r="I54" i="14" s="1"/>
  <c r="BJ94" i="13"/>
  <c r="L305" i="7" l="1"/>
  <c r="G205" i="12" s="1"/>
  <c r="H205" s="1"/>
  <c r="I205" s="1"/>
  <c r="F55" i="14" s="1"/>
  <c r="AY95" i="13"/>
  <c r="F305" i="7"/>
  <c r="AT95" i="13"/>
  <c r="AW95" s="1"/>
  <c r="AK96" s="1"/>
  <c r="I95"/>
  <c r="AV95"/>
  <c r="AJ96" s="1"/>
  <c r="B55" i="14"/>
  <c r="AR95" i="13"/>
  <c r="AX95" s="1"/>
  <c r="E55" i="14" l="1"/>
  <c r="AZ95" i="13"/>
  <c r="BD95" s="1"/>
  <c r="BG95" s="1"/>
  <c r="I55" i="14" s="1"/>
  <c r="J95" i="13"/>
  <c r="S95" s="1"/>
  <c r="J206" i="12"/>
  <c r="H95" i="13"/>
  <c r="AU95"/>
  <c r="AI96" s="1"/>
  <c r="G306" i="7"/>
  <c r="J306"/>
  <c r="H306"/>
  <c r="I306"/>
  <c r="K306"/>
  <c r="BI95" i="13"/>
  <c r="BC95"/>
  <c r="BF95" s="1"/>
  <c r="H55" i="14" s="1"/>
  <c r="L95" i="13"/>
  <c r="O95" s="1"/>
  <c r="R95"/>
  <c r="AA96" s="1"/>
  <c r="C56" i="14" s="1"/>
  <c r="AS96" i="13" l="1"/>
  <c r="AV96" s="1"/>
  <c r="AJ97" s="1"/>
  <c r="BJ95"/>
  <c r="AB96"/>
  <c r="D56" i="14" s="1"/>
  <c r="M95" i="13"/>
  <c r="P95" s="1"/>
  <c r="AT96"/>
  <c r="J96" s="1"/>
  <c r="K95"/>
  <c r="N95" s="1"/>
  <c r="Q95"/>
  <c r="Z96" s="1"/>
  <c r="BK95"/>
  <c r="BH96" s="1"/>
  <c r="L306" i="7"/>
  <c r="G206" i="12" s="1"/>
  <c r="BA95" i="13"/>
  <c r="BB95"/>
  <c r="BE95" s="1"/>
  <c r="G55" i="14" s="1"/>
  <c r="AZ96" i="13" l="1"/>
  <c r="I96"/>
  <c r="L96" s="1"/>
  <c r="O96" s="1"/>
  <c r="AY96"/>
  <c r="F306" i="7"/>
  <c r="AW96" i="13"/>
  <c r="AK97" s="1"/>
  <c r="AR96"/>
  <c r="AU96" s="1"/>
  <c r="AI97" s="1"/>
  <c r="H206" i="12"/>
  <c r="I206" s="1"/>
  <c r="E56" i="14"/>
  <c r="M96" i="13"/>
  <c r="P96" s="1"/>
  <c r="S96"/>
  <c r="B56" i="14"/>
  <c r="R96" i="13" l="1"/>
  <c r="AA97" s="1"/>
  <c r="C57" i="14" s="1"/>
  <c r="AX96" i="13"/>
  <c r="BB96" s="1"/>
  <c r="BE96" s="1"/>
  <c r="G56" i="14" s="1"/>
  <c r="H96" i="13"/>
  <c r="BK96" s="1"/>
  <c r="G307" i="7"/>
  <c r="K307"/>
  <c r="I307"/>
  <c r="H307"/>
  <c r="J307"/>
  <c r="BI96" i="13"/>
  <c r="BC96"/>
  <c r="J207" i="12"/>
  <c r="F56" i="14"/>
  <c r="BD96" i="13"/>
  <c r="BJ96"/>
  <c r="AB97"/>
  <c r="D57" i="14" s="1"/>
  <c r="Q96" i="13" l="1"/>
  <c r="Z97" s="1"/>
  <c r="K96"/>
  <c r="N96" s="1"/>
  <c r="BH97"/>
  <c r="AR97"/>
  <c r="BA96"/>
  <c r="L307" i="7"/>
  <c r="G207" i="12" s="1"/>
  <c r="BG96" i="13"/>
  <c r="I56" i="14" s="1"/>
  <c r="AT97" i="13"/>
  <c r="BF96"/>
  <c r="H56" i="14" s="1"/>
  <c r="AS97" i="13"/>
  <c r="AX97" l="1"/>
  <c r="BB97" s="1"/>
  <c r="BE97" s="1"/>
  <c r="G57" i="14" s="1"/>
  <c r="AZ97" i="13"/>
  <c r="AY97"/>
  <c r="BC97" s="1"/>
  <c r="BF97" s="1"/>
  <c r="H57" i="14" s="1"/>
  <c r="B57"/>
  <c r="F307" i="7"/>
  <c r="I308" s="1"/>
  <c r="AU97" i="13"/>
  <c r="AI98" s="1"/>
  <c r="H97"/>
  <c r="E57" i="14"/>
  <c r="H207" i="12"/>
  <c r="I207" s="1"/>
  <c r="AV97" i="13"/>
  <c r="AJ98" s="1"/>
  <c r="I97"/>
  <c r="J97"/>
  <c r="AW97"/>
  <c r="AK98" s="1"/>
  <c r="BI97" l="1"/>
  <c r="G308" i="7"/>
  <c r="AR98" i="13"/>
  <c r="AU98" s="1"/>
  <c r="AI99" s="1"/>
  <c r="BA97"/>
  <c r="H308" i="7"/>
  <c r="J308"/>
  <c r="K308"/>
  <c r="K97" i="13"/>
  <c r="N97" s="1"/>
  <c r="Q97"/>
  <c r="Z98" s="1"/>
  <c r="B58" i="14" s="1"/>
  <c r="AS98" i="13"/>
  <c r="AV98" s="1"/>
  <c r="AJ99" s="1"/>
  <c r="M97"/>
  <c r="P97" s="1"/>
  <c r="S97"/>
  <c r="AB98" s="1"/>
  <c r="D58" i="14" s="1"/>
  <c r="L97" i="13"/>
  <c r="O97" s="1"/>
  <c r="BK97"/>
  <c r="BH98" s="1"/>
  <c r="R97"/>
  <c r="AA98" s="1"/>
  <c r="C58" i="14" s="1"/>
  <c r="F57"/>
  <c r="J208" i="12"/>
  <c r="BJ97" i="13"/>
  <c r="BD97"/>
  <c r="BG97" s="1"/>
  <c r="I57" i="14" s="1"/>
  <c r="AX98" i="13" l="1"/>
  <c r="AY98"/>
  <c r="F308" i="7"/>
  <c r="H98" i="13"/>
  <c r="Q98" s="1"/>
  <c r="I98"/>
  <c r="L98" s="1"/>
  <c r="O98" s="1"/>
  <c r="L308" i="7"/>
  <c r="G208" i="12" s="1"/>
  <c r="H208" s="1"/>
  <c r="I208" s="1"/>
  <c r="F58" i="14" s="1"/>
  <c r="AT98" i="13"/>
  <c r="AZ98" s="1"/>
  <c r="G309" i="7" l="1"/>
  <c r="Z99" i="13"/>
  <c r="B59" i="14" s="1"/>
  <c r="K98" i="13"/>
  <c r="N98" s="1"/>
  <c r="I309" i="7"/>
  <c r="H309"/>
  <c r="J309"/>
  <c r="R98" i="13"/>
  <c r="AA99" s="1"/>
  <c r="K309" i="7"/>
  <c r="E58" i="14"/>
  <c r="J209" i="12"/>
  <c r="AW98" i="13"/>
  <c r="AK99" s="1"/>
  <c r="J98"/>
  <c r="BB98"/>
  <c r="BI98"/>
  <c r="BC98"/>
  <c r="L309" i="7" l="1"/>
  <c r="G209" i="12" s="1"/>
  <c r="E59" i="14" s="1"/>
  <c r="BD98" i="13"/>
  <c r="BG98" s="1"/>
  <c r="I58" i="14" s="1"/>
  <c r="BJ98" i="13"/>
  <c r="BE98"/>
  <c r="G58" i="14" s="1"/>
  <c r="AR99" i="13"/>
  <c r="S98"/>
  <c r="AB99" s="1"/>
  <c r="D59" i="14" s="1"/>
  <c r="M98" i="13"/>
  <c r="P98" s="1"/>
  <c r="BK98"/>
  <c r="BH99" s="1"/>
  <c r="C59" i="14"/>
  <c r="BA98" i="13"/>
  <c r="BF98"/>
  <c r="H58" i="14" s="1"/>
  <c r="AS99" i="13"/>
  <c r="AX99" l="1"/>
  <c r="AY99"/>
  <c r="F309" i="7"/>
  <c r="H310" s="1"/>
  <c r="H209" i="12"/>
  <c r="I209" s="1"/>
  <c r="F59" i="14" s="1"/>
  <c r="H99" i="13"/>
  <c r="AU99"/>
  <c r="AI100" s="1"/>
  <c r="I99"/>
  <c r="AV99"/>
  <c r="AJ100" s="1"/>
  <c r="AT99"/>
  <c r="AZ99" s="1"/>
  <c r="I310" i="7" l="1"/>
  <c r="K310"/>
  <c r="G310"/>
  <c r="J310"/>
  <c r="J210" i="12"/>
  <c r="BD99" i="13"/>
  <c r="BG99" s="1"/>
  <c r="I59" i="14" s="1"/>
  <c r="BJ99" i="13"/>
  <c r="BA99"/>
  <c r="BC99"/>
  <c r="BF99" s="1"/>
  <c r="H59" i="14" s="1"/>
  <c r="BI99" i="13"/>
  <c r="L99"/>
  <c r="O99" s="1"/>
  <c r="R99"/>
  <c r="AA100" s="1"/>
  <c r="C60" i="14" s="1"/>
  <c r="BB99" i="13"/>
  <c r="BE99" s="1"/>
  <c r="G59" i="14" s="1"/>
  <c r="K99" i="13"/>
  <c r="N99" s="1"/>
  <c r="Q99"/>
  <c r="Z100" s="1"/>
  <c r="AW99"/>
  <c r="AK100" s="1"/>
  <c r="J99"/>
  <c r="BK99" s="1"/>
  <c r="BH100" s="1"/>
  <c r="L310" i="7" l="1"/>
  <c r="G210" i="12" s="1"/>
  <c r="E60" i="14" s="1"/>
  <c r="AR100" i="13"/>
  <c r="AU100" s="1"/>
  <c r="AI101" s="1"/>
  <c r="AT100"/>
  <c r="B60" i="14"/>
  <c r="M99" i="13"/>
  <c r="P99" s="1"/>
  <c r="S99"/>
  <c r="AB100" s="1"/>
  <c r="D60" i="14" s="1"/>
  <c r="AS100" i="13"/>
  <c r="AY100" s="1"/>
  <c r="AZ100" l="1"/>
  <c r="AX100"/>
  <c r="H210" i="12"/>
  <c r="I210" s="1"/>
  <c r="J211" s="1"/>
  <c r="F310" i="7"/>
  <c r="I311" s="1"/>
  <c r="H100" i="13"/>
  <c r="K100" s="1"/>
  <c r="N100" s="1"/>
  <c r="AV100"/>
  <c r="AJ101" s="1"/>
  <c r="I100"/>
  <c r="BC100"/>
  <c r="BF100" s="1"/>
  <c r="H60" i="14" s="1"/>
  <c r="BI100" i="13"/>
  <c r="J100"/>
  <c r="AW100"/>
  <c r="AK101" s="1"/>
  <c r="BB100" l="1"/>
  <c r="BE100" s="1"/>
  <c r="G60" i="14" s="1"/>
  <c r="F60"/>
  <c r="H311" i="7"/>
  <c r="J311"/>
  <c r="G311"/>
  <c r="K311"/>
  <c r="Q100" i="13"/>
  <c r="Z101" s="1"/>
  <c r="S100"/>
  <c r="AB101" s="1"/>
  <c r="D61" i="14" s="1"/>
  <c r="M100" i="13"/>
  <c r="P100" s="1"/>
  <c r="AS101"/>
  <c r="BD100"/>
  <c r="BG100" s="1"/>
  <c r="I60" i="14" s="1"/>
  <c r="BJ100" i="13"/>
  <c r="L100"/>
  <c r="O100" s="1"/>
  <c r="R100"/>
  <c r="AA101" s="1"/>
  <c r="C61" i="14" s="1"/>
  <c r="BA100" i="13"/>
  <c r="BK100"/>
  <c r="BH101" s="1"/>
  <c r="AY101" l="1"/>
  <c r="AR101"/>
  <c r="AU101" s="1"/>
  <c r="AI102" s="1"/>
  <c r="L311" i="7"/>
  <c r="G211" i="12" s="1"/>
  <c r="E61" i="14" s="1"/>
  <c r="B61"/>
  <c r="F311" i="7"/>
  <c r="AT101" i="13"/>
  <c r="AW101" s="1"/>
  <c r="AK102" s="1"/>
  <c r="AV101"/>
  <c r="AJ102" s="1"/>
  <c r="I101"/>
  <c r="H101" l="1"/>
  <c r="K101" s="1"/>
  <c r="N101" s="1"/>
  <c r="AX101"/>
  <c r="BB101" s="1"/>
  <c r="BE101" s="1"/>
  <c r="G61" i="14" s="1"/>
  <c r="AZ101" i="13"/>
  <c r="BJ101" s="1"/>
  <c r="H211" i="12"/>
  <c r="I211" s="1"/>
  <c r="J212" s="1"/>
  <c r="J101" i="13"/>
  <c r="M101" s="1"/>
  <c r="P101" s="1"/>
  <c r="L101"/>
  <c r="O101" s="1"/>
  <c r="R101"/>
  <c r="AA102" s="1"/>
  <c r="C62" i="14" s="1"/>
  <c r="BC101" i="13"/>
  <c r="BF101" s="1"/>
  <c r="H61" i="14" s="1"/>
  <c r="BI101" i="13"/>
  <c r="G312" i="7"/>
  <c r="K312"/>
  <c r="J312"/>
  <c r="H312"/>
  <c r="I312"/>
  <c r="Q101" i="13" l="1"/>
  <c r="Z102" s="1"/>
  <c r="B62" i="14" s="1"/>
  <c r="F61"/>
  <c r="S101" i="13"/>
  <c r="AB102" s="1"/>
  <c r="D62" i="14" s="1"/>
  <c r="BK101" i="13"/>
  <c r="BH102" s="1"/>
  <c r="BD101"/>
  <c r="BG101" s="1"/>
  <c r="I61" i="14" s="1"/>
  <c r="BA101" i="13"/>
  <c r="L312" i="7"/>
  <c r="G212" i="12" s="1"/>
  <c r="AR102" i="13"/>
  <c r="AS102"/>
  <c r="AY102" l="1"/>
  <c r="BI102" s="1"/>
  <c r="AX102"/>
  <c r="BB102" s="1"/>
  <c r="BE102" s="1"/>
  <c r="G62" i="14" s="1"/>
  <c r="F312" i="7"/>
  <c r="I313" s="1"/>
  <c r="AT102" i="13"/>
  <c r="AZ102" s="1"/>
  <c r="AV102"/>
  <c r="AJ103" s="1"/>
  <c r="I102"/>
  <c r="H102"/>
  <c r="AU102"/>
  <c r="AI103" s="1"/>
  <c r="E62" i="14"/>
  <c r="H212" i="12"/>
  <c r="I212" s="1"/>
  <c r="G313" i="7" l="1"/>
  <c r="K313"/>
  <c r="J313"/>
  <c r="H313"/>
  <c r="BC102" i="13"/>
  <c r="BF102" s="1"/>
  <c r="H62" i="14" s="1"/>
  <c r="BD102" i="13"/>
  <c r="BG102" s="1"/>
  <c r="I62" i="14" s="1"/>
  <c r="BA102" i="13"/>
  <c r="BJ102"/>
  <c r="AW102"/>
  <c r="AK103" s="1"/>
  <c r="J102"/>
  <c r="M102" s="1"/>
  <c r="P102" s="1"/>
  <c r="Q102"/>
  <c r="Z103" s="1"/>
  <c r="K102"/>
  <c r="N102" s="1"/>
  <c r="F62" i="14"/>
  <c r="J213" i="12"/>
  <c r="R102" i="13"/>
  <c r="AA103" s="1"/>
  <c r="C63" i="14" s="1"/>
  <c r="L102" i="13"/>
  <c r="O102" s="1"/>
  <c r="AR103"/>
  <c r="L313" i="7" l="1"/>
  <c r="G213" i="12" s="1"/>
  <c r="H213" s="1"/>
  <c r="I213" s="1"/>
  <c r="F63" i="14" s="1"/>
  <c r="AS103" i="13"/>
  <c r="S102"/>
  <c r="AB103" s="1"/>
  <c r="AT103"/>
  <c r="J103" s="1"/>
  <c r="BK102"/>
  <c r="BH103" s="1"/>
  <c r="AU103"/>
  <c r="AI104" s="1"/>
  <c r="H103"/>
  <c r="B63" i="14"/>
  <c r="AX103" i="13" l="1"/>
  <c r="BB103" s="1"/>
  <c r="BE103" s="1"/>
  <c r="G63" i="14" s="1"/>
  <c r="AY103" i="13"/>
  <c r="AZ103"/>
  <c r="E63" i="14"/>
  <c r="J214" i="12"/>
  <c r="D63" i="14"/>
  <c r="F313" i="7"/>
  <c r="I314" s="1"/>
  <c r="AV103" i="13"/>
  <c r="AJ104" s="1"/>
  <c r="I103"/>
  <c r="AW103"/>
  <c r="AK104" s="1"/>
  <c r="K103"/>
  <c r="N103" s="1"/>
  <c r="Q103"/>
  <c r="S103"/>
  <c r="M103"/>
  <c r="P103" s="1"/>
  <c r="Z104" l="1"/>
  <c r="B64" i="14" s="1"/>
  <c r="BI103" i="13"/>
  <c r="J314" i="7"/>
  <c r="G314"/>
  <c r="K314"/>
  <c r="H314"/>
  <c r="BA103" i="13"/>
  <c r="BC103"/>
  <c r="BF103" s="1"/>
  <c r="H63" i="14" s="1"/>
  <c r="BD103" i="13"/>
  <c r="BG103" s="1"/>
  <c r="I63" i="14" s="1"/>
  <c r="BJ103" i="13"/>
  <c r="L103"/>
  <c r="O103" s="1"/>
  <c r="R103"/>
  <c r="AA104" s="1"/>
  <c r="C64" i="14" s="1"/>
  <c r="BK103" i="13"/>
  <c r="BH104" s="1"/>
  <c r="AB104"/>
  <c r="D64" i="14" s="1"/>
  <c r="AR104" i="13"/>
  <c r="AX104" l="1"/>
  <c r="L314" i="7"/>
  <c r="G214" i="12" s="1"/>
  <c r="E64" i="14" s="1"/>
  <c r="F314" i="7"/>
  <c r="J315" s="1"/>
  <c r="AS104" i="13"/>
  <c r="I104" s="1"/>
  <c r="AT104"/>
  <c r="J104" s="1"/>
  <c r="S104" s="1"/>
  <c r="H104"/>
  <c r="K104" s="1"/>
  <c r="N104" s="1"/>
  <c r="AU104"/>
  <c r="AI105" s="1"/>
  <c r="AZ104" l="1"/>
  <c r="BJ104" s="1"/>
  <c r="AY104"/>
  <c r="BB104"/>
  <c r="BE104" s="1"/>
  <c r="G64" i="14" s="1"/>
  <c r="H214" i="12"/>
  <c r="I214" s="1"/>
  <c r="F64" i="14" s="1"/>
  <c r="M104" i="13"/>
  <c r="P104" s="1"/>
  <c r="AV104"/>
  <c r="AJ105" s="1"/>
  <c r="AW104"/>
  <c r="AK105" s="1"/>
  <c r="K315" i="7"/>
  <c r="H315"/>
  <c r="G315"/>
  <c r="I315"/>
  <c r="Q104" i="13"/>
  <c r="Z105" s="1"/>
  <c r="B65" i="14" s="1"/>
  <c r="R104" i="13"/>
  <c r="L104"/>
  <c r="O104" s="1"/>
  <c r="BK104"/>
  <c r="BH105" s="1"/>
  <c r="AR105" l="1"/>
  <c r="H105" s="1"/>
  <c r="K105" s="1"/>
  <c r="N105" s="1"/>
  <c r="J215" i="12"/>
  <c r="BA104" i="13"/>
  <c r="BD104"/>
  <c r="BG104" s="1"/>
  <c r="I64" i="14" s="1"/>
  <c r="BC104" i="13"/>
  <c r="AB105"/>
  <c r="D65" i="14" s="1"/>
  <c r="BI104" i="13"/>
  <c r="AA105"/>
  <c r="C65" i="14" s="1"/>
  <c r="L315" i="7"/>
  <c r="G215" i="12" s="1"/>
  <c r="Q105" i="13" l="1"/>
  <c r="AU105"/>
  <c r="AI106" s="1"/>
  <c r="AX105"/>
  <c r="BB105" s="1"/>
  <c r="F315" i="7"/>
  <c r="G316" s="1"/>
  <c r="AT105" i="13"/>
  <c r="BF104"/>
  <c r="H64" i="14" s="1"/>
  <c r="AS105" i="13"/>
  <c r="AY105" s="1"/>
  <c r="E65" i="14"/>
  <c r="H215" i="12"/>
  <c r="I215" s="1"/>
  <c r="Z106" i="13" l="1"/>
  <c r="B66" i="14" s="1"/>
  <c r="AZ105" i="13"/>
  <c r="BD105" s="1"/>
  <c r="BG105" s="1"/>
  <c r="I65" i="14" s="1"/>
  <c r="I316" i="7"/>
  <c r="J316"/>
  <c r="K316"/>
  <c r="H316"/>
  <c r="AW105" i="13"/>
  <c r="AK106" s="1"/>
  <c r="J105"/>
  <c r="M105" s="1"/>
  <c r="P105" s="1"/>
  <c r="AV105"/>
  <c r="AJ106" s="1"/>
  <c r="I105"/>
  <c r="F65" i="14"/>
  <c r="J216" i="12"/>
  <c r="AR106" i="13"/>
  <c r="BE105"/>
  <c r="G65" i="14" s="1"/>
  <c r="AT106" i="13" l="1"/>
  <c r="J106" s="1"/>
  <c r="BJ105"/>
  <c r="S105"/>
  <c r="AB106" s="1"/>
  <c r="D66" i="14" s="1"/>
  <c r="L316" i="7"/>
  <c r="G216" i="12" s="1"/>
  <c r="H216" s="1"/>
  <c r="I216" s="1"/>
  <c r="J217" s="1"/>
  <c r="BK105" i="13"/>
  <c r="BH106" s="1"/>
  <c r="L105"/>
  <c r="O105" s="1"/>
  <c r="R105"/>
  <c r="AA106" s="1"/>
  <c r="BA105"/>
  <c r="BC105"/>
  <c r="BI105"/>
  <c r="AU106"/>
  <c r="AI107" s="1"/>
  <c r="H106"/>
  <c r="AW106" l="1"/>
  <c r="AK107" s="1"/>
  <c r="AX106"/>
  <c r="BB106" s="1"/>
  <c r="BE106" s="1"/>
  <c r="G66" i="14" s="1"/>
  <c r="AZ106" i="13"/>
  <c r="BJ106" s="1"/>
  <c r="F316" i="7"/>
  <c r="F66" i="14"/>
  <c r="E66"/>
  <c r="C66"/>
  <c r="BF105" i="13"/>
  <c r="H65" i="14" s="1"/>
  <c r="AS106" i="13"/>
  <c r="AY106" s="1"/>
  <c r="S106"/>
  <c r="M106"/>
  <c r="P106" s="1"/>
  <c r="Q106"/>
  <c r="K106"/>
  <c r="N106" s="1"/>
  <c r="Z107" l="1"/>
  <c r="B67" i="14" s="1"/>
  <c r="AR107" i="13"/>
  <c r="AU107" s="1"/>
  <c r="AI108" s="1"/>
  <c r="BD106"/>
  <c r="BG106" s="1"/>
  <c r="I66" i="14" s="1"/>
  <c r="AB107" i="13"/>
  <c r="D67" i="14" s="1"/>
  <c r="BC106" i="13"/>
  <c r="BF106" s="1"/>
  <c r="H66" i="14" s="1"/>
  <c r="BI106" i="13"/>
  <c r="BA106"/>
  <c r="G317" i="7"/>
  <c r="I317"/>
  <c r="J317"/>
  <c r="K317"/>
  <c r="H317"/>
  <c r="I106" i="13"/>
  <c r="AV106"/>
  <c r="AJ107" s="1"/>
  <c r="H107" l="1"/>
  <c r="K107" s="1"/>
  <c r="N107" s="1"/>
  <c r="AT107"/>
  <c r="R106"/>
  <c r="AA107" s="1"/>
  <c r="F317" i="7" s="1"/>
  <c r="L106" i="13"/>
  <c r="O106" s="1"/>
  <c r="BK106"/>
  <c r="BH107" s="1"/>
  <c r="AS107"/>
  <c r="L317" i="7"/>
  <c r="G217" i="12" s="1"/>
  <c r="AZ107" i="13" l="1"/>
  <c r="AX107"/>
  <c r="AY107"/>
  <c r="Q107"/>
  <c r="J107"/>
  <c r="AW107"/>
  <c r="AK108" s="1"/>
  <c r="E67" i="14"/>
  <c r="H217" i="12"/>
  <c r="I217" s="1"/>
  <c r="C67" i="14"/>
  <c r="AV107" i="13"/>
  <c r="AJ108" s="1"/>
  <c r="I107"/>
  <c r="Z108" l="1"/>
  <c r="B68" i="14" s="1"/>
  <c r="S107" i="13"/>
  <c r="AB108" s="1"/>
  <c r="D68" i="14" s="1"/>
  <c r="M107" i="13"/>
  <c r="P107" s="1"/>
  <c r="L107"/>
  <c r="O107" s="1"/>
  <c r="R107"/>
  <c r="AA108" s="1"/>
  <c r="C68" i="14" s="1"/>
  <c r="BK107" i="13"/>
  <c r="BH108" s="1"/>
  <c r="J218" i="12"/>
  <c r="F67" i="14"/>
  <c r="BJ107" i="13"/>
  <c r="BD107"/>
  <c r="BI107"/>
  <c r="BC107"/>
  <c r="BF107" s="1"/>
  <c r="H67" i="14" s="1"/>
  <c r="BB107" i="13"/>
  <c r="BA107"/>
  <c r="J318" i="7"/>
  <c r="I318"/>
  <c r="H318"/>
  <c r="K318"/>
  <c r="G318"/>
  <c r="F318" l="1"/>
  <c r="G319" s="1"/>
  <c r="L318"/>
  <c r="G218" i="12" s="1"/>
  <c r="H218" s="1"/>
  <c r="I218" s="1"/>
  <c r="F68" i="14" s="1"/>
  <c r="BG107" i="13"/>
  <c r="I67" i="14" s="1"/>
  <c r="AT108" i="13"/>
  <c r="AZ108" s="1"/>
  <c r="BE107"/>
  <c r="G67" i="14" s="1"/>
  <c r="AR108" i="13"/>
  <c r="AX108" s="1"/>
  <c r="AS108"/>
  <c r="AY108" s="1"/>
  <c r="J219" i="12" l="1"/>
  <c r="E68" i="14"/>
  <c r="J319" i="7"/>
  <c r="AU108" i="13"/>
  <c r="AI109" s="1"/>
  <c r="H108"/>
  <c r="BC108"/>
  <c r="BF108" s="1"/>
  <c r="H68" i="14" s="1"/>
  <c r="BI108" i="13"/>
  <c r="AW108"/>
  <c r="AK109" s="1"/>
  <c r="J108"/>
  <c r="H319" i="7"/>
  <c r="K319"/>
  <c r="AV108" i="13"/>
  <c r="AJ109" s="1"/>
  <c r="I108"/>
  <c r="I319" i="7"/>
  <c r="AS109" i="13" l="1"/>
  <c r="I109" s="1"/>
  <c r="L319" i="7"/>
  <c r="G219" i="12" s="1"/>
  <c r="E69" i="14" s="1"/>
  <c r="BB108" i="13"/>
  <c r="BE108" s="1"/>
  <c r="G68" i="14" s="1"/>
  <c r="BK108" i="13"/>
  <c r="BH109" s="1"/>
  <c r="K108"/>
  <c r="N108" s="1"/>
  <c r="Q108"/>
  <c r="Z109" s="1"/>
  <c r="R108"/>
  <c r="AA109" s="1"/>
  <c r="C69" i="14" s="1"/>
  <c r="L108" i="13"/>
  <c r="O108" s="1"/>
  <c r="BA108"/>
  <c r="BD108"/>
  <c r="BG108" s="1"/>
  <c r="I68" i="14" s="1"/>
  <c r="BJ108" i="13"/>
  <c r="S108"/>
  <c r="AB109" s="1"/>
  <c r="D69" i="14" s="1"/>
  <c r="M108" i="13"/>
  <c r="P108" s="1"/>
  <c r="AY109" l="1"/>
  <c r="F319" i="7"/>
  <c r="AV109" i="13"/>
  <c r="AJ110" s="1"/>
  <c r="AR109"/>
  <c r="H109" s="1"/>
  <c r="H219" i="12"/>
  <c r="I219" s="1"/>
  <c r="F69" i="14" s="1"/>
  <c r="AT109" i="13"/>
  <c r="AZ109" s="1"/>
  <c r="R109"/>
  <c r="L109"/>
  <c r="O109" s="1"/>
  <c r="B69" i="14"/>
  <c r="AX109" i="13" l="1"/>
  <c r="BB109" s="1"/>
  <c r="BE109" s="1"/>
  <c r="G69" i="14" s="1"/>
  <c r="BI109" i="13"/>
  <c r="J220" i="12"/>
  <c r="AU109" i="13"/>
  <c r="AI110" s="1"/>
  <c r="AA110"/>
  <c r="C70" i="14" s="1"/>
  <c r="BC109" i="13"/>
  <c r="BF109" s="1"/>
  <c r="H69" i="14" s="1"/>
  <c r="BD109" i="13"/>
  <c r="BG109" s="1"/>
  <c r="I69" i="14" s="1"/>
  <c r="BJ109" i="13"/>
  <c r="K109"/>
  <c r="N109" s="1"/>
  <c r="Q109"/>
  <c r="G320" i="7"/>
  <c r="K320"/>
  <c r="I320"/>
  <c r="J320"/>
  <c r="H320"/>
  <c r="AW109" i="13"/>
  <c r="AK110" s="1"/>
  <c r="J109"/>
  <c r="BK109" s="1"/>
  <c r="AS110" l="1"/>
  <c r="AV110" s="1"/>
  <c r="AJ111" s="1"/>
  <c r="AT110"/>
  <c r="J110" s="1"/>
  <c r="M110" s="1"/>
  <c r="Z110"/>
  <c r="BH110"/>
  <c r="BA109"/>
  <c r="AR110"/>
  <c r="H110" s="1"/>
  <c r="S109"/>
  <c r="AB110" s="1"/>
  <c r="D70" i="14" s="1"/>
  <c r="M109" i="13"/>
  <c r="P109" s="1"/>
  <c r="L320" i="7"/>
  <c r="G220" i="12" s="1"/>
  <c r="I110" i="13" l="1"/>
  <c r="L110" s="1"/>
  <c r="O110" s="1"/>
  <c r="AX110"/>
  <c r="AY110"/>
  <c r="BC110" s="1"/>
  <c r="AZ110"/>
  <c r="F320" i="7"/>
  <c r="K321" s="1"/>
  <c r="S110" i="13"/>
  <c r="AW110"/>
  <c r="AK111" s="1"/>
  <c r="B70" i="14"/>
  <c r="BK110" i="13"/>
  <c r="AU110"/>
  <c r="AI111" s="1"/>
  <c r="K110"/>
  <c r="N110" s="1"/>
  <c r="Q110"/>
  <c r="P110"/>
  <c r="E70" i="14"/>
  <c r="H220" i="12"/>
  <c r="I220" s="1"/>
  <c r="R110" i="13" l="1"/>
  <c r="BI110"/>
  <c r="AS111"/>
  <c r="I111" s="1"/>
  <c r="BF110"/>
  <c r="H70" i="14" s="1"/>
  <c r="AA111" i="13"/>
  <c r="C71" i="14" s="1"/>
  <c r="J321" i="7"/>
  <c r="H321"/>
  <c r="I321"/>
  <c r="G321"/>
  <c r="BH111" i="13"/>
  <c r="BB110"/>
  <c r="BE110" s="1"/>
  <c r="G70" i="14" s="1"/>
  <c r="BA110" i="13"/>
  <c r="Z111"/>
  <c r="AB111"/>
  <c r="D71" i="14" s="1"/>
  <c r="F70"/>
  <c r="J221" i="12"/>
  <c r="BD110" i="13"/>
  <c r="BJ110"/>
  <c r="AV111" l="1"/>
  <c r="AJ112" s="1"/>
  <c r="AY111"/>
  <c r="BI111" s="1"/>
  <c r="F321" i="7"/>
  <c r="G322" s="1"/>
  <c r="L321"/>
  <c r="G221" i="12" s="1"/>
  <c r="E71" i="14" s="1"/>
  <c r="AR111" i="13"/>
  <c r="H111" s="1"/>
  <c r="B71" i="14"/>
  <c r="BG110" i="13"/>
  <c r="I70" i="14" s="1"/>
  <c r="AT111" i="13"/>
  <c r="AZ111" s="1"/>
  <c r="L111"/>
  <c r="O111" s="1"/>
  <c r="R111"/>
  <c r="BC111" l="1"/>
  <c r="BF111" s="1"/>
  <c r="H71" i="14" s="1"/>
  <c r="AA112" i="13"/>
  <c r="C72" i="14" s="1"/>
  <c r="AX111" i="13"/>
  <c r="BB111" s="1"/>
  <c r="BE111" s="1"/>
  <c r="G71" i="14" s="1"/>
  <c r="K322" i="7"/>
  <c r="H322"/>
  <c r="I322"/>
  <c r="J322"/>
  <c r="H221" i="12"/>
  <c r="I221" s="1"/>
  <c r="F71" i="14" s="1"/>
  <c r="K111" i="13"/>
  <c r="N111" s="1"/>
  <c r="Q111"/>
  <c r="AU111"/>
  <c r="AI112" s="1"/>
  <c r="J111"/>
  <c r="AW111"/>
  <c r="AK112" s="1"/>
  <c r="AS112" l="1"/>
  <c r="AV112" s="1"/>
  <c r="AJ113" s="1"/>
  <c r="L322" i="7"/>
  <c r="G222" i="12" s="1"/>
  <c r="E72" i="14" s="1"/>
  <c r="J222" i="12"/>
  <c r="AR112" i="13"/>
  <c r="H112" s="1"/>
  <c r="K112" s="1"/>
  <c r="N112" s="1"/>
  <c r="Z112"/>
  <c r="BJ111"/>
  <c r="BD111"/>
  <c r="BG111" s="1"/>
  <c r="I71" i="14" s="1"/>
  <c r="BA111" i="13"/>
  <c r="M111"/>
  <c r="P111" s="1"/>
  <c r="S111"/>
  <c r="AB112" s="1"/>
  <c r="D72" i="14" s="1"/>
  <c r="BK111" i="13"/>
  <c r="BH112" s="1"/>
  <c r="AX112" l="1"/>
  <c r="I112"/>
  <c r="L112" s="1"/>
  <c r="O112" s="1"/>
  <c r="AY112"/>
  <c r="BC112" s="1"/>
  <c r="AS113" s="1"/>
  <c r="AV113" s="1"/>
  <c r="AJ114" s="1"/>
  <c r="H222" i="12"/>
  <c r="I222" s="1"/>
  <c r="F72" i="14" s="1"/>
  <c r="F322" i="7"/>
  <c r="Q112" i="13"/>
  <c r="AU112"/>
  <c r="AI113" s="1"/>
  <c r="B72" i="14"/>
  <c r="BB112" i="13"/>
  <c r="BE112" s="1"/>
  <c r="G72" i="14" s="1"/>
  <c r="AT112" i="13"/>
  <c r="AZ112" s="1"/>
  <c r="R112" l="1"/>
  <c r="AA113" s="1"/>
  <c r="C73" i="14" s="1"/>
  <c r="J223" i="12"/>
  <c r="AR113" i="13"/>
  <c r="AU113" s="1"/>
  <c r="AI114" s="1"/>
  <c r="H323" i="7"/>
  <c r="I323"/>
  <c r="K323"/>
  <c r="G323"/>
  <c r="J323"/>
  <c r="Z113" i="13"/>
  <c r="BJ112"/>
  <c r="BD112"/>
  <c r="BG112" s="1"/>
  <c r="I72" i="14" s="1"/>
  <c r="BF112" i="13"/>
  <c r="H72" i="14" s="1"/>
  <c r="BI112" i="13"/>
  <c r="J112"/>
  <c r="AW112"/>
  <c r="AK113" s="1"/>
  <c r="AT113" s="1"/>
  <c r="J113" s="1"/>
  <c r="BA112"/>
  <c r="I113"/>
  <c r="R113" s="1"/>
  <c r="H113" l="1"/>
  <c r="K113" s="1"/>
  <c r="N113" s="1"/>
  <c r="B73" i="14"/>
  <c r="AW113" i="13"/>
  <c r="AK114" s="1"/>
  <c r="L323" i="7"/>
  <c r="G223" i="12" s="1"/>
  <c r="S112" i="13"/>
  <c r="AB113" s="1"/>
  <c r="D73" i="14" s="1"/>
  <c r="M112" i="13"/>
  <c r="P112" s="1"/>
  <c r="BK112"/>
  <c r="BH113" s="1"/>
  <c r="L113"/>
  <c r="O113" s="1"/>
  <c r="M113"/>
  <c r="S113"/>
  <c r="AX113" l="1"/>
  <c r="AZ113"/>
  <c r="AB114" s="1"/>
  <c r="D74" i="14" s="1"/>
  <c r="AY113" i="13"/>
  <c r="Q113"/>
  <c r="BK113"/>
  <c r="BH114" s="1"/>
  <c r="F323" i="7"/>
  <c r="H324" s="1"/>
  <c r="H223" i="12"/>
  <c r="I223" s="1"/>
  <c r="E73" i="14"/>
  <c r="P113" i="13"/>
  <c r="I324" i="7" l="1"/>
  <c r="K324"/>
  <c r="G324"/>
  <c r="J324"/>
  <c r="F73" i="14"/>
  <c r="J224" i="12"/>
  <c r="BJ113" i="13"/>
  <c r="BD113"/>
  <c r="BB113"/>
  <c r="BA113"/>
  <c r="BI113"/>
  <c r="BC113"/>
  <c r="AA114"/>
  <c r="C74" i="14" s="1"/>
  <c r="Z114" i="13"/>
  <c r="L324" i="7" l="1"/>
  <c r="G224" i="12" s="1"/>
  <c r="H224" s="1"/>
  <c r="I224" s="1"/>
  <c r="F74" i="14" s="1"/>
  <c r="F324" i="7"/>
  <c r="BF113" i="13"/>
  <c r="H73" i="14" s="1"/>
  <c r="AS114" i="13"/>
  <c r="AY114" s="1"/>
  <c r="B74" i="14"/>
  <c r="BG113" i="13"/>
  <c r="I73" i="14" s="1"/>
  <c r="AT114" i="13"/>
  <c r="AZ114" s="1"/>
  <c r="BE113"/>
  <c r="G73" i="14" s="1"/>
  <c r="AR114" i="13"/>
  <c r="AX114" s="1"/>
  <c r="E74" i="14" l="1"/>
  <c r="J225" i="12"/>
  <c r="AV114" i="13"/>
  <c r="AJ115" s="1"/>
  <c r="I114"/>
  <c r="H114"/>
  <c r="AU114"/>
  <c r="AI115" s="1"/>
  <c r="J114"/>
  <c r="AW114"/>
  <c r="AK115" s="1"/>
  <c r="H325" i="7"/>
  <c r="G325"/>
  <c r="K325"/>
  <c r="I325"/>
  <c r="J325"/>
  <c r="BC114" i="13" l="1"/>
  <c r="BF114" s="1"/>
  <c r="H74" i="14" s="1"/>
  <c r="BI114" i="13"/>
  <c r="L114"/>
  <c r="O114" s="1"/>
  <c r="R114"/>
  <c r="AA115" s="1"/>
  <c r="C75" i="14" s="1"/>
  <c r="L325" i="7"/>
  <c r="G225" i="12" s="1"/>
  <c r="BB114" i="13"/>
  <c r="BE114" s="1"/>
  <c r="G74" i="14" s="1"/>
  <c r="BA114" i="13"/>
  <c r="M114"/>
  <c r="P114" s="1"/>
  <c r="S114"/>
  <c r="AB115" s="1"/>
  <c r="D75" i="14" s="1"/>
  <c r="BD114" i="13"/>
  <c r="BJ114"/>
  <c r="K114"/>
  <c r="N114" s="1"/>
  <c r="Q114"/>
  <c r="Z115" s="1"/>
  <c r="BK114"/>
  <c r="BH115" s="1"/>
  <c r="F325" i="7" l="1"/>
  <c r="AR115" i="13"/>
  <c r="H115" s="1"/>
  <c r="AS115"/>
  <c r="I115" s="1"/>
  <c r="B75" i="14"/>
  <c r="H225" i="12"/>
  <c r="I225" s="1"/>
  <c r="E75" i="14"/>
  <c r="BG114" i="13"/>
  <c r="I74" i="14" s="1"/>
  <c r="AT115" i="13"/>
  <c r="AZ115" s="1"/>
  <c r="AY115" l="1"/>
  <c r="AX115"/>
  <c r="BB115" s="1"/>
  <c r="BE115" s="1"/>
  <c r="G75" i="14" s="1"/>
  <c r="AU115" i="13"/>
  <c r="AI116" s="1"/>
  <c r="AV115"/>
  <c r="AJ116" s="1"/>
  <c r="Q115"/>
  <c r="K115"/>
  <c r="N115" s="1"/>
  <c r="L115"/>
  <c r="O115" s="1"/>
  <c r="R115"/>
  <c r="J115"/>
  <c r="BK115" s="1"/>
  <c r="AW115"/>
  <c r="AK116" s="1"/>
  <c r="J226" i="12"/>
  <c r="F75" i="14"/>
  <c r="K326" i="7"/>
  <c r="G326"/>
  <c r="H326"/>
  <c r="J326"/>
  <c r="I326"/>
  <c r="BH116" i="13" l="1"/>
  <c r="Z116"/>
  <c r="B76" i="14" s="1"/>
  <c r="AR116" i="13"/>
  <c r="H116" s="1"/>
  <c r="Q116" s="1"/>
  <c r="BI115"/>
  <c r="BC115"/>
  <c r="BF115" s="1"/>
  <c r="H75" i="14" s="1"/>
  <c r="AA116" i="13"/>
  <c r="C76" i="14" s="1"/>
  <c r="L326" i="7"/>
  <c r="G226" i="12" s="1"/>
  <c r="M115" i="13"/>
  <c r="P115" s="1"/>
  <c r="S115"/>
  <c r="AB116" s="1"/>
  <c r="D76" i="14" s="1"/>
  <c r="BJ115" i="13"/>
  <c r="BD115"/>
  <c r="BA115"/>
  <c r="AX116" l="1"/>
  <c r="BB116" s="1"/>
  <c r="BE116" s="1"/>
  <c r="G76" i="14" s="1"/>
  <c r="AU116" i="13"/>
  <c r="AI117" s="1"/>
  <c r="F326" i="7"/>
  <c r="J327" s="1"/>
  <c r="K116" i="13"/>
  <c r="N116" s="1"/>
  <c r="AS116"/>
  <c r="AY116" s="1"/>
  <c r="AT116"/>
  <c r="AZ116" s="1"/>
  <c r="BG115"/>
  <c r="I75" i="14" s="1"/>
  <c r="E76"/>
  <c r="H226" i="12"/>
  <c r="I226" s="1"/>
  <c r="Z117" i="13" l="1"/>
  <c r="B77" i="14" s="1"/>
  <c r="AR117" i="13"/>
  <c r="H117" s="1"/>
  <c r="K117" s="1"/>
  <c r="N117" s="1"/>
  <c r="H327" i="7"/>
  <c r="I327"/>
  <c r="G327"/>
  <c r="K327"/>
  <c r="AV116" i="13"/>
  <c r="AJ117" s="1"/>
  <c r="I116"/>
  <c r="AW116"/>
  <c r="AK117" s="1"/>
  <c r="J116"/>
  <c r="F76" i="14"/>
  <c r="J227" i="12"/>
  <c r="Q117" i="13" l="1"/>
  <c r="AU117"/>
  <c r="AI118" s="1"/>
  <c r="L327" i="7"/>
  <c r="G227" i="12" s="1"/>
  <c r="BI116" i="13"/>
  <c r="BC116"/>
  <c r="BF116" s="1"/>
  <c r="H76" i="14" s="1"/>
  <c r="L116" i="13"/>
  <c r="O116" s="1"/>
  <c r="R116"/>
  <c r="AA117" s="1"/>
  <c r="M116"/>
  <c r="P116" s="1"/>
  <c r="BK116"/>
  <c r="BH117" s="1"/>
  <c r="S116"/>
  <c r="AB117" s="1"/>
  <c r="D77" i="14" s="1"/>
  <c r="BD116" i="13"/>
  <c r="BG116" s="1"/>
  <c r="I76" i="14" s="1"/>
  <c r="BJ116" i="13"/>
  <c r="BA116"/>
  <c r="AX117" l="1"/>
  <c r="BB117" s="1"/>
  <c r="F327" i="7"/>
  <c r="E77" i="14"/>
  <c r="H227" i="12"/>
  <c r="I227" s="1"/>
  <c r="C77" i="14"/>
  <c r="AS117" i="13"/>
  <c r="AY117" s="1"/>
  <c r="AT117"/>
  <c r="AZ117" s="1"/>
  <c r="Z118" l="1"/>
  <c r="B78" i="14" s="1"/>
  <c r="BE117" i="13"/>
  <c r="G77" i="14" s="1"/>
  <c r="AR118" i="13"/>
  <c r="H118" s="1"/>
  <c r="K118" s="1"/>
  <c r="N118" s="1"/>
  <c r="F77" i="14"/>
  <c r="J228" i="12"/>
  <c r="J328" i="7"/>
  <c r="K328"/>
  <c r="G328"/>
  <c r="I328"/>
  <c r="H328"/>
  <c r="AV117" i="13"/>
  <c r="AJ118" s="1"/>
  <c r="I117"/>
  <c r="BC117"/>
  <c r="BI117"/>
  <c r="J117"/>
  <c r="AW117"/>
  <c r="AK118" s="1"/>
  <c r="Q118" l="1"/>
  <c r="AU118"/>
  <c r="AI119" s="1"/>
  <c r="R117"/>
  <c r="AA118" s="1"/>
  <c r="L117"/>
  <c r="O117" s="1"/>
  <c r="L328" i="7"/>
  <c r="G228" i="12" s="1"/>
  <c r="BD117" i="13"/>
  <c r="BG117" s="1"/>
  <c r="I77" i="14" s="1"/>
  <c r="BJ117" i="13"/>
  <c r="BF117"/>
  <c r="H77" i="14" s="1"/>
  <c r="AS118" i="13"/>
  <c r="BA117"/>
  <c r="M117"/>
  <c r="P117" s="1"/>
  <c r="S117"/>
  <c r="AB118" s="1"/>
  <c r="D78" i="14" s="1"/>
  <c r="BK117" i="13"/>
  <c r="BH118" s="1"/>
  <c r="AT118"/>
  <c r="AZ118" l="1"/>
  <c r="AY118"/>
  <c r="AX118"/>
  <c r="F328" i="7"/>
  <c r="E78" i="14"/>
  <c r="H228" i="12"/>
  <c r="I228" s="1"/>
  <c r="C78" i="14"/>
  <c r="AV118" i="13"/>
  <c r="AJ119" s="1"/>
  <c r="I118"/>
  <c r="J118"/>
  <c r="AW118"/>
  <c r="AK119" s="1"/>
  <c r="BD118" l="1"/>
  <c r="BG118" s="1"/>
  <c r="I78" i="14" s="1"/>
  <c r="BJ118" i="13"/>
  <c r="F78" i="14"/>
  <c r="J229" i="12"/>
  <c r="K329" i="7"/>
  <c r="G329"/>
  <c r="J329"/>
  <c r="H329"/>
  <c r="I329"/>
  <c r="BB118" i="13"/>
  <c r="BA118"/>
  <c r="Z119"/>
  <c r="BI118"/>
  <c r="BC118"/>
  <c r="S118"/>
  <c r="AB119" s="1"/>
  <c r="D79" i="14" s="1"/>
  <c r="M118" i="13"/>
  <c r="P118" s="1"/>
  <c r="L118"/>
  <c r="O118" s="1"/>
  <c r="BK118"/>
  <c r="BH119" s="1"/>
  <c r="R118"/>
  <c r="AA119" s="1"/>
  <c r="C79" i="14" s="1"/>
  <c r="AT119" i="13" l="1"/>
  <c r="J119" s="1"/>
  <c r="S119" s="1"/>
  <c r="F329" i="7"/>
  <c r="L329"/>
  <c r="G229" i="12" s="1"/>
  <c r="BE118" i="13"/>
  <c r="G78" i="14" s="1"/>
  <c r="AR119" i="13"/>
  <c r="AX119" s="1"/>
  <c r="B79" i="14"/>
  <c r="BF118" i="13"/>
  <c r="H78" i="14" s="1"/>
  <c r="AS119" i="13"/>
  <c r="AY119" s="1"/>
  <c r="AZ119" l="1"/>
  <c r="BD119" s="1"/>
  <c r="BG119" s="1"/>
  <c r="I79" i="14" s="1"/>
  <c r="M119" i="13"/>
  <c r="P119" s="1"/>
  <c r="AW119"/>
  <c r="AK120" s="1"/>
  <c r="E79" i="14"/>
  <c r="H229" i="12"/>
  <c r="I229" s="1"/>
  <c r="I119" i="13"/>
  <c r="AV119"/>
  <c r="AJ120" s="1"/>
  <c r="H119"/>
  <c r="AU119"/>
  <c r="AI120" s="1"/>
  <c r="J330" i="7"/>
  <c r="I330"/>
  <c r="K330"/>
  <c r="H330"/>
  <c r="G330"/>
  <c r="AT120" i="13" l="1"/>
  <c r="J120" s="1"/>
  <c r="M120" s="1"/>
  <c r="P120" s="1"/>
  <c r="AB120"/>
  <c r="D80" i="14" s="1"/>
  <c r="BJ119" i="13"/>
  <c r="F79" i="14"/>
  <c r="J230" i="12"/>
  <c r="K119" i="13"/>
  <c r="N119" s="1"/>
  <c r="Q119"/>
  <c r="Z120" s="1"/>
  <c r="BK119"/>
  <c r="BH120" s="1"/>
  <c r="R119"/>
  <c r="AA120" s="1"/>
  <c r="C80" i="14" s="1"/>
  <c r="L119" i="13"/>
  <c r="O119" s="1"/>
  <c r="L330" i="7"/>
  <c r="G230" i="12" s="1"/>
  <c r="BC119" i="13"/>
  <c r="BI119"/>
  <c r="BB119"/>
  <c r="BE119" s="1"/>
  <c r="G79" i="14" s="1"/>
  <c r="BA119" i="13"/>
  <c r="AW120" l="1"/>
  <c r="AK121" s="1"/>
  <c r="S120"/>
  <c r="AZ120"/>
  <c r="F330" i="7"/>
  <c r="B80" i="14"/>
  <c r="BF119" i="13"/>
  <c r="H79" i="14" s="1"/>
  <c r="AS120" i="13"/>
  <c r="AY120" s="1"/>
  <c r="AR120"/>
  <c r="AX120" s="1"/>
  <c r="E80" i="14"/>
  <c r="H230" i="12"/>
  <c r="I230" s="1"/>
  <c r="I331" i="7" l="1"/>
  <c r="J331"/>
  <c r="H331"/>
  <c r="G331"/>
  <c r="K331"/>
  <c r="AU120" i="13"/>
  <c r="AI121" s="1"/>
  <c r="H120"/>
  <c r="BJ120"/>
  <c r="BD120"/>
  <c r="AB121"/>
  <c r="D81" i="14" s="1"/>
  <c r="F80"/>
  <c r="J231" i="12"/>
  <c r="I120" i="13"/>
  <c r="AV120"/>
  <c r="AJ121" s="1"/>
  <c r="BG120" l="1"/>
  <c r="I80" i="14" s="1"/>
  <c r="AT121" i="13"/>
  <c r="BA120"/>
  <c r="BC120"/>
  <c r="BI120"/>
  <c r="Q120"/>
  <c r="Z121" s="1"/>
  <c r="K120"/>
  <c r="N120" s="1"/>
  <c r="BK120"/>
  <c r="BH121" s="1"/>
  <c r="R120"/>
  <c r="AA121" s="1"/>
  <c r="C81" i="14" s="1"/>
  <c r="L120" i="13"/>
  <c r="O120" s="1"/>
  <c r="BB120"/>
  <c r="BE120" s="1"/>
  <c r="G80" i="14" s="1"/>
  <c r="L331" i="7"/>
  <c r="G231" i="12" s="1"/>
  <c r="AZ121" i="13" l="1"/>
  <c r="F331" i="7"/>
  <c r="AR121" i="13"/>
  <c r="AX121" s="1"/>
  <c r="H231" i="12"/>
  <c r="I231" s="1"/>
  <c r="E81" i="14"/>
  <c r="AS121" i="13"/>
  <c r="AY121" s="1"/>
  <c r="BF120"/>
  <c r="H80" i="14" s="1"/>
  <c r="B81"/>
  <c r="AW121" i="13"/>
  <c r="AK122" s="1"/>
  <c r="J121"/>
  <c r="BB121" l="1"/>
  <c r="BE121" s="1"/>
  <c r="G81" i="14" s="1"/>
  <c r="AU121" i="13"/>
  <c r="AI122" s="1"/>
  <c r="H121"/>
  <c r="M121"/>
  <c r="P121" s="1"/>
  <c r="S121"/>
  <c r="AB122" s="1"/>
  <c r="D82" i="14" s="1"/>
  <c r="K332" i="7"/>
  <c r="G332"/>
  <c r="I332"/>
  <c r="H332"/>
  <c r="J332"/>
  <c r="BJ121" i="13"/>
  <c r="BD121"/>
  <c r="BG121" s="1"/>
  <c r="I81" i="14" s="1"/>
  <c r="J232" i="12"/>
  <c r="F81" i="14"/>
  <c r="K121" i="13"/>
  <c r="N121" s="1"/>
  <c r="I121"/>
  <c r="AV121"/>
  <c r="AJ122" s="1"/>
  <c r="AR122" l="1"/>
  <c r="H122" s="1"/>
  <c r="K122" s="1"/>
  <c r="N122" s="1"/>
  <c r="BK121"/>
  <c r="BH122" s="1"/>
  <c r="Q121"/>
  <c r="Z122" s="1"/>
  <c r="L332" i="7"/>
  <c r="G232" i="12" s="1"/>
  <c r="E82" i="14" s="1"/>
  <c r="AT122" i="13"/>
  <c r="J122" s="1"/>
  <c r="BI121"/>
  <c r="BC121"/>
  <c r="BA121"/>
  <c r="L121"/>
  <c r="O121" s="1"/>
  <c r="R121"/>
  <c r="AA122" s="1"/>
  <c r="AU122" l="1"/>
  <c r="AI123" s="1"/>
  <c r="Q122"/>
  <c r="AZ122"/>
  <c r="AX122"/>
  <c r="B82" i="14"/>
  <c r="F332" i="7"/>
  <c r="H232" i="12"/>
  <c r="I232" s="1"/>
  <c r="F82" i="14" s="1"/>
  <c r="AW122" i="13"/>
  <c r="AK123" s="1"/>
  <c r="S122"/>
  <c r="M122"/>
  <c r="P122" s="1"/>
  <c r="C82" i="14"/>
  <c r="AS122" i="13"/>
  <c r="AY122" s="1"/>
  <c r="BF121"/>
  <c r="H81" i="14" s="1"/>
  <c r="Z123" i="13" l="1"/>
  <c r="B83" i="14" s="1"/>
  <c r="BB122" i="13"/>
  <c r="J233" i="12"/>
  <c r="BJ122" i="13"/>
  <c r="BD122"/>
  <c r="BG122" s="1"/>
  <c r="I82" i="14" s="1"/>
  <c r="AB123" i="13"/>
  <c r="D83" i="14" s="1"/>
  <c r="I122" i="13"/>
  <c r="AV122"/>
  <c r="AJ123" s="1"/>
  <c r="J333" i="7"/>
  <c r="I333"/>
  <c r="G333"/>
  <c r="H333"/>
  <c r="K333"/>
  <c r="AT123" i="13" l="1"/>
  <c r="AW123" s="1"/>
  <c r="AK124" s="1"/>
  <c r="AR123"/>
  <c r="BE122"/>
  <c r="G82" i="14" s="1"/>
  <c r="L333" i="7"/>
  <c r="G233" i="12" s="1"/>
  <c r="H233" s="1"/>
  <c r="I233" s="1"/>
  <c r="J234" s="1"/>
  <c r="BK122" i="13"/>
  <c r="BH123" s="1"/>
  <c r="R122"/>
  <c r="AA123" s="1"/>
  <c r="F333" i="7" s="1"/>
  <c r="L122" i="13"/>
  <c r="O122" s="1"/>
  <c r="BC122"/>
  <c r="BF122" s="1"/>
  <c r="H82" i="14" s="1"/>
  <c r="BA122" i="13"/>
  <c r="BI122"/>
  <c r="AX123" l="1"/>
  <c r="AZ123"/>
  <c r="AS123"/>
  <c r="AV123" s="1"/>
  <c r="AJ124" s="1"/>
  <c r="E83" i="14"/>
  <c r="J123" i="13"/>
  <c r="AU123"/>
  <c r="AI124" s="1"/>
  <c r="H123"/>
  <c r="F83" i="14"/>
  <c r="C83"/>
  <c r="AY123" i="13" l="1"/>
  <c r="I123"/>
  <c r="R123" s="1"/>
  <c r="S123"/>
  <c r="AB124" s="1"/>
  <c r="D84" i="14" s="1"/>
  <c r="M123" i="13"/>
  <c r="P123" s="1"/>
  <c r="Q123"/>
  <c r="Z124" s="1"/>
  <c r="K123"/>
  <c r="N123" s="1"/>
  <c r="J334" i="7"/>
  <c r="I334"/>
  <c r="H334"/>
  <c r="G334"/>
  <c r="K334"/>
  <c r="BB123" i="13"/>
  <c r="BD123"/>
  <c r="BJ123"/>
  <c r="BI123" l="1"/>
  <c r="BC123"/>
  <c r="BF123" s="1"/>
  <c r="H83" i="14" s="1"/>
  <c r="BA123" i="13"/>
  <c r="AA124"/>
  <c r="C84" i="14" s="1"/>
  <c r="BK123" i="13"/>
  <c r="BH124" s="1"/>
  <c r="L123"/>
  <c r="O123" s="1"/>
  <c r="BE123"/>
  <c r="G83" i="14" s="1"/>
  <c r="AR124" i="13"/>
  <c r="L334" i="7"/>
  <c r="G234" i="12" s="1"/>
  <c r="BG123" i="13"/>
  <c r="I83" i="14" s="1"/>
  <c r="AT124" i="13"/>
  <c r="B84" i="14"/>
  <c r="AZ124" i="13" l="1"/>
  <c r="AX124"/>
  <c r="AS124"/>
  <c r="I124" s="1"/>
  <c r="F334" i="7"/>
  <c r="K335" s="1"/>
  <c r="AU124" i="13"/>
  <c r="AI125" s="1"/>
  <c r="H124"/>
  <c r="J124"/>
  <c r="AW124"/>
  <c r="AK125" s="1"/>
  <c r="E84" i="14"/>
  <c r="H234" i="12"/>
  <c r="I234" s="1"/>
  <c r="AV124" i="13" l="1"/>
  <c r="AJ125" s="1"/>
  <c r="AY124"/>
  <c r="BI124" s="1"/>
  <c r="G335" i="7"/>
  <c r="H335"/>
  <c r="I335"/>
  <c r="J335"/>
  <c r="F84" i="14"/>
  <c r="J235" i="12"/>
  <c r="BD124" i="13"/>
  <c r="BJ124"/>
  <c r="S124"/>
  <c r="AB125" s="1"/>
  <c r="D85" i="14" s="1"/>
  <c r="M124" i="13"/>
  <c r="P124" s="1"/>
  <c r="K124"/>
  <c r="N124" s="1"/>
  <c r="BK124"/>
  <c r="BH125" s="1"/>
  <c r="Q124"/>
  <c r="Z125" s="1"/>
  <c r="R124"/>
  <c r="L124"/>
  <c r="O124" s="1"/>
  <c r="BB124"/>
  <c r="BE124" s="1"/>
  <c r="G84" i="14" s="1"/>
  <c r="BA124" i="13" l="1"/>
  <c r="AA125"/>
  <c r="C85" i="14" s="1"/>
  <c r="BC124" i="13"/>
  <c r="L335" i="7"/>
  <c r="G235" i="12" s="1"/>
  <c r="H235" s="1"/>
  <c r="I235" s="1"/>
  <c r="AR125" i="13"/>
  <c r="B85" i="14"/>
  <c r="BG124" i="13"/>
  <c r="I84" i="14" s="1"/>
  <c r="AT125" i="13"/>
  <c r="AZ125" s="1"/>
  <c r="F335" i="7" l="1"/>
  <c r="G336" s="1"/>
  <c r="BF124" i="13"/>
  <c r="H84" i="14" s="1"/>
  <c r="AS125" i="13"/>
  <c r="H125"/>
  <c r="K125" s="1"/>
  <c r="N125" s="1"/>
  <c r="AX125"/>
  <c r="E85" i="14"/>
  <c r="AU125" i="13"/>
  <c r="AI126" s="1"/>
  <c r="Q125"/>
  <c r="AW125"/>
  <c r="AK126" s="1"/>
  <c r="J125"/>
  <c r="J236" i="12"/>
  <c r="F85" i="14"/>
  <c r="J336" i="7" l="1"/>
  <c r="K336"/>
  <c r="H336"/>
  <c r="I336"/>
  <c r="I125" i="13"/>
  <c r="BK125" s="1"/>
  <c r="BH126" s="1"/>
  <c r="AY125"/>
  <c r="BA125" s="1"/>
  <c r="AV125"/>
  <c r="AJ126" s="1"/>
  <c r="BB125"/>
  <c r="BE125" s="1"/>
  <c r="G85" i="14" s="1"/>
  <c r="Z126" i="13"/>
  <c r="BJ125"/>
  <c r="BD125"/>
  <c r="BG125" s="1"/>
  <c r="I85" i="14" s="1"/>
  <c r="S125" i="13"/>
  <c r="AB126" s="1"/>
  <c r="D86" i="14" s="1"/>
  <c r="M125" i="13"/>
  <c r="P125" s="1"/>
  <c r="L336" i="7" l="1"/>
  <c r="G236" i="12" s="1"/>
  <c r="H236" s="1"/>
  <c r="I236" s="1"/>
  <c r="R125" i="13"/>
  <c r="AA126" s="1"/>
  <c r="C86" i="14" s="1"/>
  <c r="L125" i="13"/>
  <c r="O125" s="1"/>
  <c r="BC125"/>
  <c r="BF125" s="1"/>
  <c r="H85" i="14" s="1"/>
  <c r="BI125" i="13"/>
  <c r="AR126"/>
  <c r="AU126" s="1"/>
  <c r="AI127" s="1"/>
  <c r="B86" i="14"/>
  <c r="AT126" i="13"/>
  <c r="AZ126" s="1"/>
  <c r="E86" i="14" l="1"/>
  <c r="AS126" i="13"/>
  <c r="AV126" s="1"/>
  <c r="AJ127" s="1"/>
  <c r="H126"/>
  <c r="K126" s="1"/>
  <c r="N126" s="1"/>
  <c r="AX126"/>
  <c r="BB126" s="1"/>
  <c r="F336" i="7"/>
  <c r="I337" s="1"/>
  <c r="BJ126" i="13"/>
  <c r="BD126"/>
  <c r="BG126" s="1"/>
  <c r="I86" i="14" s="1"/>
  <c r="J126" i="13"/>
  <c r="AW126"/>
  <c r="AK127" s="1"/>
  <c r="J237" i="12"/>
  <c r="F86" i="14"/>
  <c r="Q126" i="13" l="1"/>
  <c r="Z127" s="1"/>
  <c r="B87" i="14" s="1"/>
  <c r="AY126" i="13"/>
  <c r="BC126" s="1"/>
  <c r="AS127" s="1"/>
  <c r="I126"/>
  <c r="R126" s="1"/>
  <c r="AT127"/>
  <c r="AW127" s="1"/>
  <c r="AK128" s="1"/>
  <c r="K337" i="7"/>
  <c r="J337"/>
  <c r="H337"/>
  <c r="G337"/>
  <c r="M126" i="13"/>
  <c r="P126" s="1"/>
  <c r="S126"/>
  <c r="AB127" s="1"/>
  <c r="D87" i="14" s="1"/>
  <c r="BE126" i="13"/>
  <c r="G86" i="14" s="1"/>
  <c r="AR127" i="13"/>
  <c r="J127" l="1"/>
  <c r="S127" s="1"/>
  <c r="BK126"/>
  <c r="BH127" s="1"/>
  <c r="AX127" s="1"/>
  <c r="L126"/>
  <c r="O126" s="1"/>
  <c r="BI126"/>
  <c r="L337" i="7"/>
  <c r="G237" i="12" s="1"/>
  <c r="H237" s="1"/>
  <c r="I237" s="1"/>
  <c r="F87" i="14" s="1"/>
  <c r="BA126" i="13"/>
  <c r="AA127"/>
  <c r="C87" i="14" s="1"/>
  <c r="BF126" i="13"/>
  <c r="H86" i="14" s="1"/>
  <c r="M127" i="13"/>
  <c r="P127" s="1"/>
  <c r="AU127"/>
  <c r="AI128" s="1"/>
  <c r="H127"/>
  <c r="I127"/>
  <c r="AV127"/>
  <c r="AJ128" s="1"/>
  <c r="F337" i="7" l="1"/>
  <c r="H338" s="1"/>
  <c r="AZ127" i="13"/>
  <c r="BD127" s="1"/>
  <c r="BG127" s="1"/>
  <c r="I87" i="14" s="1"/>
  <c r="J238" i="12"/>
  <c r="AY127" i="13"/>
  <c r="BI127" s="1"/>
  <c r="E87" i="14"/>
  <c r="L127" i="13"/>
  <c r="O127" s="1"/>
  <c r="R127"/>
  <c r="K127"/>
  <c r="N127" s="1"/>
  <c r="BK127"/>
  <c r="BH128" s="1"/>
  <c r="Q127"/>
  <c r="Z128" s="1"/>
  <c r="BB127"/>
  <c r="BE127" s="1"/>
  <c r="G87" i="14" s="1"/>
  <c r="I338" i="7" l="1"/>
  <c r="G338"/>
  <c r="J338"/>
  <c r="AT128" i="13"/>
  <c r="J128" s="1"/>
  <c r="K338" i="7"/>
  <c r="BJ127" i="13"/>
  <c r="AB128"/>
  <c r="D88" i="14" s="1"/>
  <c r="BA127" i="13"/>
  <c r="AA128"/>
  <c r="C88" i="14" s="1"/>
  <c r="BC127" i="13"/>
  <c r="BF127" s="1"/>
  <c r="H87" i="14" s="1"/>
  <c r="AR128" i="13"/>
  <c r="AX128" s="1"/>
  <c r="AW128"/>
  <c r="AK129" s="1"/>
  <c r="B88" i="14"/>
  <c r="AS128" i="13" l="1"/>
  <c r="I128" s="1"/>
  <c r="L338" i="7"/>
  <c r="G238" i="12" s="1"/>
  <c r="E88" i="14" s="1"/>
  <c r="F338" i="7"/>
  <c r="AZ128" i="13"/>
  <c r="BD128" s="1"/>
  <c r="BG128" s="1"/>
  <c r="I88" i="14" s="1"/>
  <c r="H238" i="12"/>
  <c r="I238" s="1"/>
  <c r="F88" i="14" s="1"/>
  <c r="BB128" i="13"/>
  <c r="BE128" s="1"/>
  <c r="G88" i="14" s="1"/>
  <c r="K339" i="7"/>
  <c r="H339"/>
  <c r="G339"/>
  <c r="J339"/>
  <c r="I339"/>
  <c r="M128" i="13"/>
  <c r="P128" s="1"/>
  <c r="S128"/>
  <c r="AU128"/>
  <c r="AI129" s="1"/>
  <c r="H128"/>
  <c r="AV128" l="1"/>
  <c r="AJ129" s="1"/>
  <c r="AY128"/>
  <c r="BJ128"/>
  <c r="AB129"/>
  <c r="D89" i="14" s="1"/>
  <c r="J239" i="12"/>
  <c r="AT129" i="13"/>
  <c r="J129" s="1"/>
  <c r="S129" s="1"/>
  <c r="R128"/>
  <c r="L128"/>
  <c r="O128" s="1"/>
  <c r="AR129"/>
  <c r="K128"/>
  <c r="N128" s="1"/>
  <c r="Q128"/>
  <c r="Z129" s="1"/>
  <c r="BK128"/>
  <c r="BH129" s="1"/>
  <c r="L339" i="7"/>
  <c r="G239" i="12" s="1"/>
  <c r="AA129" i="13" l="1"/>
  <c r="C89" i="14" s="1"/>
  <c r="BC128" i="13"/>
  <c r="BF128" s="1"/>
  <c r="H88" i="14" s="1"/>
  <c r="BI128" i="13"/>
  <c r="BA128"/>
  <c r="AZ129"/>
  <c r="AX129"/>
  <c r="M129"/>
  <c r="P129" s="1"/>
  <c r="AW129"/>
  <c r="AK130" s="1"/>
  <c r="B89" i="14"/>
  <c r="AU129" i="13"/>
  <c r="AI130" s="1"/>
  <c r="H129"/>
  <c r="H239" i="12"/>
  <c r="I239" s="1"/>
  <c r="E89" i="14"/>
  <c r="F339" i="7" l="1"/>
  <c r="G340" s="1"/>
  <c r="AS129" i="13"/>
  <c r="AB130"/>
  <c r="D90" i="14" s="1"/>
  <c r="BB129" i="13"/>
  <c r="BE129" s="1"/>
  <c r="G89" i="14" s="1"/>
  <c r="F89"/>
  <c r="J240" i="12"/>
  <c r="Q129" i="13"/>
  <c r="Z130" s="1"/>
  <c r="K129"/>
  <c r="N129" s="1"/>
  <c r="BD129"/>
  <c r="BJ129"/>
  <c r="H340" i="7" l="1"/>
  <c r="J340"/>
  <c r="K340"/>
  <c r="I340"/>
  <c r="I129" i="13"/>
  <c r="AV129"/>
  <c r="AJ130" s="1"/>
  <c r="AY129"/>
  <c r="B90" i="14"/>
  <c r="L340" i="7"/>
  <c r="G240" i="12" s="1"/>
  <c r="AR130" i="13"/>
  <c r="AT130"/>
  <c r="BG129"/>
  <c r="I89" i="14" s="1"/>
  <c r="R129" i="13" l="1"/>
  <c r="AA130" s="1"/>
  <c r="L129"/>
  <c r="O129" s="1"/>
  <c r="BK129"/>
  <c r="BH130" s="1"/>
  <c r="AZ130" s="1"/>
  <c r="BA129"/>
  <c r="BI129"/>
  <c r="BC129"/>
  <c r="AX130"/>
  <c r="BB130" s="1"/>
  <c r="BE130" s="1"/>
  <c r="G90" i="14" s="1"/>
  <c r="J130" i="13"/>
  <c r="AW130"/>
  <c r="AK131" s="1"/>
  <c r="E90" i="14"/>
  <c r="H240" i="12"/>
  <c r="I240" s="1"/>
  <c r="AU130" i="13"/>
  <c r="AI131" s="1"/>
  <c r="H130"/>
  <c r="C90" i="14" l="1"/>
  <c r="F340" i="7"/>
  <c r="AS130" i="13"/>
  <c r="BF129"/>
  <c r="H89" i="14" s="1"/>
  <c r="AR131" i="13"/>
  <c r="H131" s="1"/>
  <c r="Q131" s="1"/>
  <c r="K130"/>
  <c r="N130" s="1"/>
  <c r="Q130"/>
  <c r="Z131" s="1"/>
  <c r="F90" i="14"/>
  <c r="J241" i="12"/>
  <c r="S130" i="13"/>
  <c r="AB131" s="1"/>
  <c r="D91" i="14" s="1"/>
  <c r="M130" i="13"/>
  <c r="P130" s="1"/>
  <c r="BJ130"/>
  <c r="BD130"/>
  <c r="BG130" s="1"/>
  <c r="I90" i="14" s="1"/>
  <c r="I341" i="7" l="1"/>
  <c r="K341"/>
  <c r="G341"/>
  <c r="H341"/>
  <c r="J341"/>
  <c r="AY130" i="13"/>
  <c r="AV130"/>
  <c r="AJ131" s="1"/>
  <c r="I130"/>
  <c r="K131"/>
  <c r="N131" s="1"/>
  <c r="AU131"/>
  <c r="AI132" s="1"/>
  <c r="B91" i="14"/>
  <c r="AT131" i="13"/>
  <c r="BI130" l="1"/>
  <c r="BC130"/>
  <c r="BF130" s="1"/>
  <c r="H90" i="14" s="1"/>
  <c r="BA130" i="13"/>
  <c r="L341" i="7"/>
  <c r="G241" i="12" s="1"/>
  <c r="R130" i="13"/>
  <c r="AA131" s="1"/>
  <c r="L130"/>
  <c r="O130" s="1"/>
  <c r="BK130"/>
  <c r="BH131" s="1"/>
  <c r="AX131" s="1"/>
  <c r="BB131" s="1"/>
  <c r="AW131"/>
  <c r="AK132" s="1"/>
  <c r="J131"/>
  <c r="AZ131" l="1"/>
  <c r="BD131" s="1"/>
  <c r="BG131" s="1"/>
  <c r="I91" i="14" s="1"/>
  <c r="Z132" i="13"/>
  <c r="B92" i="14" s="1"/>
  <c r="C91"/>
  <c r="F341" i="7"/>
  <c r="E91" i="14"/>
  <c r="H241" i="12"/>
  <c r="I241" s="1"/>
  <c r="AS131" i="13"/>
  <c r="BE131"/>
  <c r="G91" i="14" s="1"/>
  <c r="AR132" i="13"/>
  <c r="S131"/>
  <c r="M131"/>
  <c r="P131" s="1"/>
  <c r="AB132" l="1"/>
  <c r="D92" i="14" s="1"/>
  <c r="AT132" i="13"/>
  <c r="AW132" s="1"/>
  <c r="AK133" s="1"/>
  <c r="BJ131"/>
  <c r="J342" i="7"/>
  <c r="K342"/>
  <c r="H342"/>
  <c r="I342"/>
  <c r="G342"/>
  <c r="J242" i="12"/>
  <c r="F91" i="14"/>
  <c r="I131" i="13"/>
  <c r="AV131"/>
  <c r="AJ132" s="1"/>
  <c r="AY131"/>
  <c r="H132"/>
  <c r="AU132"/>
  <c r="AI133" s="1"/>
  <c r="J132" l="1"/>
  <c r="S132" s="1"/>
  <c r="L342" i="7"/>
  <c r="G242" i="12" s="1"/>
  <c r="E92" i="14" s="1"/>
  <c r="BA131" i="13"/>
  <c r="BI131"/>
  <c r="BC131"/>
  <c r="BF131" s="1"/>
  <c r="H91" i="14" s="1"/>
  <c r="L131" i="13"/>
  <c r="O131" s="1"/>
  <c r="R131"/>
  <c r="AA132" s="1"/>
  <c r="BK131"/>
  <c r="BH132" s="1"/>
  <c r="K132"/>
  <c r="N132" s="1"/>
  <c r="Q132"/>
  <c r="M132" l="1"/>
  <c r="P132" s="1"/>
  <c r="H242" i="12"/>
  <c r="I242" s="1"/>
  <c r="AS132" i="13"/>
  <c r="C92" i="14"/>
  <c r="F342" i="7"/>
  <c r="AZ132" i="13"/>
  <c r="AX132"/>
  <c r="Z133" s="1"/>
  <c r="B93" i="14" s="1"/>
  <c r="F92" l="1"/>
  <c r="J243" i="12"/>
  <c r="BD132" i="13"/>
  <c r="BJ132"/>
  <c r="AY132"/>
  <c r="BA132" s="1"/>
  <c r="AV132"/>
  <c r="AJ133" s="1"/>
  <c r="I132"/>
  <c r="BB132"/>
  <c r="AB133"/>
  <c r="D93" i="14" s="1"/>
  <c r="G343" i="7"/>
  <c r="I343"/>
  <c r="H343"/>
  <c r="K343"/>
  <c r="J343"/>
  <c r="BK132" i="13" l="1"/>
  <c r="BH133" s="1"/>
  <c r="R132"/>
  <c r="AA133" s="1"/>
  <c r="L132"/>
  <c r="O132" s="1"/>
  <c r="BG132"/>
  <c r="I92" i="14" s="1"/>
  <c r="AT133" i="13"/>
  <c r="L343" i="7"/>
  <c r="G243" i="12" s="1"/>
  <c r="BE132" i="13"/>
  <c r="G92" i="14" s="1"/>
  <c r="AR133" i="13"/>
  <c r="BI132"/>
  <c r="BC132"/>
  <c r="BF132" s="1"/>
  <c r="H92" i="14" s="1"/>
  <c r="AS133" i="13" l="1"/>
  <c r="AY133" s="1"/>
  <c r="AX133"/>
  <c r="H133"/>
  <c r="AU133"/>
  <c r="AI134" s="1"/>
  <c r="J133"/>
  <c r="AW133"/>
  <c r="AK134" s="1"/>
  <c r="AZ133"/>
  <c r="H243" i="12"/>
  <c r="I243" s="1"/>
  <c r="E93" i="14"/>
  <c r="C93"/>
  <c r="F343" i="7"/>
  <c r="I133" i="13" l="1"/>
  <c r="R133" s="1"/>
  <c r="AA134" s="1"/>
  <c r="C94" i="14" s="1"/>
  <c r="AV133" i="13"/>
  <c r="AJ134" s="1"/>
  <c r="BA133"/>
  <c r="BB133"/>
  <c r="G344" i="7"/>
  <c r="K344"/>
  <c r="H344"/>
  <c r="J344"/>
  <c r="I344"/>
  <c r="BI133" i="13"/>
  <c r="BC133"/>
  <c r="BF133" s="1"/>
  <c r="H93" i="14" s="1"/>
  <c r="F93"/>
  <c r="J244" i="12"/>
  <c r="BD133" i="13"/>
  <c r="BJ133"/>
  <c r="K133"/>
  <c r="N133" s="1"/>
  <c r="BK133"/>
  <c r="BH134" s="1"/>
  <c r="Q133"/>
  <c r="Z134" s="1"/>
  <c r="B94" i="14" s="1"/>
  <c r="M133" i="13"/>
  <c r="P133" s="1"/>
  <c r="S133"/>
  <c r="AB134" s="1"/>
  <c r="D94" i="14" s="1"/>
  <c r="L133" i="13" l="1"/>
  <c r="O133" s="1"/>
  <c r="F344" i="7"/>
  <c r="G345" s="1"/>
  <c r="BG133" i="13"/>
  <c r="I93" i="14" s="1"/>
  <c r="AT134" i="13"/>
  <c r="BE133"/>
  <c r="G93" i="14" s="1"/>
  <c r="AR134" i="13"/>
  <c r="AS134"/>
  <c r="AY134" s="1"/>
  <c r="L344" i="7"/>
  <c r="G244" i="12" s="1"/>
  <c r="I345" i="7" l="1"/>
  <c r="J345"/>
  <c r="H345"/>
  <c r="K345"/>
  <c r="BI134" i="13"/>
  <c r="BC134"/>
  <c r="BF134" s="1"/>
  <c r="H94" i="14" s="1"/>
  <c r="H244" i="12"/>
  <c r="I244" s="1"/>
  <c r="E94" i="14"/>
  <c r="AV134" i="13"/>
  <c r="AJ135" s="1"/>
  <c r="I134"/>
  <c r="AZ134"/>
  <c r="J134"/>
  <c r="AW134"/>
  <c r="AK135" s="1"/>
  <c r="AX134"/>
  <c r="AU134"/>
  <c r="AI135" s="1"/>
  <c r="H134"/>
  <c r="L345" i="7" l="1"/>
  <c r="G245" i="12" s="1"/>
  <c r="E95" i="14" s="1"/>
  <c r="AS135" i="13"/>
  <c r="BB134"/>
  <c r="BE134" s="1"/>
  <c r="G94" i="14" s="1"/>
  <c r="BA134" i="13"/>
  <c r="R134"/>
  <c r="AA135" s="1"/>
  <c r="C95" i="14" s="1"/>
  <c r="L134" i="13"/>
  <c r="O134" s="1"/>
  <c r="BD134"/>
  <c r="BG134" s="1"/>
  <c r="I94" i="14" s="1"/>
  <c r="BJ134" i="13"/>
  <c r="J245" i="12"/>
  <c r="F94" i="14"/>
  <c r="BK134" i="13"/>
  <c r="BH135" s="1"/>
  <c r="Q134"/>
  <c r="Z135" s="1"/>
  <c r="K134"/>
  <c r="N134" s="1"/>
  <c r="M134"/>
  <c r="P134" s="1"/>
  <c r="S134"/>
  <c r="AB135" s="1"/>
  <c r="D95" i="14" s="1"/>
  <c r="H245" i="12" l="1"/>
  <c r="I245" s="1"/>
  <c r="J246" s="1"/>
  <c r="AR135" i="13"/>
  <c r="H135" s="1"/>
  <c r="Q135" s="1"/>
  <c r="AT135"/>
  <c r="J135" s="1"/>
  <c r="AV135"/>
  <c r="AJ136" s="1"/>
  <c r="I135"/>
  <c r="F345" i="7"/>
  <c r="B95" i="14"/>
  <c r="AZ135" i="13"/>
  <c r="AY135"/>
  <c r="AW135" l="1"/>
  <c r="AK136" s="1"/>
  <c r="F95" i="14"/>
  <c r="AU135" i="13"/>
  <c r="AI136" s="1"/>
  <c r="AX135"/>
  <c r="BB135" s="1"/>
  <c r="BE135" s="1"/>
  <c r="G95" i="14" s="1"/>
  <c r="K135" i="13"/>
  <c r="N135" s="1"/>
  <c r="BK135"/>
  <c r="H346" i="7"/>
  <c r="J346"/>
  <c r="G346"/>
  <c r="K346"/>
  <c r="I346"/>
  <c r="BD135" i="13"/>
  <c r="BJ135"/>
  <c r="S135"/>
  <c r="AB136" s="1"/>
  <c r="D96" i="14" s="1"/>
  <c r="M135" i="13"/>
  <c r="P135" s="1"/>
  <c r="BC135"/>
  <c r="BI135"/>
  <c r="L135"/>
  <c r="O135" s="1"/>
  <c r="R135"/>
  <c r="AA136" s="1"/>
  <c r="C96" i="14" s="1"/>
  <c r="BH136" i="13" l="1"/>
  <c r="AX136" s="1"/>
  <c r="BB136" s="1"/>
  <c r="BE136" s="1"/>
  <c r="G96" i="14" s="1"/>
  <c r="Z136" i="13"/>
  <c r="B96" i="14" s="1"/>
  <c r="BA135" i="13"/>
  <c r="AR136"/>
  <c r="BF135"/>
  <c r="H95" i="14" s="1"/>
  <c r="AS136" i="13"/>
  <c r="BG135"/>
  <c r="I95" i="14" s="1"/>
  <c r="AT136" i="13"/>
  <c r="F346" i="7"/>
  <c r="H347" s="1"/>
  <c r="L346"/>
  <c r="G246" i="12" s="1"/>
  <c r="AU136" i="13" l="1"/>
  <c r="AI137" s="1"/>
  <c r="AR137" s="1"/>
  <c r="H136"/>
  <c r="E96" i="14"/>
  <c r="H246" i="12"/>
  <c r="I246" s="1"/>
  <c r="I136" i="13"/>
  <c r="AV136"/>
  <c r="AJ137" s="1"/>
  <c r="G347" i="7"/>
  <c r="I347"/>
  <c r="AY136" i="13"/>
  <c r="AW136"/>
  <c r="AK137" s="1"/>
  <c r="AZ136"/>
  <c r="J136"/>
  <c r="J347" i="7"/>
  <c r="K347"/>
  <c r="Q136" i="13" l="1"/>
  <c r="Z137" s="1"/>
  <c r="B97" i="14" s="1"/>
  <c r="K136" i="13"/>
  <c r="N136" s="1"/>
  <c r="L347" i="7"/>
  <c r="G247" i="12" s="1"/>
  <c r="H247" s="1"/>
  <c r="I247" s="1"/>
  <c r="F97" i="14" s="1"/>
  <c r="S136" i="13"/>
  <c r="AB137" s="1"/>
  <c r="D97" i="14" s="1"/>
  <c r="M136" i="13"/>
  <c r="P136" s="1"/>
  <c r="J247" i="12"/>
  <c r="F96" i="14"/>
  <c r="BJ136" i="13"/>
  <c r="BD136"/>
  <c r="BC136"/>
  <c r="BA136"/>
  <c r="BI136"/>
  <c r="R136"/>
  <c r="AA137" s="1"/>
  <c r="BK136"/>
  <c r="BH137" s="1"/>
  <c r="L136"/>
  <c r="O136" s="1"/>
  <c r="E97" i="14"/>
  <c r="H137" i="13"/>
  <c r="AU137"/>
  <c r="AI138" s="1"/>
  <c r="AX137" l="1"/>
  <c r="BB137" s="1"/>
  <c r="BE137" s="1"/>
  <c r="G97" i="14" s="1"/>
  <c r="J248" i="12"/>
  <c r="C97" i="14"/>
  <c r="F347" i="7"/>
  <c r="BG136" i="13"/>
  <c r="I96" i="14" s="1"/>
  <c r="AT137" i="13"/>
  <c r="BF136"/>
  <c r="H96" i="14" s="1"/>
  <c r="AS137" i="13"/>
  <c r="Q137"/>
  <c r="K137"/>
  <c r="N137" s="1"/>
  <c r="Z138" l="1"/>
  <c r="B98" i="14" s="1"/>
  <c r="AW137" i="13"/>
  <c r="AK138" s="1"/>
  <c r="J137"/>
  <c r="AZ137"/>
  <c r="AV137"/>
  <c r="AJ138" s="1"/>
  <c r="I137"/>
  <c r="AY137"/>
  <c r="I348" i="7"/>
  <c r="K348"/>
  <c r="G348"/>
  <c r="J348"/>
  <c r="H348"/>
  <c r="AR138" i="13"/>
  <c r="L348" i="7" l="1"/>
  <c r="G248" i="12" s="1"/>
  <c r="H248" s="1"/>
  <c r="I248" s="1"/>
  <c r="F98" i="14" s="1"/>
  <c r="R137" i="13"/>
  <c r="AA138" s="1"/>
  <c r="BK137"/>
  <c r="BH138" s="1"/>
  <c r="AX138" s="1"/>
  <c r="L137"/>
  <c r="O137" s="1"/>
  <c r="BC137"/>
  <c r="BF137" s="1"/>
  <c r="H97" i="14" s="1"/>
  <c r="BA137" i="13"/>
  <c r="BI137"/>
  <c r="M137"/>
  <c r="P137" s="1"/>
  <c r="S137"/>
  <c r="AB138" s="1"/>
  <c r="D98" i="14" s="1"/>
  <c r="BD137" i="13"/>
  <c r="BG137" s="1"/>
  <c r="I97" i="14" s="1"/>
  <c r="BJ137" i="13"/>
  <c r="H138"/>
  <c r="AU138"/>
  <c r="AI139" s="1"/>
  <c r="J249" i="12" l="1"/>
  <c r="AS138" i="13"/>
  <c r="AV138" s="1"/>
  <c r="AJ139" s="1"/>
  <c r="E98" i="14"/>
  <c r="C98"/>
  <c r="F348" i="7"/>
  <c r="AT138" i="13"/>
  <c r="AZ138" s="1"/>
  <c r="BB138"/>
  <c r="BE138" s="1"/>
  <c r="G98" i="14" s="1"/>
  <c r="Q138" i="13"/>
  <c r="Z139" s="1"/>
  <c r="K138"/>
  <c r="N138" s="1"/>
  <c r="I138" l="1"/>
  <c r="L138" s="1"/>
  <c r="O138" s="1"/>
  <c r="AY138"/>
  <c r="BC138" s="1"/>
  <c r="BD138"/>
  <c r="BG138" s="1"/>
  <c r="I98" i="14" s="1"/>
  <c r="BJ138" i="13"/>
  <c r="BI138"/>
  <c r="J138"/>
  <c r="AW138"/>
  <c r="AK139" s="1"/>
  <c r="AT139" s="1"/>
  <c r="J139" s="1"/>
  <c r="G349" i="7"/>
  <c r="K349"/>
  <c r="I349"/>
  <c r="H349"/>
  <c r="J349"/>
  <c r="AR139" i="13"/>
  <c r="AU139" s="1"/>
  <c r="AI140" s="1"/>
  <c r="B99" i="14"/>
  <c r="R138" i="13" l="1"/>
  <c r="AA139" s="1"/>
  <c r="C99" i="14" s="1"/>
  <c r="BA138" i="13"/>
  <c r="M138"/>
  <c r="P138" s="1"/>
  <c r="S138"/>
  <c r="AB139" s="1"/>
  <c r="BF138"/>
  <c r="H98" i="14" s="1"/>
  <c r="AS139" i="13"/>
  <c r="AW139"/>
  <c r="AK140" s="1"/>
  <c r="L349" i="7"/>
  <c r="G249" i="12" s="1"/>
  <c r="BK138" i="13"/>
  <c r="BH139" s="1"/>
  <c r="H139"/>
  <c r="S139"/>
  <c r="M139"/>
  <c r="P139" l="1"/>
  <c r="AY139"/>
  <c r="AZ139"/>
  <c r="E99" i="14"/>
  <c r="H249" i="12"/>
  <c r="I249" s="1"/>
  <c r="D99" i="14"/>
  <c r="F349" i="7"/>
  <c r="AX139" i="13"/>
  <c r="BB139" s="1"/>
  <c r="BE139" s="1"/>
  <c r="G99" i="14" s="1"/>
  <c r="AV139" i="13"/>
  <c r="AJ140" s="1"/>
  <c r="I139"/>
  <c r="Q139"/>
  <c r="K139"/>
  <c r="N139" s="1"/>
  <c r="F99" i="14" l="1"/>
  <c r="J250" i="12"/>
  <c r="BI139" i="13"/>
  <c r="BC139"/>
  <c r="BF139" s="1"/>
  <c r="H99" i="14" s="1"/>
  <c r="R139" i="13"/>
  <c r="AA140" s="1"/>
  <c r="C100" i="14" s="1"/>
  <c r="L139" i="13"/>
  <c r="O139" s="1"/>
  <c r="K350" i="7"/>
  <c r="H350"/>
  <c r="J350"/>
  <c r="I350"/>
  <c r="G350"/>
  <c r="BA139" i="13"/>
  <c r="BK139"/>
  <c r="BH140" s="1"/>
  <c r="BD139"/>
  <c r="BJ139"/>
  <c r="Z140"/>
  <c r="B100" i="14" s="1"/>
  <c r="AB140" i="13"/>
  <c r="D100" i="14" s="1"/>
  <c r="AR140" i="13"/>
  <c r="H140" s="1"/>
  <c r="K140" s="1"/>
  <c r="N140" s="1"/>
  <c r="F350" i="7" l="1"/>
  <c r="K351" s="1"/>
  <c r="AS140" i="13"/>
  <c r="I140" s="1"/>
  <c r="R140" s="1"/>
  <c r="L350" i="7"/>
  <c r="G250" i="12" s="1"/>
  <c r="BG139" i="13"/>
  <c r="I99" i="14" s="1"/>
  <c r="AT140" i="13"/>
  <c r="AZ140" s="1"/>
  <c r="AX140"/>
  <c r="BB140" s="1"/>
  <c r="BE140" s="1"/>
  <c r="G100" i="14" s="1"/>
  <c r="AU140" i="13"/>
  <c r="AI141" s="1"/>
  <c r="Q140"/>
  <c r="AY140" l="1"/>
  <c r="BI140" s="1"/>
  <c r="L140"/>
  <c r="O140" s="1"/>
  <c r="G351" i="7"/>
  <c r="AV140" i="13"/>
  <c r="AJ141" s="1"/>
  <c r="H351" i="7"/>
  <c r="L351" s="1"/>
  <c r="G251" i="12" s="1"/>
  <c r="E101" i="14" s="1"/>
  <c r="I351" i="7"/>
  <c r="J351"/>
  <c r="BD140" i="13"/>
  <c r="BG140" s="1"/>
  <c r="I100" i="14" s="1"/>
  <c r="BJ140" i="13"/>
  <c r="AW140"/>
  <c r="AK141" s="1"/>
  <c r="J140"/>
  <c r="E100" i="14"/>
  <c r="H250" i="12"/>
  <c r="I250" s="1"/>
  <c r="Z141" i="13"/>
  <c r="AR141"/>
  <c r="BA140" l="1"/>
  <c r="BC140"/>
  <c r="BF140" s="1"/>
  <c r="H100" i="14" s="1"/>
  <c r="AA141" i="13"/>
  <c r="C101" i="14" s="1"/>
  <c r="AT141" i="13"/>
  <c r="J141" s="1"/>
  <c r="H251" i="12"/>
  <c r="I251" s="1"/>
  <c r="F101" i="14" s="1"/>
  <c r="AS141" i="13"/>
  <c r="M140"/>
  <c r="P140" s="1"/>
  <c r="S140"/>
  <c r="AB141" s="1"/>
  <c r="D101" i="14" s="1"/>
  <c r="BK140" i="13"/>
  <c r="BH141" s="1"/>
  <c r="AX141" s="1"/>
  <c r="BB141" s="1"/>
  <c r="F100" i="14"/>
  <c r="J251" i="12"/>
  <c r="B101" i="14"/>
  <c r="AU141" i="13"/>
  <c r="AI142" s="1"/>
  <c r="H141"/>
  <c r="J252" i="12" l="1"/>
  <c r="F351" i="7"/>
  <c r="G352" s="1"/>
  <c r="M141" i="13"/>
  <c r="P141" s="1"/>
  <c r="S141"/>
  <c r="AW141"/>
  <c r="AK142" s="1"/>
  <c r="I141"/>
  <c r="BK141" s="1"/>
  <c r="BH142" s="1"/>
  <c r="AV141"/>
  <c r="AJ142" s="1"/>
  <c r="AZ141"/>
  <c r="AY141"/>
  <c r="AR142"/>
  <c r="H142" s="1"/>
  <c r="Q141"/>
  <c r="Z142" s="1"/>
  <c r="K141"/>
  <c r="N141" s="1"/>
  <c r="BE141"/>
  <c r="G101" i="14" s="1"/>
  <c r="AU142" i="13"/>
  <c r="AI143" s="1"/>
  <c r="BA141" l="1"/>
  <c r="H352" i="7"/>
  <c r="I352"/>
  <c r="K352"/>
  <c r="J352"/>
  <c r="R141" i="13"/>
  <c r="AA142" s="1"/>
  <c r="C102" i="14" s="1"/>
  <c r="L141" i="13"/>
  <c r="O141" s="1"/>
  <c r="BC141"/>
  <c r="BI141"/>
  <c r="BJ141"/>
  <c r="AB142"/>
  <c r="D102" i="14" s="1"/>
  <c r="BD141" i="13"/>
  <c r="B102" i="14"/>
  <c r="AX142" i="13"/>
  <c r="BB142" s="1"/>
  <c r="K142"/>
  <c r="N142" s="1"/>
  <c r="Q142"/>
  <c r="L352" i="7" l="1"/>
  <c r="G252" i="12" s="1"/>
  <c r="H252" s="1"/>
  <c r="I252" s="1"/>
  <c r="BF141" i="13"/>
  <c r="H101" i="14" s="1"/>
  <c r="AS142" i="13"/>
  <c r="F352" i="7"/>
  <c r="G353" s="1"/>
  <c r="BG141" i="13"/>
  <c r="I101" i="14" s="1"/>
  <c r="AT142" i="13"/>
  <c r="Z143"/>
  <c r="B103" i="14" s="1"/>
  <c r="BE142" i="13"/>
  <c r="G102" i="14" s="1"/>
  <c r="AR143" i="13"/>
  <c r="E102" i="14" l="1"/>
  <c r="H353" i="7"/>
  <c r="AW142" i="13"/>
  <c r="AK143" s="1"/>
  <c r="J142"/>
  <c r="J353" i="7"/>
  <c r="J253" i="12"/>
  <c r="F102" i="14"/>
  <c r="AV142" i="13"/>
  <c r="AJ143" s="1"/>
  <c r="I142"/>
  <c r="AY142"/>
  <c r="I353" i="7"/>
  <c r="K353"/>
  <c r="AZ142" i="13"/>
  <c r="H143"/>
  <c r="AU143"/>
  <c r="AI144" s="1"/>
  <c r="L353" i="7" l="1"/>
  <c r="G253" i="12" s="1"/>
  <c r="H253" s="1"/>
  <c r="I253" s="1"/>
  <c r="F103" i="14" s="1"/>
  <c r="BK142" i="13"/>
  <c r="BH143" s="1"/>
  <c r="S142"/>
  <c r="AB143" s="1"/>
  <c r="D103" i="14" s="1"/>
  <c r="M142" i="13"/>
  <c r="P142" s="1"/>
  <c r="BD142"/>
  <c r="BG142" s="1"/>
  <c r="I102" i="14" s="1"/>
  <c r="BJ142" i="13"/>
  <c r="R142"/>
  <c r="AA143" s="1"/>
  <c r="L142"/>
  <c r="O142" s="1"/>
  <c r="BI142"/>
  <c r="BC142"/>
  <c r="BF142" s="1"/>
  <c r="H102" i="14" s="1"/>
  <c r="BA142" i="13"/>
  <c r="Q143"/>
  <c r="K143"/>
  <c r="N143" s="1"/>
  <c r="J254" i="12" l="1"/>
  <c r="E103" i="14"/>
  <c r="AS143" i="13"/>
  <c r="I143" s="1"/>
  <c r="AT143"/>
  <c r="AX143"/>
  <c r="C103" i="14"/>
  <c r="F353" i="7"/>
  <c r="AY143" i="13" l="1"/>
  <c r="AV143"/>
  <c r="AJ144" s="1"/>
  <c r="BB143"/>
  <c r="K354" i="7"/>
  <c r="J354"/>
  <c r="H354"/>
  <c r="I354"/>
  <c r="G354"/>
  <c r="L143" i="13"/>
  <c r="O143" s="1"/>
  <c r="R143"/>
  <c r="Z144"/>
  <c r="AW143"/>
  <c r="AK144" s="1"/>
  <c r="J143"/>
  <c r="AZ143"/>
  <c r="AA144" l="1"/>
  <c r="C104" i="14" s="1"/>
  <c r="BC143" i="13"/>
  <c r="BF143" s="1"/>
  <c r="H103" i="14" s="1"/>
  <c r="BI143" i="13"/>
  <c r="L354" i="7"/>
  <c r="G254" i="12" s="1"/>
  <c r="BD143" i="13"/>
  <c r="BG143" s="1"/>
  <c r="I103" i="14" s="1"/>
  <c r="BJ143" i="13"/>
  <c r="BE143"/>
  <c r="G103" i="14" s="1"/>
  <c r="AR144" i="13"/>
  <c r="AT144"/>
  <c r="B104" i="14"/>
  <c r="S143" i="13"/>
  <c r="AB144" s="1"/>
  <c r="D104" i="14" s="1"/>
  <c r="M143" i="13"/>
  <c r="P143" s="1"/>
  <c r="BK143"/>
  <c r="BH144" s="1"/>
  <c r="AZ144" s="1"/>
  <c r="BD144" s="1"/>
  <c r="BG144" s="1"/>
  <c r="I104" i="14" s="1"/>
  <c r="BA143" i="13"/>
  <c r="AS144" l="1"/>
  <c r="I144" s="1"/>
  <c r="H254" i="12"/>
  <c r="I254" s="1"/>
  <c r="E104" i="14"/>
  <c r="AX144" i="13"/>
  <c r="AW144"/>
  <c r="AK145" s="1"/>
  <c r="AT145" s="1"/>
  <c r="AW145" s="1"/>
  <c r="AK146" s="1"/>
  <c r="J144"/>
  <c r="AU144"/>
  <c r="AI145" s="1"/>
  <c r="H144"/>
  <c r="BJ144"/>
  <c r="F354" i="7"/>
  <c r="AY144" i="13" l="1"/>
  <c r="BC144" s="1"/>
  <c r="AV144"/>
  <c r="AJ145" s="1"/>
  <c r="R144"/>
  <c r="L144"/>
  <c r="O144" s="1"/>
  <c r="F104" i="14"/>
  <c r="J255" i="12"/>
  <c r="I355" i="7"/>
  <c r="K355"/>
  <c r="H355"/>
  <c r="G355"/>
  <c r="J355"/>
  <c r="Q144" i="13"/>
  <c r="Z145" s="1"/>
  <c r="K144"/>
  <c r="N144" s="1"/>
  <c r="BK144"/>
  <c r="BH145" s="1"/>
  <c r="BB144"/>
  <c r="BE144" s="1"/>
  <c r="G104" i="14" s="1"/>
  <c r="M144" i="13"/>
  <c r="P144" s="1"/>
  <c r="S144"/>
  <c r="AB145" s="1"/>
  <c r="D105" i="14" s="1"/>
  <c r="J145" i="13"/>
  <c r="M145" s="1"/>
  <c r="BA144" l="1"/>
  <c r="BI144"/>
  <c r="AA145"/>
  <c r="C105" i="14" s="1"/>
  <c r="S145" i="13"/>
  <c r="AZ145"/>
  <c r="BJ145" s="1"/>
  <c r="P145"/>
  <c r="BF144"/>
  <c r="H104" i="14" s="1"/>
  <c r="AS145" i="13"/>
  <c r="F355" i="7"/>
  <c r="K356" s="1"/>
  <c r="B105" i="14"/>
  <c r="L355" i="7"/>
  <c r="G255" i="12" s="1"/>
  <c r="AR145" i="13"/>
  <c r="BD145" l="1"/>
  <c r="BG145" s="1"/>
  <c r="I105" i="14" s="1"/>
  <c r="AB146" i="13"/>
  <c r="D106" i="14" s="1"/>
  <c r="AY145" i="13"/>
  <c r="BI145" s="1"/>
  <c r="E105" i="14"/>
  <c r="H255" i="12"/>
  <c r="I255" s="1"/>
  <c r="I145" i="13"/>
  <c r="AV145"/>
  <c r="AJ146" s="1"/>
  <c r="H145"/>
  <c r="AU145"/>
  <c r="AI146" s="1"/>
  <c r="H356" i="7"/>
  <c r="J356"/>
  <c r="G356"/>
  <c r="I356"/>
  <c r="AX145" i="13"/>
  <c r="AT146" l="1"/>
  <c r="BC145"/>
  <c r="BF145" s="1"/>
  <c r="H105" i="14" s="1"/>
  <c r="Q145" i="13"/>
  <c r="Z146" s="1"/>
  <c r="BK145"/>
  <c r="BH146" s="1"/>
  <c r="K145"/>
  <c r="N145" s="1"/>
  <c r="L356" i="7"/>
  <c r="G256" i="12" s="1"/>
  <c r="F105" i="14"/>
  <c r="J256" i="12"/>
  <c r="BA145" i="13"/>
  <c r="BB145"/>
  <c r="BE145" s="1"/>
  <c r="G105" i="14" s="1"/>
  <c r="R145" i="13"/>
  <c r="AA146" s="1"/>
  <c r="C106" i="14" s="1"/>
  <c r="L145" i="13"/>
  <c r="O145" s="1"/>
  <c r="AW146" l="1"/>
  <c r="AK147" s="1"/>
  <c r="J146"/>
  <c r="AS146"/>
  <c r="I146" s="1"/>
  <c r="L146" s="1"/>
  <c r="O146" s="1"/>
  <c r="AR146"/>
  <c r="AU146" s="1"/>
  <c r="AI147" s="1"/>
  <c r="AZ146"/>
  <c r="E106" i="14"/>
  <c r="H256" i="12"/>
  <c r="I256" s="1"/>
  <c r="B106" i="14"/>
  <c r="F356" i="7"/>
  <c r="M146" i="13" l="1"/>
  <c r="P146" s="1"/>
  <c r="S146"/>
  <c r="AB147" s="1"/>
  <c r="D107" i="14" s="1"/>
  <c r="AY146" i="13"/>
  <c r="BI146" s="1"/>
  <c r="R146"/>
  <c r="AA147" s="1"/>
  <c r="C107" i="14" s="1"/>
  <c r="AV146" i="13"/>
  <c r="AJ147" s="1"/>
  <c r="AX146"/>
  <c r="BB146" s="1"/>
  <c r="BE146" s="1"/>
  <c r="G106" i="14" s="1"/>
  <c r="H146" i="13"/>
  <c r="J257" i="12"/>
  <c r="F106" i="14"/>
  <c r="AZ2" i="13" s="1"/>
  <c r="G357" i="7"/>
  <c r="J357"/>
  <c r="K357"/>
  <c r="I357"/>
  <c r="H357"/>
  <c r="BD146" i="13"/>
  <c r="BJ146"/>
  <c r="BC146"/>
  <c r="BA146" l="1"/>
  <c r="AR147"/>
  <c r="K146"/>
  <c r="N146" s="1"/>
  <c r="Q146"/>
  <c r="Z147" s="1"/>
  <c r="BK146"/>
  <c r="BH147" s="1"/>
  <c r="BF146"/>
  <c r="H106" i="14" s="1"/>
  <c r="AS147" i="13"/>
  <c r="L357" i="7"/>
  <c r="G257" i="12" s="1"/>
  <c r="BG146" i="13"/>
  <c r="I106" i="14" s="1"/>
  <c r="AT147" i="13"/>
  <c r="AU147" l="1"/>
  <c r="AI148" s="1"/>
  <c r="H147"/>
  <c r="B107" i="14"/>
  <c r="F357" i="7"/>
  <c r="AX147" i="13"/>
  <c r="J147"/>
  <c r="AW147"/>
  <c r="AK148" s="1"/>
  <c r="AZ147"/>
  <c r="I147"/>
  <c r="AV147"/>
  <c r="AJ148" s="1"/>
  <c r="AY147"/>
  <c r="E107" i="14"/>
  <c r="H257" i="12"/>
  <c r="I257" s="1"/>
  <c r="K147" i="13" l="1"/>
  <c r="N147" s="1"/>
  <c r="Q147"/>
  <c r="H358" i="7"/>
  <c r="J358"/>
  <c r="I358"/>
  <c r="G358"/>
  <c r="K358"/>
  <c r="BB147" i="13"/>
  <c r="Z148"/>
  <c r="B108" i="14" s="1"/>
  <c r="BI147" i="13"/>
  <c r="BC147"/>
  <c r="BA147"/>
  <c r="BD147"/>
  <c r="BJ147"/>
  <c r="M147"/>
  <c r="P147" s="1"/>
  <c r="S147"/>
  <c r="AB148" s="1"/>
  <c r="D108" i="14" s="1"/>
  <c r="J258" i="12"/>
  <c r="F107" i="14"/>
  <c r="L147" i="13"/>
  <c r="O147" s="1"/>
  <c r="R147"/>
  <c r="AA148" s="1"/>
  <c r="BK147"/>
  <c r="BH148" s="1"/>
  <c r="BE147" l="1"/>
  <c r="G107" i="14" s="1"/>
  <c r="AR148" i="13"/>
  <c r="AX148" s="1"/>
  <c r="L358" i="7"/>
  <c r="G258" i="12" s="1"/>
  <c r="C108" i="14"/>
  <c r="F358" i="7"/>
  <c r="AS148" i="13"/>
  <c r="AY148" s="1"/>
  <c r="BF147"/>
  <c r="H107" i="14" s="1"/>
  <c r="BG147" i="13"/>
  <c r="I107" i="14" s="1"/>
  <c r="AT148" i="13"/>
  <c r="AU148" l="1"/>
  <c r="AI149" s="1"/>
  <c r="AR149" s="1"/>
  <c r="H149" s="1"/>
  <c r="H148"/>
  <c r="BB148"/>
  <c r="BE148" s="1"/>
  <c r="G108" i="14" s="1"/>
  <c r="E108"/>
  <c r="H258" i="12"/>
  <c r="I258" s="1"/>
  <c r="BC148" i="13"/>
  <c r="BF148" s="1"/>
  <c r="H108" i="14" s="1"/>
  <c r="BI148" i="13"/>
  <c r="I359" i="7"/>
  <c r="H359"/>
  <c r="G359"/>
  <c r="K359"/>
  <c r="J359"/>
  <c r="AZ148" i="13"/>
  <c r="J148"/>
  <c r="AW148"/>
  <c r="AK149" s="1"/>
  <c r="I148"/>
  <c r="AV148"/>
  <c r="AJ149" s="1"/>
  <c r="J259" i="12" l="1"/>
  <c r="F108" i="14"/>
  <c r="Q148" i="13"/>
  <c r="Z149" s="1"/>
  <c r="B109" i="14" s="1"/>
  <c r="K148" i="13"/>
  <c r="N148" s="1"/>
  <c r="AS149"/>
  <c r="AU149"/>
  <c r="AI150" s="1"/>
  <c r="BD148"/>
  <c r="BG148" s="1"/>
  <c r="I108" i="14" s="1"/>
  <c r="BJ148" i="13"/>
  <c r="BA148"/>
  <c r="M148"/>
  <c r="P148" s="1"/>
  <c r="S148"/>
  <c r="AB149" s="1"/>
  <c r="D109" i="14" s="1"/>
  <c r="L359" i="7"/>
  <c r="G259" i="12" s="1"/>
  <c r="L148" i="13"/>
  <c r="O148" s="1"/>
  <c r="R148"/>
  <c r="AA149" s="1"/>
  <c r="BK148"/>
  <c r="BH149" s="1"/>
  <c r="K149"/>
  <c r="N149" s="1"/>
  <c r="Q149"/>
  <c r="AV149" l="1"/>
  <c r="AJ150" s="1"/>
  <c r="I149"/>
  <c r="AT149"/>
  <c r="AZ149" s="1"/>
  <c r="AY149"/>
  <c r="AX149"/>
  <c r="H259" i="12"/>
  <c r="I259" s="1"/>
  <c r="E109" i="14"/>
  <c r="C109"/>
  <c r="F359" i="7"/>
  <c r="AW149" i="13" l="1"/>
  <c r="AK150" s="1"/>
  <c r="R149"/>
  <c r="AA150" s="1"/>
  <c r="C110" i="14" s="1"/>
  <c r="L149" i="13"/>
  <c r="O149" s="1"/>
  <c r="J149"/>
  <c r="M149" s="1"/>
  <c r="P149" s="1"/>
  <c r="J260" i="12"/>
  <c r="F109" i="14"/>
  <c r="BC149" i="13"/>
  <c r="BI149"/>
  <c r="BA149"/>
  <c r="BB149"/>
  <c r="K360" i="7"/>
  <c r="J360"/>
  <c r="I360"/>
  <c r="H360"/>
  <c r="G360"/>
  <c r="BD149" i="13"/>
  <c r="BG149" s="1"/>
  <c r="I109" i="14" s="1"/>
  <c r="BJ149" i="13"/>
  <c r="S149"/>
  <c r="AB150" s="1"/>
  <c r="D110" i="14" s="1"/>
  <c r="Z150" i="13"/>
  <c r="B110" i="14" s="1"/>
  <c r="BK149" i="13" l="1"/>
  <c r="BH150" s="1"/>
  <c r="BF149"/>
  <c r="H109" i="14" s="1"/>
  <c r="AS150" i="13"/>
  <c r="L360" i="7"/>
  <c r="G260" i="12" s="1"/>
  <c r="F360" i="7"/>
  <c r="AT150" i="13"/>
  <c r="BE149"/>
  <c r="G109" i="14" s="1"/>
  <c r="AR150" i="13"/>
  <c r="H361" i="7" l="1"/>
  <c r="K361"/>
  <c r="J361"/>
  <c r="G361"/>
  <c r="I361"/>
  <c r="AZ150" i="13"/>
  <c r="AW150"/>
  <c r="AK151" s="1"/>
  <c r="J150"/>
  <c r="AY150"/>
  <c r="I150"/>
  <c r="AV150"/>
  <c r="AJ151" s="1"/>
  <c r="AX150"/>
  <c r="H150"/>
  <c r="AU150"/>
  <c r="AI151" s="1"/>
  <c r="H260" i="12"/>
  <c r="I260" s="1"/>
  <c r="E110" i="14"/>
  <c r="Q150" i="13" l="1"/>
  <c r="Z151" s="1"/>
  <c r="K150"/>
  <c r="N150" s="1"/>
  <c r="BK150"/>
  <c r="BH151" s="1"/>
  <c r="BC150"/>
  <c r="BF150" s="1"/>
  <c r="H110" i="14" s="1"/>
  <c r="BI150" i="13"/>
  <c r="L150"/>
  <c r="O150" s="1"/>
  <c r="R150"/>
  <c r="AA151" s="1"/>
  <c r="C111" i="14" s="1"/>
  <c r="F110"/>
  <c r="J261" i="12"/>
  <c r="AT151" i="13"/>
  <c r="BD150"/>
  <c r="BG150" s="1"/>
  <c r="I110" i="14" s="1"/>
  <c r="BJ150" i="13"/>
  <c r="BB150"/>
  <c r="BE150" s="1"/>
  <c r="G110" i="14" s="1"/>
  <c r="BA150" i="13"/>
  <c r="S150"/>
  <c r="AB151" s="1"/>
  <c r="D111" i="14" s="1"/>
  <c r="M150" i="13"/>
  <c r="P150" s="1"/>
  <c r="L361" i="7"/>
  <c r="G261" i="12" s="1"/>
  <c r="AR151" i="13" l="1"/>
  <c r="AX151" s="1"/>
  <c r="AZ151"/>
  <c r="BD151" s="1"/>
  <c r="J151"/>
  <c r="AW151"/>
  <c r="AK152" s="1"/>
  <c r="F361" i="7"/>
  <c r="B111" i="14"/>
  <c r="H261" i="12"/>
  <c r="I261" s="1"/>
  <c r="E111" i="14"/>
  <c r="AS151" i="13"/>
  <c r="BJ151" l="1"/>
  <c r="BG151"/>
  <c r="I111" i="14" s="1"/>
  <c r="AT152" i="13"/>
  <c r="J152" s="1"/>
  <c r="AU151"/>
  <c r="AI152" s="1"/>
  <c r="H151"/>
  <c r="BB151"/>
  <c r="J362" i="7"/>
  <c r="H362"/>
  <c r="K362"/>
  <c r="G362"/>
  <c r="I362"/>
  <c r="AV151" i="13"/>
  <c r="AJ152" s="1"/>
  <c r="I151"/>
  <c r="M151"/>
  <c r="P151" s="1"/>
  <c r="S151"/>
  <c r="AB152" s="1"/>
  <c r="D112" i="14" s="1"/>
  <c r="AY151" i="13"/>
  <c r="BA151" s="1"/>
  <c r="F111" i="14"/>
  <c r="J262" i="12"/>
  <c r="AW152" i="13" l="1"/>
  <c r="AK153" s="1"/>
  <c r="K151"/>
  <c r="N151" s="1"/>
  <c r="Q151"/>
  <c r="Z152" s="1"/>
  <c r="B112" i="14" s="1"/>
  <c r="R151" i="13"/>
  <c r="AA152" s="1"/>
  <c r="L151"/>
  <c r="O151" s="1"/>
  <c r="BK151"/>
  <c r="BH152" s="1"/>
  <c r="L362" i="7"/>
  <c r="G262" i="12" s="1"/>
  <c r="BE151" i="13"/>
  <c r="G111" i="14" s="1"/>
  <c r="AR152" i="13"/>
  <c r="BC151"/>
  <c r="BF151" s="1"/>
  <c r="H111" i="14" s="1"/>
  <c r="BI151" i="13"/>
  <c r="S152"/>
  <c r="M152"/>
  <c r="P152" s="1"/>
  <c r="AS152" l="1"/>
  <c r="AV152" s="1"/>
  <c r="AJ153" s="1"/>
  <c r="C112" i="14"/>
  <c r="F362" i="7"/>
  <c r="E112" i="14"/>
  <c r="H262" i="12"/>
  <c r="I262" s="1"/>
  <c r="H152" i="13"/>
  <c r="AU152"/>
  <c r="AI153" s="1"/>
  <c r="AX152"/>
  <c r="AZ152"/>
  <c r="AY152" l="1"/>
  <c r="BI152" s="1"/>
  <c r="I152"/>
  <c r="L152" s="1"/>
  <c r="O152" s="1"/>
  <c r="BJ152"/>
  <c r="BD152"/>
  <c r="J263" i="12"/>
  <c r="F112" i="14"/>
  <c r="I363" i="7"/>
  <c r="H363"/>
  <c r="K363"/>
  <c r="G363"/>
  <c r="J363"/>
  <c r="K152" i="13"/>
  <c r="N152" s="1"/>
  <c r="Q152"/>
  <c r="Z153" s="1"/>
  <c r="BK152"/>
  <c r="BH153" s="1"/>
  <c r="AB153"/>
  <c r="D113" i="14" s="1"/>
  <c r="BB152" i="13"/>
  <c r="BE152" s="1"/>
  <c r="G112" i="14" s="1"/>
  <c r="BA152" i="13"/>
  <c r="R152"/>
  <c r="AA153" l="1"/>
  <c r="C113" i="14" s="1"/>
  <c r="BC152" i="13"/>
  <c r="AS153" s="1"/>
  <c r="AR153"/>
  <c r="AU153" s="1"/>
  <c r="AI154" s="1"/>
  <c r="L363" i="7"/>
  <c r="G263" i="12" s="1"/>
  <c r="E113" i="14" s="1"/>
  <c r="BG152" i="13"/>
  <c r="I112" i="14" s="1"/>
  <c r="AT153" i="13"/>
  <c r="AZ153" s="1"/>
  <c r="B113" i="14"/>
  <c r="H263" i="12"/>
  <c r="I263" s="1"/>
  <c r="F113" i="14" s="1"/>
  <c r="F363" i="7" l="1"/>
  <c r="H364" s="1"/>
  <c r="BF152" i="13"/>
  <c r="H112" i="14" s="1"/>
  <c r="J264" i="12"/>
  <c r="AX153" i="13"/>
  <c r="BB153" s="1"/>
  <c r="BE153" s="1"/>
  <c r="G113" i="14" s="1"/>
  <c r="H153" i="13"/>
  <c r="Q153" s="1"/>
  <c r="AR154"/>
  <c r="H154" s="1"/>
  <c r="BD153"/>
  <c r="BJ153"/>
  <c r="K364" i="7"/>
  <c r="AY153" i="13"/>
  <c r="BA153" s="1"/>
  <c r="AV153"/>
  <c r="AJ154" s="1"/>
  <c r="I153"/>
  <c r="J153"/>
  <c r="AW153"/>
  <c r="AK154" s="1"/>
  <c r="BG153"/>
  <c r="I113" i="14" s="1"/>
  <c r="G364" i="7" l="1"/>
  <c r="I364"/>
  <c r="J364"/>
  <c r="AU154" i="13"/>
  <c r="AI155" s="1"/>
  <c r="AT154"/>
  <c r="J154" s="1"/>
  <c r="Z154"/>
  <c r="B114" i="14" s="1"/>
  <c r="K153" i="13"/>
  <c r="N153" s="1"/>
  <c r="BK153"/>
  <c r="BH154" s="1"/>
  <c r="L153"/>
  <c r="O153" s="1"/>
  <c r="R153"/>
  <c r="AA154" s="1"/>
  <c r="S153"/>
  <c r="AB154" s="1"/>
  <c r="D114" i="14" s="1"/>
  <c r="M153" i="13"/>
  <c r="P153" s="1"/>
  <c r="L364" i="7"/>
  <c r="G264" i="12" s="1"/>
  <c r="BC153" i="13"/>
  <c r="BF153" s="1"/>
  <c r="H113" i="14" s="1"/>
  <c r="BI153" i="13"/>
  <c r="AW154"/>
  <c r="AK155" s="1"/>
  <c r="Q154"/>
  <c r="K154"/>
  <c r="N154" s="1"/>
  <c r="AX154" l="1"/>
  <c r="BB154" s="1"/>
  <c r="BE154" s="1"/>
  <c r="G114" i="14" s="1"/>
  <c r="C114"/>
  <c r="F364" i="7"/>
  <c r="AS154" i="13"/>
  <c r="AY154" s="1"/>
  <c r="H264" i="12"/>
  <c r="I264" s="1"/>
  <c r="E114" i="14"/>
  <c r="AZ154" i="13"/>
  <c r="BJ154" s="1"/>
  <c r="M154"/>
  <c r="P154" s="1"/>
  <c r="S154"/>
  <c r="AR155" l="1"/>
  <c r="H155" s="1"/>
  <c r="K155" s="1"/>
  <c r="N155" s="1"/>
  <c r="Z155"/>
  <c r="B115" i="14" s="1"/>
  <c r="AB155" i="13"/>
  <c r="D115" i="14" s="1"/>
  <c r="AV154" i="13"/>
  <c r="AJ155" s="1"/>
  <c r="I154"/>
  <c r="F114" i="14"/>
  <c r="J265" i="12"/>
  <c r="BI154" i="13"/>
  <c r="BC154"/>
  <c r="BF154" s="1"/>
  <c r="H114" i="14" s="1"/>
  <c r="I365" i="7"/>
  <c r="K365"/>
  <c r="G365"/>
  <c r="J365"/>
  <c r="H365"/>
  <c r="BD154" i="13"/>
  <c r="BG154" s="1"/>
  <c r="I114" i="14" s="1"/>
  <c r="BA154" i="13"/>
  <c r="Q155"/>
  <c r="AT155"/>
  <c r="AU155" l="1"/>
  <c r="AI156" s="1"/>
  <c r="L365" i="7"/>
  <c r="G265" i="12" s="1"/>
  <c r="AS155" i="13"/>
  <c r="I155" s="1"/>
  <c r="R155" s="1"/>
  <c r="L154"/>
  <c r="O154" s="1"/>
  <c r="R154"/>
  <c r="AA155" s="1"/>
  <c r="BK154"/>
  <c r="BH155" s="1"/>
  <c r="AX155" s="1"/>
  <c r="Z156" s="1"/>
  <c r="B116" i="14" s="1"/>
  <c r="AW155" i="13"/>
  <c r="AK156" s="1"/>
  <c r="J155"/>
  <c r="S155" s="1"/>
  <c r="L155"/>
  <c r="O155" l="1"/>
  <c r="H265" i="12"/>
  <c r="I265" s="1"/>
  <c r="E115" i="14"/>
  <c r="AV155" i="13"/>
  <c r="AJ156" s="1"/>
  <c r="BB155"/>
  <c r="AR156" s="1"/>
  <c r="H156" s="1"/>
  <c r="C115" i="14"/>
  <c r="F365" i="7"/>
  <c r="AZ155" i="13"/>
  <c r="AB156" s="1"/>
  <c r="D116" i="14" s="1"/>
  <c r="AY155" i="13"/>
  <c r="BK155"/>
  <c r="BH156" s="1"/>
  <c r="M155"/>
  <c r="P155" s="1"/>
  <c r="AU156" l="1"/>
  <c r="AI157" s="1"/>
  <c r="BE155"/>
  <c r="G115" i="14" s="1"/>
  <c r="J266" i="12"/>
  <c r="F115" i="14"/>
  <c r="BI155" i="13"/>
  <c r="BC155"/>
  <c r="BA155"/>
  <c r="H366" i="7"/>
  <c r="J366"/>
  <c r="I366"/>
  <c r="G366"/>
  <c r="K366"/>
  <c r="BD155" i="13"/>
  <c r="BG155" s="1"/>
  <c r="I115" i="14" s="1"/>
  <c r="BJ155" i="13"/>
  <c r="AA156"/>
  <c r="C116" i="14" s="1"/>
  <c r="F366" i="7"/>
  <c r="AX156" i="13"/>
  <c r="BB156" s="1"/>
  <c r="K156"/>
  <c r="N156" s="1"/>
  <c r="Q156"/>
  <c r="AT156" l="1"/>
  <c r="J156" s="1"/>
  <c r="M156" s="1"/>
  <c r="P156" s="1"/>
  <c r="BF155"/>
  <c r="H115" i="14" s="1"/>
  <c r="AS156" i="13"/>
  <c r="AY156" s="1"/>
  <c r="BC156" s="1"/>
  <c r="BF156" s="1"/>
  <c r="H116" i="14" s="1"/>
  <c r="K367" i="7"/>
  <c r="L366"/>
  <c r="G266" i="12" s="1"/>
  <c r="H367" i="7"/>
  <c r="I367"/>
  <c r="J367"/>
  <c r="G367"/>
  <c r="Z157" i="13"/>
  <c r="B117" i="14" s="1"/>
  <c r="BE156" i="13"/>
  <c r="G116" i="14" s="1"/>
  <c r="AR157" i="13"/>
  <c r="H157" s="1"/>
  <c r="Q157" s="1"/>
  <c r="AZ156" l="1"/>
  <c r="BJ156" s="1"/>
  <c r="AW156"/>
  <c r="AK157" s="1"/>
  <c r="S156"/>
  <c r="H266" i="12"/>
  <c r="I266" s="1"/>
  <c r="E116" i="14"/>
  <c r="I156" i="13"/>
  <c r="AV156"/>
  <c r="AJ157" s="1"/>
  <c r="BI156"/>
  <c r="L367" i="7"/>
  <c r="G267" i="12" s="1"/>
  <c r="H267" s="1"/>
  <c r="K157" i="13"/>
  <c r="N157" s="1"/>
  <c r="AU157"/>
  <c r="AI158" s="1"/>
  <c r="AS157"/>
  <c r="BD156" l="1"/>
  <c r="BG156" s="1"/>
  <c r="I116" i="14" s="1"/>
  <c r="AB157" i="13"/>
  <c r="D117" i="14" s="1"/>
  <c r="BA156" i="13"/>
  <c r="I267" i="12"/>
  <c r="F117" i="14" s="1"/>
  <c r="J267" i="12"/>
  <c r="F116" i="14"/>
  <c r="R156" i="13"/>
  <c r="AA157" s="1"/>
  <c r="C117" i="14" s="1"/>
  <c r="L156" i="13"/>
  <c r="O156" s="1"/>
  <c r="BK156"/>
  <c r="BH157" s="1"/>
  <c r="AX157" s="1"/>
  <c r="BB157" s="1"/>
  <c r="BE157" s="1"/>
  <c r="G117" i="14" s="1"/>
  <c r="E117"/>
  <c r="I157" i="13"/>
  <c r="R157" s="1"/>
  <c r="AV157"/>
  <c r="AJ158" s="1"/>
  <c r="AT157" l="1"/>
  <c r="J157" s="1"/>
  <c r="S157" s="1"/>
  <c r="AR158"/>
  <c r="AU158" s="1"/>
  <c r="AI159" s="1"/>
  <c r="J268" i="12"/>
  <c r="F367" i="7"/>
  <c r="J368" s="1"/>
  <c r="AY157" i="13"/>
  <c r="AA158" s="1"/>
  <c r="C118" i="14" s="1"/>
  <c r="Z158" i="13"/>
  <c r="B118" i="14" s="1"/>
  <c r="L157" i="13"/>
  <c r="O157" s="1"/>
  <c r="BK157"/>
  <c r="BH158" s="1"/>
  <c r="AZ157" l="1"/>
  <c r="BD157" s="1"/>
  <c r="BG157" s="1"/>
  <c r="I117" i="14" s="1"/>
  <c r="AW157" i="13"/>
  <c r="AK158" s="1"/>
  <c r="H158"/>
  <c r="Q158" s="1"/>
  <c r="M157"/>
  <c r="P157" s="1"/>
  <c r="K368" i="7"/>
  <c r="G368"/>
  <c r="H368"/>
  <c r="BC157" i="13"/>
  <c r="BI157"/>
  <c r="I368" i="7"/>
  <c r="AB158" i="13"/>
  <c r="D118" i="14" s="1"/>
  <c r="K158" i="13"/>
  <c r="N158" s="1"/>
  <c r="AX158"/>
  <c r="BB158" s="1"/>
  <c r="BJ157" l="1"/>
  <c r="AT158"/>
  <c r="AW158" s="1"/>
  <c r="AK159" s="1"/>
  <c r="BA157"/>
  <c r="L368" i="7"/>
  <c r="G268" i="12" s="1"/>
  <c r="H268" s="1"/>
  <c r="I268" s="1"/>
  <c r="J269" s="1"/>
  <c r="BF157" i="13"/>
  <c r="H117" i="14" s="1"/>
  <c r="AS158" i="13"/>
  <c r="F368" i="7"/>
  <c r="J369" s="1"/>
  <c r="AZ158" i="13"/>
  <c r="BJ158" s="1"/>
  <c r="BE158"/>
  <c r="G118" i="14" s="1"/>
  <c r="AR159" i="13"/>
  <c r="H159" s="1"/>
  <c r="Q159" s="1"/>
  <c r="Z159"/>
  <c r="B119" i="14" s="1"/>
  <c r="J158" i="13" l="1"/>
  <c r="M158" s="1"/>
  <c r="P158" s="1"/>
  <c r="E118" i="14"/>
  <c r="F118"/>
  <c r="AV158" i="13"/>
  <c r="AJ159" s="1"/>
  <c r="I158"/>
  <c r="AY158"/>
  <c r="BA158" s="1"/>
  <c r="I369" i="7"/>
  <c r="G369"/>
  <c r="K369"/>
  <c r="H369"/>
  <c r="BD158" i="13"/>
  <c r="BG158" s="1"/>
  <c r="I118" i="14" s="1"/>
  <c r="K159" i="13"/>
  <c r="N159" s="1"/>
  <c r="AU159"/>
  <c r="AI160" s="1"/>
  <c r="S158" l="1"/>
  <c r="AB159" s="1"/>
  <c r="D119" i="14" s="1"/>
  <c r="L369" i="7"/>
  <c r="G269" i="12" s="1"/>
  <c r="H269" s="1"/>
  <c r="I269" s="1"/>
  <c r="J270" s="1"/>
  <c r="L158" i="13"/>
  <c r="O158" s="1"/>
  <c r="BK158"/>
  <c r="BH159" s="1"/>
  <c r="R158"/>
  <c r="AA159" s="1"/>
  <c r="C119" i="14" s="1"/>
  <c r="BC158" i="13"/>
  <c r="BF158" s="1"/>
  <c r="H118" i="14" s="1"/>
  <c r="BI158" i="13"/>
  <c r="AT159"/>
  <c r="J159" s="1"/>
  <c r="M159" s="1"/>
  <c r="P159" s="1"/>
  <c r="E119" i="14"/>
  <c r="F369" i="7" l="1"/>
  <c r="H370" s="1"/>
  <c r="F119" i="14"/>
  <c r="AS159" i="13"/>
  <c r="AX159"/>
  <c r="S159"/>
  <c r="AW159"/>
  <c r="AK160" s="1"/>
  <c r="AZ159"/>
  <c r="BJ159" s="1"/>
  <c r="J370" i="7" l="1"/>
  <c r="I370"/>
  <c r="K370"/>
  <c r="G370"/>
  <c r="L370"/>
  <c r="G270" i="12" s="1"/>
  <c r="E120" i="14" s="1"/>
  <c r="I159" i="13"/>
  <c r="AV159"/>
  <c r="AJ160" s="1"/>
  <c r="AY159"/>
  <c r="BA159" s="1"/>
  <c r="BB159"/>
  <c r="Z160"/>
  <c r="B120" i="14" s="1"/>
  <c r="BD159" i="13"/>
  <c r="AB160"/>
  <c r="H270" i="12" l="1"/>
  <c r="I270" s="1"/>
  <c r="F120" i="14" s="1"/>
  <c r="R159" i="13"/>
  <c r="AA160" s="1"/>
  <c r="C120" i="14" s="1"/>
  <c r="L159" i="13"/>
  <c r="O159" s="1"/>
  <c r="BK159"/>
  <c r="BH160" s="1"/>
  <c r="BC159"/>
  <c r="BF159" s="1"/>
  <c r="H119" i="14" s="1"/>
  <c r="BI159" i="13"/>
  <c r="BE159"/>
  <c r="G119" i="14" s="1"/>
  <c r="AR160" i="13"/>
  <c r="BG159"/>
  <c r="I119" i="14" s="1"/>
  <c r="AT160" i="13"/>
  <c r="D120" i="14"/>
  <c r="J271" i="12" l="1"/>
  <c r="AS160" i="13"/>
  <c r="AY160" s="1"/>
  <c r="AX160"/>
  <c r="BB160" s="1"/>
  <c r="BE160" s="1"/>
  <c r="G120" i="14" s="1"/>
  <c r="F370" i="7"/>
  <c r="K371" s="1"/>
  <c r="H160" i="13"/>
  <c r="AU160"/>
  <c r="AI161" s="1"/>
  <c r="AR161" s="1"/>
  <c r="AZ160"/>
  <c r="J160"/>
  <c r="AW160"/>
  <c r="AK161" s="1"/>
  <c r="AV160" l="1"/>
  <c r="AJ161" s="1"/>
  <c r="I160"/>
  <c r="BK160" s="1"/>
  <c r="BH161" s="1"/>
  <c r="G371" i="7"/>
  <c r="J371"/>
  <c r="H371"/>
  <c r="I371"/>
  <c r="BI160" i="13"/>
  <c r="BC160"/>
  <c r="BF160" s="1"/>
  <c r="H120" i="14" s="1"/>
  <c r="Q160" i="13"/>
  <c r="Z161" s="1"/>
  <c r="B121" i="14" s="1"/>
  <c r="K160" i="13"/>
  <c r="N160" s="1"/>
  <c r="H161"/>
  <c r="AU161"/>
  <c r="AI162" s="1"/>
  <c r="L160"/>
  <c r="O160" s="1"/>
  <c r="R160"/>
  <c r="AA161" s="1"/>
  <c r="C121" i="14" s="1"/>
  <c r="BJ160" i="13"/>
  <c r="BD160"/>
  <c r="BG160" s="1"/>
  <c r="I120" i="14" s="1"/>
  <c r="BA160" i="13"/>
  <c r="M160"/>
  <c r="P160" s="1"/>
  <c r="S160"/>
  <c r="AB161" s="1"/>
  <c r="L371" i="7" l="1"/>
  <c r="G271" i="12" s="1"/>
  <c r="H271" s="1"/>
  <c r="I271" s="1"/>
  <c r="F121" i="14" s="1"/>
  <c r="K161" i="13"/>
  <c r="N161" s="1"/>
  <c r="Q161"/>
  <c r="AS161"/>
  <c r="AY161" s="1"/>
  <c r="E121" i="14"/>
  <c r="AX161" i="13"/>
  <c r="F371" i="7"/>
  <c r="D121" i="14"/>
  <c r="AT161" i="13"/>
  <c r="J272" i="12" l="1"/>
  <c r="AV161" i="13"/>
  <c r="AJ162" s="1"/>
  <c r="I161"/>
  <c r="BI161"/>
  <c r="BC161"/>
  <c r="AW161"/>
  <c r="AK162" s="1"/>
  <c r="J161"/>
  <c r="Z162"/>
  <c r="BB161"/>
  <c r="J372" i="7"/>
  <c r="I372"/>
  <c r="H372"/>
  <c r="G372"/>
  <c r="K372"/>
  <c r="AZ161" i="13"/>
  <c r="BA161" s="1"/>
  <c r="R161" l="1"/>
  <c r="AA162" s="1"/>
  <c r="C122" i="14" s="1"/>
  <c r="L161" i="13"/>
  <c r="O161" s="1"/>
  <c r="B122" i="14"/>
  <c r="BJ161" i="13"/>
  <c r="BD161"/>
  <c r="BG161" s="1"/>
  <c r="I121" i="14" s="1"/>
  <c r="BE161" i="13"/>
  <c r="G121" i="14" s="1"/>
  <c r="AR162" i="13"/>
  <c r="AS162"/>
  <c r="BF161"/>
  <c r="H121" i="14" s="1"/>
  <c r="BK161" i="13"/>
  <c r="BH162" s="1"/>
  <c r="S161"/>
  <c r="AB162" s="1"/>
  <c r="D122" i="14" s="1"/>
  <c r="M161" i="13"/>
  <c r="P161" s="1"/>
  <c r="AT162"/>
  <c r="L372" i="7"/>
  <c r="G272" i="12" s="1"/>
  <c r="AZ162" i="13" l="1"/>
  <c r="AW162"/>
  <c r="AK163" s="1"/>
  <c r="J162"/>
  <c r="AX162"/>
  <c r="H162"/>
  <c r="AU162"/>
  <c r="AI163" s="1"/>
  <c r="F372" i="7"/>
  <c r="H272" i="12"/>
  <c r="I272" s="1"/>
  <c r="E122" i="14"/>
  <c r="AY162" i="13"/>
  <c r="AV162"/>
  <c r="AJ163" s="1"/>
  <c r="I162"/>
  <c r="BK162" l="1"/>
  <c r="BH163" s="1"/>
  <c r="K162"/>
  <c r="N162" s="1"/>
  <c r="Q162"/>
  <c r="Z163" s="1"/>
  <c r="BJ162"/>
  <c r="BD162"/>
  <c r="BC162"/>
  <c r="BI162"/>
  <c r="K373" i="7"/>
  <c r="G373"/>
  <c r="J373"/>
  <c r="I373"/>
  <c r="H373"/>
  <c r="S162" i="13"/>
  <c r="AB163" s="1"/>
  <c r="D123" i="14" s="1"/>
  <c r="M162" i="13"/>
  <c r="P162" s="1"/>
  <c r="L162"/>
  <c r="O162" s="1"/>
  <c r="R162"/>
  <c r="AA163" s="1"/>
  <c r="C123" i="14" s="1"/>
  <c r="F122"/>
  <c r="J273" i="12"/>
  <c r="BB162" i="13"/>
  <c r="BE162" s="1"/>
  <c r="G122" i="14" s="1"/>
  <c r="BA162" i="13"/>
  <c r="L373" i="7" l="1"/>
  <c r="G273" i="12" s="1"/>
  <c r="AR163" i="13"/>
  <c r="BG162"/>
  <c r="I122" i="14" s="1"/>
  <c r="AT163" i="13"/>
  <c r="BF162"/>
  <c r="H122" i="14" s="1"/>
  <c r="AS163" i="13"/>
  <c r="AY163" s="1"/>
  <c r="BC163" s="1"/>
  <c r="BF163" s="1"/>
  <c r="H123" i="14" s="1"/>
  <c r="B123"/>
  <c r="F373" i="7"/>
  <c r="K374" s="1"/>
  <c r="AV163" i="13" l="1"/>
  <c r="AJ164" s="1"/>
  <c r="AS164" s="1"/>
  <c r="I164" s="1"/>
  <c r="R164" s="1"/>
  <c r="I163"/>
  <c r="H163"/>
  <c r="AU163"/>
  <c r="AI164" s="1"/>
  <c r="AZ163"/>
  <c r="J163"/>
  <c r="AW163"/>
  <c r="AK164" s="1"/>
  <c r="BI163"/>
  <c r="AX163"/>
  <c r="G374" i="7"/>
  <c r="I374"/>
  <c r="H374"/>
  <c r="J374"/>
  <c r="E123" i="14"/>
  <c r="H273" i="12"/>
  <c r="I273" s="1"/>
  <c r="L164" i="13" l="1"/>
  <c r="BB163"/>
  <c r="BE163" s="1"/>
  <c r="G123" i="14" s="1"/>
  <c r="BA163" i="13"/>
  <c r="BJ163"/>
  <c r="BD163"/>
  <c r="BG163" s="1"/>
  <c r="I123" i="14" s="1"/>
  <c r="F123"/>
  <c r="J274" i="12"/>
  <c r="Q163" i="13"/>
  <c r="Z164" s="1"/>
  <c r="K163"/>
  <c r="N163" s="1"/>
  <c r="BK163"/>
  <c r="BH164" s="1"/>
  <c r="S163"/>
  <c r="AB164" s="1"/>
  <c r="D124" i="14" s="1"/>
  <c r="M163" i="13"/>
  <c r="P163" s="1"/>
  <c r="R163"/>
  <c r="AA164" s="1"/>
  <c r="C124" i="14" s="1"/>
  <c r="L163" i="13"/>
  <c r="O163" s="1"/>
  <c r="L374" i="7"/>
  <c r="G274" i="12" s="1"/>
  <c r="AV164" i="13"/>
  <c r="AJ165" s="1"/>
  <c r="AR164"/>
  <c r="AT164" l="1"/>
  <c r="AZ164" s="1"/>
  <c r="AX164"/>
  <c r="BB164" s="1"/>
  <c r="BE164" s="1"/>
  <c r="G124" i="14" s="1"/>
  <c r="AY164" i="13"/>
  <c r="H164"/>
  <c r="AU164"/>
  <c r="AI165" s="1"/>
  <c r="AR165" s="1"/>
  <c r="H165" s="1"/>
  <c r="B124" i="14"/>
  <c r="F374" i="7"/>
  <c r="O164" i="13"/>
  <c r="E124" i="14"/>
  <c r="H274" i="12"/>
  <c r="I274" s="1"/>
  <c r="F124" i="14" s="1"/>
  <c r="BA164" i="13" l="1"/>
  <c r="AW164"/>
  <c r="AK165" s="1"/>
  <c r="J164"/>
  <c r="S164" s="1"/>
  <c r="AB165" s="1"/>
  <c r="D125" i="14" s="1"/>
  <c r="AU165" i="13"/>
  <c r="AI166" s="1"/>
  <c r="J275" i="12"/>
  <c r="K164" i="13"/>
  <c r="N164" s="1"/>
  <c r="Q164"/>
  <c r="Z165" s="1"/>
  <c r="BC164"/>
  <c r="BI164"/>
  <c r="AA165"/>
  <c r="C125" i="14" s="1"/>
  <c r="J375" i="7"/>
  <c r="H375"/>
  <c r="I375"/>
  <c r="K375"/>
  <c r="G375"/>
  <c r="BJ164" i="13"/>
  <c r="BD164"/>
  <c r="Q165"/>
  <c r="K165"/>
  <c r="N165" l="1"/>
  <c r="M164"/>
  <c r="P164" s="1"/>
  <c r="BK164"/>
  <c r="BH165" s="1"/>
  <c r="L375" i="7"/>
  <c r="G275" i="12" s="1"/>
  <c r="BF164" i="13"/>
  <c r="H124" i="14" s="1"/>
  <c r="AS165" i="13"/>
  <c r="B125" i="14"/>
  <c r="F375" i="7"/>
  <c r="K376" s="1"/>
  <c r="BG164" i="13"/>
  <c r="I124" i="14" s="1"/>
  <c r="AT165" i="13"/>
  <c r="AX165"/>
  <c r="BB165" l="1"/>
  <c r="AZ165"/>
  <c r="J165"/>
  <c r="AW165"/>
  <c r="AK166" s="1"/>
  <c r="AV165"/>
  <c r="AJ166" s="1"/>
  <c r="I165"/>
  <c r="J376" i="7"/>
  <c r="H376"/>
  <c r="I376"/>
  <c r="G376"/>
  <c r="AY165" i="13"/>
  <c r="Z166"/>
  <c r="B126" i="14" s="1"/>
  <c r="E125"/>
  <c r="H275" i="12"/>
  <c r="I275" s="1"/>
  <c r="L376" i="7" l="1"/>
  <c r="G276" i="12" s="1"/>
  <c r="E126" i="14" s="1"/>
  <c r="BI165" i="13"/>
  <c r="BC165"/>
  <c r="BF165" s="1"/>
  <c r="H125" i="14" s="1"/>
  <c r="BE165" i="13"/>
  <c r="G125" i="14" s="1"/>
  <c r="AR166" i="13"/>
  <c r="R165"/>
  <c r="AA166" s="1"/>
  <c r="L165"/>
  <c r="O165" s="1"/>
  <c r="BK165"/>
  <c r="BH166" s="1"/>
  <c r="BA165"/>
  <c r="BD165"/>
  <c r="BG165" s="1"/>
  <c r="I125" i="14" s="1"/>
  <c r="BJ165" i="13"/>
  <c r="F125" i="14"/>
  <c r="J276" i="12"/>
  <c r="S165" i="13"/>
  <c r="AB166" s="1"/>
  <c r="D126" i="14" s="1"/>
  <c r="M165" i="13"/>
  <c r="P165" s="1"/>
  <c r="H276" i="12" l="1"/>
  <c r="I276" s="1"/>
  <c r="F126" i="14" s="1"/>
  <c r="AX166" i="13"/>
  <c r="BB166" s="1"/>
  <c r="BE166" s="1"/>
  <c r="G126" i="14" s="1"/>
  <c r="AS166" i="13"/>
  <c r="AV166" s="1"/>
  <c r="AJ167" s="1"/>
  <c r="H166"/>
  <c r="AU166"/>
  <c r="AI167" s="1"/>
  <c r="AR167" s="1"/>
  <c r="AU167" s="1"/>
  <c r="AI168" s="1"/>
  <c r="C126" i="14"/>
  <c r="F376" i="7"/>
  <c r="AT166" i="13"/>
  <c r="J277" i="12"/>
  <c r="AY166" i="13" l="1"/>
  <c r="BC166" s="1"/>
  <c r="I166"/>
  <c r="R166" s="1"/>
  <c r="H167"/>
  <c r="Q167" s="1"/>
  <c r="I377" i="7"/>
  <c r="H377"/>
  <c r="J377"/>
  <c r="K377"/>
  <c r="G377"/>
  <c r="K166" i="13"/>
  <c r="N166" s="1"/>
  <c r="Q166"/>
  <c r="Z167" s="1"/>
  <c r="AW166"/>
  <c r="AK167" s="1"/>
  <c r="J166"/>
  <c r="AZ166"/>
  <c r="K167"/>
  <c r="N167" l="1"/>
  <c r="BK166"/>
  <c r="BH167" s="1"/>
  <c r="AX167" s="1"/>
  <c r="BB167" s="1"/>
  <c r="BE167" s="1"/>
  <c r="G127" i="14" s="1"/>
  <c r="BI166" i="13"/>
  <c r="AA167"/>
  <c r="C127" i="14" s="1"/>
  <c r="L166" i="13"/>
  <c r="O166" s="1"/>
  <c r="B127" i="14"/>
  <c r="BF166" i="13"/>
  <c r="H126" i="14" s="1"/>
  <c r="AS167" i="13"/>
  <c r="BD166"/>
  <c r="BG166" s="1"/>
  <c r="I126" i="14" s="1"/>
  <c r="BJ166" i="13"/>
  <c r="L377" i="7"/>
  <c r="G277" i="12" s="1"/>
  <c r="M166" i="13"/>
  <c r="P166" s="1"/>
  <c r="S166"/>
  <c r="AB167" s="1"/>
  <c r="D127" i="14" s="1"/>
  <c r="BA166" i="13"/>
  <c r="Z168" l="1"/>
  <c r="B128" i="14" s="1"/>
  <c r="AR168" i="13"/>
  <c r="H168" s="1"/>
  <c r="K168" s="1"/>
  <c r="N168" s="1"/>
  <c r="I167"/>
  <c r="AV167"/>
  <c r="AJ168" s="1"/>
  <c r="AT167"/>
  <c r="AY167"/>
  <c r="E127" i="14"/>
  <c r="H277" i="12"/>
  <c r="I277" s="1"/>
  <c r="F377" i="7"/>
  <c r="AU168" i="13"/>
  <c r="AI169" s="1"/>
  <c r="Q168" l="1"/>
  <c r="L167"/>
  <c r="O167" s="1"/>
  <c r="R167"/>
  <c r="AA168" s="1"/>
  <c r="J278" i="12"/>
  <c r="F127" i="14"/>
  <c r="J378" i="7"/>
  <c r="I378"/>
  <c r="G378"/>
  <c r="K378"/>
  <c r="H378"/>
  <c r="AZ167" i="13"/>
  <c r="BA167" s="1"/>
  <c r="AW167"/>
  <c r="AK168" s="1"/>
  <c r="J167"/>
  <c r="BC167"/>
  <c r="BI167"/>
  <c r="S167" l="1"/>
  <c r="AB168" s="1"/>
  <c r="D128" i="14" s="1"/>
  <c r="M167" i="13"/>
  <c r="P167" s="1"/>
  <c r="BK167"/>
  <c r="BH168" s="1"/>
  <c r="BF167"/>
  <c r="H127" i="14" s="1"/>
  <c r="AS168" i="13"/>
  <c r="BJ167"/>
  <c r="BD167"/>
  <c r="BG167" s="1"/>
  <c r="I127" i="14" s="1"/>
  <c r="C128"/>
  <c r="F378" i="7"/>
  <c r="K379" s="1"/>
  <c r="L378"/>
  <c r="G278" i="12" s="1"/>
  <c r="AT168" i="13" l="1"/>
  <c r="AZ168" s="1"/>
  <c r="H379" i="7"/>
  <c r="I379"/>
  <c r="J379"/>
  <c r="G379"/>
  <c r="I168" i="13"/>
  <c r="AV168"/>
  <c r="AJ169" s="1"/>
  <c r="E128" i="14"/>
  <c r="H278" i="12"/>
  <c r="I278" s="1"/>
  <c r="AX168" i="13"/>
  <c r="AY168"/>
  <c r="J168" l="1"/>
  <c r="S168" s="1"/>
  <c r="AB169" s="1"/>
  <c r="D129" i="14" s="1"/>
  <c r="AW168" i="13"/>
  <c r="AK169" s="1"/>
  <c r="R168"/>
  <c r="AA169" s="1"/>
  <c r="C129" i="14" s="1"/>
  <c r="L168" i="13"/>
  <c r="O168" s="1"/>
  <c r="F128" i="14"/>
  <c r="J279" i="12"/>
  <c r="BJ168" i="13"/>
  <c r="BD168"/>
  <c r="BG168" s="1"/>
  <c r="I128" i="14" s="1"/>
  <c r="BC168" i="13"/>
  <c r="BF168" s="1"/>
  <c r="H128" i="14" s="1"/>
  <c r="BI168" i="13"/>
  <c r="BB168"/>
  <c r="Z169"/>
  <c r="BA168"/>
  <c r="L379" i="7"/>
  <c r="G279" i="12" s="1"/>
  <c r="M168" i="13" l="1"/>
  <c r="P168" s="1"/>
  <c r="BK168"/>
  <c r="BH169" s="1"/>
  <c r="AT169"/>
  <c r="J169" s="1"/>
  <c r="B129" i="14"/>
  <c r="F379" i="7"/>
  <c r="AS169" i="13"/>
  <c r="BE168"/>
  <c r="G128" i="14" s="1"/>
  <c r="AR169" i="13"/>
  <c r="H279" i="12"/>
  <c r="I279" s="1"/>
  <c r="F129" i="14" s="1"/>
  <c r="E129"/>
  <c r="AX169" i="13" l="1"/>
  <c r="BB169" s="1"/>
  <c r="BE169" s="1"/>
  <c r="G129" i="14" s="1"/>
  <c r="AZ169" i="13"/>
  <c r="BD169" s="1"/>
  <c r="AW169"/>
  <c r="AK170" s="1"/>
  <c r="I380" i="7"/>
  <c r="G380"/>
  <c r="J380"/>
  <c r="H380"/>
  <c r="K380"/>
  <c r="I169" i="13"/>
  <c r="AV169"/>
  <c r="AJ170" s="1"/>
  <c r="AY169"/>
  <c r="S169"/>
  <c r="M169"/>
  <c r="P169" s="1"/>
  <c r="AU169"/>
  <c r="AI170" s="1"/>
  <c r="H169"/>
  <c r="J280" i="12"/>
  <c r="AR170" i="13" l="1"/>
  <c r="AU170" s="1"/>
  <c r="AI171" s="1"/>
  <c r="BA169"/>
  <c r="BJ169"/>
  <c r="AB170"/>
  <c r="D130" i="14" s="1"/>
  <c r="BG169" i="13"/>
  <c r="I129" i="14" s="1"/>
  <c r="AT170" i="13"/>
  <c r="R169"/>
  <c r="AA170" s="1"/>
  <c r="C130" i="14" s="1"/>
  <c r="L169" i="13"/>
  <c r="O169" s="1"/>
  <c r="L380" i="7"/>
  <c r="G280" i="12" s="1"/>
  <c r="Q169" i="13"/>
  <c r="Z170" s="1"/>
  <c r="K169"/>
  <c r="N169" s="1"/>
  <c r="BK169"/>
  <c r="BH170" s="1"/>
  <c r="BI169"/>
  <c r="BC169"/>
  <c r="BF169" s="1"/>
  <c r="H129" i="14" s="1"/>
  <c r="H170" i="13" l="1"/>
  <c r="Q170" s="1"/>
  <c r="E130" i="14"/>
  <c r="H280" i="12"/>
  <c r="I280" s="1"/>
  <c r="AW170" i="13"/>
  <c r="AK171" s="1"/>
  <c r="J170"/>
  <c r="AX170"/>
  <c r="AZ170"/>
  <c r="B130" i="14"/>
  <c r="F380" i="7"/>
  <c r="AS170" i="13"/>
  <c r="AY170" s="1"/>
  <c r="K170" l="1"/>
  <c r="N170" s="1"/>
  <c r="BC170"/>
  <c r="BF170" s="1"/>
  <c r="H130" i="14" s="1"/>
  <c r="BI170" i="13"/>
  <c r="BB170"/>
  <c r="BA170"/>
  <c r="I381" i="7"/>
  <c r="J381"/>
  <c r="K381"/>
  <c r="G381"/>
  <c r="H381"/>
  <c r="BD170" i="13"/>
  <c r="BG170" s="1"/>
  <c r="I130" i="14" s="1"/>
  <c r="BJ170" i="13"/>
  <c r="F130" i="14"/>
  <c r="J281" i="12"/>
  <c r="I170" i="13"/>
  <c r="AV170"/>
  <c r="AJ171" s="1"/>
  <c r="S170"/>
  <c r="AB171" s="1"/>
  <c r="D131" i="14" s="1"/>
  <c r="M170" i="13"/>
  <c r="P170" s="1"/>
  <c r="Z171"/>
  <c r="B131" i="14" s="1"/>
  <c r="AS171" i="13" l="1"/>
  <c r="AV171" s="1"/>
  <c r="AJ172" s="1"/>
  <c r="L381" i="7"/>
  <c r="G281" i="12" s="1"/>
  <c r="AR171" i="13"/>
  <c r="BE170"/>
  <c r="G130" i="14" s="1"/>
  <c r="L170" i="13"/>
  <c r="O170" s="1"/>
  <c r="R170"/>
  <c r="AA171" s="1"/>
  <c r="BK170"/>
  <c r="BH171" s="1"/>
  <c r="AT171"/>
  <c r="I171" l="1"/>
  <c r="R171" s="1"/>
  <c r="C131" i="14"/>
  <c r="F381" i="7"/>
  <c r="H171" i="13"/>
  <c r="AU171"/>
  <c r="AI172" s="1"/>
  <c r="J171"/>
  <c r="AW171"/>
  <c r="AK172" s="1"/>
  <c r="AX171"/>
  <c r="AZ171"/>
  <c r="AY171"/>
  <c r="H281" i="12"/>
  <c r="I281" s="1"/>
  <c r="E131" i="14"/>
  <c r="L171" i="13" l="1"/>
  <c r="O171" s="1"/>
  <c r="K171"/>
  <c r="N171" s="1"/>
  <c r="BK171"/>
  <c r="BH172" s="1"/>
  <c r="Q171"/>
  <c r="Z172" s="1"/>
  <c r="B132" i="14" s="1"/>
  <c r="BB171" i="13"/>
  <c r="BE171" s="1"/>
  <c r="G131" i="14" s="1"/>
  <c r="BA171" i="13"/>
  <c r="M171"/>
  <c r="P171" s="1"/>
  <c r="S171"/>
  <c r="AB172" s="1"/>
  <c r="D132" i="14" s="1"/>
  <c r="BD171" i="13"/>
  <c r="BG171" s="1"/>
  <c r="I131" i="14" s="1"/>
  <c r="BJ171" i="13"/>
  <c r="H382" i="7"/>
  <c r="I382"/>
  <c r="G382"/>
  <c r="K382"/>
  <c r="J382"/>
  <c r="AA172" i="13"/>
  <c r="C132" i="14" s="1"/>
  <c r="AT172" i="13"/>
  <c r="BC171"/>
  <c r="BI171"/>
  <c r="F131" i="14"/>
  <c r="J282" i="12"/>
  <c r="AR172" i="13" l="1"/>
  <c r="AU172" s="1"/>
  <c r="AI173" s="1"/>
  <c r="F382" i="7"/>
  <c r="G383" s="1"/>
  <c r="BF171" i="13"/>
  <c r="H131" i="14" s="1"/>
  <c r="AS172" i="13"/>
  <c r="J172"/>
  <c r="AW172"/>
  <c r="AK173" s="1"/>
  <c r="AZ172"/>
  <c r="L382" i="7"/>
  <c r="G282" i="12" s="1"/>
  <c r="AX172" i="13" l="1"/>
  <c r="BB172" s="1"/>
  <c r="H172"/>
  <c r="K172" s="1"/>
  <c r="N172" s="1"/>
  <c r="K383" i="7"/>
  <c r="I383"/>
  <c r="J383"/>
  <c r="H383"/>
  <c r="H282" i="12"/>
  <c r="I282" s="1"/>
  <c r="E132" i="14"/>
  <c r="BJ172" i="13"/>
  <c r="BD172"/>
  <c r="S172"/>
  <c r="AB173" s="1"/>
  <c r="D133" i="14" s="1"/>
  <c r="M172" i="13"/>
  <c r="P172" s="1"/>
  <c r="AY172"/>
  <c r="I172"/>
  <c r="AV172"/>
  <c r="AJ173" s="1"/>
  <c r="Q172" l="1"/>
  <c r="Z173" s="1"/>
  <c r="B133" i="14" s="1"/>
  <c r="L383" i="7"/>
  <c r="G283" i="12" s="1"/>
  <c r="H283" s="1"/>
  <c r="I283" s="1"/>
  <c r="F133" i="14" s="1"/>
  <c r="F132"/>
  <c r="J283" i="12"/>
  <c r="BI172" i="13"/>
  <c r="BC172"/>
  <c r="BF172" s="1"/>
  <c r="H132" i="14" s="1"/>
  <c r="L172" i="13"/>
  <c r="O172" s="1"/>
  <c r="R172"/>
  <c r="AA173" s="1"/>
  <c r="C133" i="14" s="1"/>
  <c r="BA172" i="13"/>
  <c r="BK172"/>
  <c r="BH173" s="1"/>
  <c r="AR173"/>
  <c r="BE172"/>
  <c r="G132" i="14" s="1"/>
  <c r="BG172" i="13"/>
  <c r="I132" i="14" s="1"/>
  <c r="AT173" i="13"/>
  <c r="E133" i="14" l="1"/>
  <c r="AX173" i="13"/>
  <c r="BB173" s="1"/>
  <c r="BE173" s="1"/>
  <c r="G133" i="14" s="1"/>
  <c r="F383" i="7"/>
  <c r="H384" s="1"/>
  <c r="H173" i="13"/>
  <c r="AU173"/>
  <c r="AI174" s="1"/>
  <c r="AZ173"/>
  <c r="AW173"/>
  <c r="AK174" s="1"/>
  <c r="J173"/>
  <c r="G384" i="7"/>
  <c r="K384"/>
  <c r="AS173" i="13"/>
  <c r="J284" i="12"/>
  <c r="J384" i="7" l="1"/>
  <c r="I384"/>
  <c r="AY173" i="13"/>
  <c r="AV173"/>
  <c r="AJ174" s="1"/>
  <c r="I173"/>
  <c r="BK173" s="1"/>
  <c r="BH174" s="1"/>
  <c r="BJ173"/>
  <c r="BD173"/>
  <c r="BG173" s="1"/>
  <c r="I133" i="14" s="1"/>
  <c r="M173" i="13"/>
  <c r="P173" s="1"/>
  <c r="S173"/>
  <c r="AB174" s="1"/>
  <c r="D134" i="14" s="1"/>
  <c r="K173" i="13"/>
  <c r="N173" s="1"/>
  <c r="Q173"/>
  <c r="Z174" s="1"/>
  <c r="B134" i="14" s="1"/>
  <c r="AR174" i="13"/>
  <c r="L384" i="7" l="1"/>
  <c r="G284" i="12" s="1"/>
  <c r="H284" s="1"/>
  <c r="I284" s="1"/>
  <c r="AU174" i="13"/>
  <c r="AI175" s="1"/>
  <c r="H174"/>
  <c r="BI173"/>
  <c r="BC173"/>
  <c r="BF173" s="1"/>
  <c r="H133" i="14" s="1"/>
  <c r="BA173" i="13"/>
  <c r="AX174"/>
  <c r="L173"/>
  <c r="O173" s="1"/>
  <c r="R173"/>
  <c r="AA174" s="1"/>
  <c r="AT174"/>
  <c r="AS174" l="1"/>
  <c r="AV174" s="1"/>
  <c r="AJ175" s="1"/>
  <c r="E134" i="14"/>
  <c r="F384" i="7"/>
  <c r="C134" i="14"/>
  <c r="J174" i="13"/>
  <c r="AW174"/>
  <c r="AK175" s="1"/>
  <c r="BB174"/>
  <c r="K174"/>
  <c r="N174" s="1"/>
  <c r="Q174"/>
  <c r="Z175" s="1"/>
  <c r="B135" i="14" s="1"/>
  <c r="J285" i="12"/>
  <c r="F134" i="14"/>
  <c r="AZ174" i="13"/>
  <c r="AY174" l="1"/>
  <c r="BA174" s="1"/>
  <c r="I174"/>
  <c r="L174" s="1"/>
  <c r="O174" s="1"/>
  <c r="BE174"/>
  <c r="G134" i="14" s="1"/>
  <c r="AR175" i="13"/>
  <c r="BD174"/>
  <c r="BG174" s="1"/>
  <c r="I134" i="14" s="1"/>
  <c r="BJ174" i="13"/>
  <c r="S174"/>
  <c r="AB175" s="1"/>
  <c r="D135" i="14" s="1"/>
  <c r="M174" i="13"/>
  <c r="P174" s="1"/>
  <c r="R174"/>
  <c r="AA175" s="1"/>
  <c r="K385" i="7"/>
  <c r="G385"/>
  <c r="H385"/>
  <c r="I385"/>
  <c r="J385"/>
  <c r="BI174" i="13" l="1"/>
  <c r="BK174"/>
  <c r="BH175" s="1"/>
  <c r="BC174"/>
  <c r="L385" i="7"/>
  <c r="G285" i="12" s="1"/>
  <c r="E135" i="14" s="1"/>
  <c r="AX175" i="13"/>
  <c r="BB175" s="1"/>
  <c r="BE175" s="1"/>
  <c r="G135" i="14" s="1"/>
  <c r="F385" i="7"/>
  <c r="H386" s="1"/>
  <c r="C135" i="14"/>
  <c r="H175" i="13"/>
  <c r="AU175"/>
  <c r="AI176" s="1"/>
  <c r="AR176" s="1"/>
  <c r="BF174"/>
  <c r="H134" i="14" s="1"/>
  <c r="AS175" i="13"/>
  <c r="AT175"/>
  <c r="H285" i="12" l="1"/>
  <c r="I285" s="1"/>
  <c r="F135" i="14" s="1"/>
  <c r="AZ175" i="13"/>
  <c r="J175"/>
  <c r="AW175"/>
  <c r="AK176" s="1"/>
  <c r="K175"/>
  <c r="N175" s="1"/>
  <c r="Q175"/>
  <c r="Z176" s="1"/>
  <c r="B136" i="14" s="1"/>
  <c r="I386" i="7"/>
  <c r="G386"/>
  <c r="J386"/>
  <c r="AV175" i="13"/>
  <c r="AJ176" s="1"/>
  <c r="I175"/>
  <c r="K386" i="7"/>
  <c r="AY175" i="13"/>
  <c r="AU176"/>
  <c r="AI177" s="1"/>
  <c r="H176"/>
  <c r="Q176" s="1"/>
  <c r="J286" i="12" l="1"/>
  <c r="L386" i="7"/>
  <c r="G286" i="12" s="1"/>
  <c r="BJ175" i="13"/>
  <c r="BD175"/>
  <c r="BG175" s="1"/>
  <c r="I135" i="14" s="1"/>
  <c r="BK175" i="13"/>
  <c r="BH176" s="1"/>
  <c r="AX176" s="1"/>
  <c r="BB176" s="1"/>
  <c r="BE176" s="1"/>
  <c r="G136" i="14" s="1"/>
  <c r="R175" i="13"/>
  <c r="AA176" s="1"/>
  <c r="L175"/>
  <c r="O175" s="1"/>
  <c r="M175"/>
  <c r="P175" s="1"/>
  <c r="S175"/>
  <c r="AB176" s="1"/>
  <c r="D136" i="14" s="1"/>
  <c r="AT176" i="13"/>
  <c r="BA175"/>
  <c r="BI175"/>
  <c r="BC175"/>
  <c r="BF175" s="1"/>
  <c r="H135" i="14" s="1"/>
  <c r="K176" i="13"/>
  <c r="N176" s="1"/>
  <c r="E136" i="14" l="1"/>
  <c r="H286" i="12"/>
  <c r="I286" s="1"/>
  <c r="AS176" i="13"/>
  <c r="AV176" s="1"/>
  <c r="AJ177" s="1"/>
  <c r="C136" i="14"/>
  <c r="F386" i="7"/>
  <c r="Z177" i="13"/>
  <c r="B137" i="14" s="1"/>
  <c r="J176" i="13"/>
  <c r="AW176"/>
  <c r="AK177" s="1"/>
  <c r="AR177"/>
  <c r="H177" s="1"/>
  <c r="I176"/>
  <c r="R176" s="1"/>
  <c r="AZ176"/>
  <c r="AU177" l="1"/>
  <c r="AI178" s="1"/>
  <c r="L176"/>
  <c r="O176" s="1"/>
  <c r="F136" i="14"/>
  <c r="J287" i="12"/>
  <c r="AY176" i="13"/>
  <c r="AA177" s="1"/>
  <c r="C137" i="14" s="1"/>
  <c r="I387" i="7"/>
  <c r="H387"/>
  <c r="K387"/>
  <c r="G387"/>
  <c r="J387"/>
  <c r="BJ176" i="13"/>
  <c r="BD176"/>
  <c r="BG176" s="1"/>
  <c r="I136" i="14" s="1"/>
  <c r="S176" i="13"/>
  <c r="AB177" s="1"/>
  <c r="M176"/>
  <c r="P176" s="1"/>
  <c r="BK176"/>
  <c r="BH177" s="1"/>
  <c r="AX177" s="1"/>
  <c r="BB177" s="1"/>
  <c r="BE177" s="1"/>
  <c r="G137" i="14" s="1"/>
  <c r="Q177" i="13"/>
  <c r="K177"/>
  <c r="N177" s="1"/>
  <c r="BC176" l="1"/>
  <c r="BI176"/>
  <c r="Z178"/>
  <c r="B138" i="14" s="1"/>
  <c r="BA176" i="13"/>
  <c r="D137" i="14"/>
  <c r="F387" i="7"/>
  <c r="AT177" i="13"/>
  <c r="L387" i="7"/>
  <c r="G287" i="12" s="1"/>
  <c r="AR178" i="13"/>
  <c r="AU178" s="1"/>
  <c r="AI179" s="1"/>
  <c r="AS177" l="1"/>
  <c r="BF176"/>
  <c r="H136" i="14" s="1"/>
  <c r="G388" i="7"/>
  <c r="K388"/>
  <c r="H388"/>
  <c r="J388"/>
  <c r="AW177" i="13"/>
  <c r="AK178" s="1"/>
  <c r="J177"/>
  <c r="AZ177"/>
  <c r="I388" i="7"/>
  <c r="H287" i="12"/>
  <c r="I287" s="1"/>
  <c r="E137" i="14"/>
  <c r="H178" i="13"/>
  <c r="Q178" s="1"/>
  <c r="I177" l="1"/>
  <c r="AV177"/>
  <c r="AJ178" s="1"/>
  <c r="AY177"/>
  <c r="BA177" s="1"/>
  <c r="F137" i="14"/>
  <c r="J288" i="12"/>
  <c r="L388" i="7"/>
  <c r="G288" i="12" s="1"/>
  <c r="S177" i="13"/>
  <c r="AB178" s="1"/>
  <c r="M177"/>
  <c r="P177" s="1"/>
  <c r="BD177"/>
  <c r="BG177" s="1"/>
  <c r="I137" i="14" s="1"/>
  <c r="BJ177" i="13"/>
  <c r="K178"/>
  <c r="N178" s="1"/>
  <c r="L177" l="1"/>
  <c r="O177" s="1"/>
  <c r="R177"/>
  <c r="AA178" s="1"/>
  <c r="C138" i="14" s="1"/>
  <c r="BI177" i="13"/>
  <c r="BC177"/>
  <c r="BF177" s="1"/>
  <c r="H137" i="14" s="1"/>
  <c r="BK177" i="13"/>
  <c r="BH178" s="1"/>
  <c r="AX178" s="1"/>
  <c r="BB178" s="1"/>
  <c r="AT178"/>
  <c r="D138" i="14"/>
  <c r="E138"/>
  <c r="H288" i="12"/>
  <c r="I288" s="1"/>
  <c r="F138" i="14" s="1"/>
  <c r="Z179" i="13" l="1"/>
  <c r="B139" i="14" s="1"/>
  <c r="F388" i="7"/>
  <c r="J389" s="1"/>
  <c r="AS178" i="13"/>
  <c r="AY178" s="1"/>
  <c r="BE178"/>
  <c r="G138" i="14" s="1"/>
  <c r="AR179" i="13"/>
  <c r="J289" i="12"/>
  <c r="AZ178" i="13"/>
  <c r="AW178"/>
  <c r="AK179" s="1"/>
  <c r="J178"/>
  <c r="I389" i="7" l="1"/>
  <c r="H389"/>
  <c r="K389"/>
  <c r="BI178" i="13"/>
  <c r="BC178"/>
  <c r="BF178" s="1"/>
  <c r="H138" i="14" s="1"/>
  <c r="BA178" i="13"/>
  <c r="H179"/>
  <c r="AU179"/>
  <c r="AI180" s="1"/>
  <c r="G389" i="7"/>
  <c r="L389" s="1"/>
  <c r="G289" i="12" s="1"/>
  <c r="E139" i="14" s="1"/>
  <c r="AV178" i="13"/>
  <c r="AJ179" s="1"/>
  <c r="I178"/>
  <c r="S178"/>
  <c r="AB179" s="1"/>
  <c r="BK178"/>
  <c r="BH179" s="1"/>
  <c r="M178"/>
  <c r="P178" s="1"/>
  <c r="BJ178"/>
  <c r="BD178"/>
  <c r="BG178" s="1"/>
  <c r="I138" i="14" s="1"/>
  <c r="AS179" i="13" l="1"/>
  <c r="AV179" s="1"/>
  <c r="AJ180" s="1"/>
  <c r="H289" i="12"/>
  <c r="I289" s="1"/>
  <c r="F139" i="14" s="1"/>
  <c r="R178" i="13"/>
  <c r="AA179" s="1"/>
  <c r="C139" i="14" s="1"/>
  <c r="L178" i="13"/>
  <c r="O178" s="1"/>
  <c r="K179"/>
  <c r="N179" s="1"/>
  <c r="Q179"/>
  <c r="AX179"/>
  <c r="AT179"/>
  <c r="D139" i="14"/>
  <c r="I179" i="13" l="1"/>
  <c r="L179" s="1"/>
  <c r="O179" s="1"/>
  <c r="J290" i="12"/>
  <c r="F389" i="7"/>
  <c r="H390" s="1"/>
  <c r="AY179" i="13"/>
  <c r="BC179" s="1"/>
  <c r="BB179"/>
  <c r="Z180"/>
  <c r="AZ179"/>
  <c r="J179"/>
  <c r="AW179"/>
  <c r="AK180" s="1"/>
  <c r="R179" l="1"/>
  <c r="AA180" s="1"/>
  <c r="C140" i="14" s="1"/>
  <c r="G390" i="7"/>
  <c r="J390"/>
  <c r="K390"/>
  <c r="I390"/>
  <c r="BI179" i="13"/>
  <c r="BA179"/>
  <c r="S179"/>
  <c r="AB180" s="1"/>
  <c r="D140" i="14" s="1"/>
  <c r="M179" i="13"/>
  <c r="P179" s="1"/>
  <c r="B140" i="14"/>
  <c r="BF179" i="13"/>
  <c r="H139" i="14" s="1"/>
  <c r="AS180" i="13"/>
  <c r="BJ179"/>
  <c r="BD179"/>
  <c r="BG179" s="1"/>
  <c r="I139" i="14" s="1"/>
  <c r="BE179" i="13"/>
  <c r="G139" i="14" s="1"/>
  <c r="AR180" i="13"/>
  <c r="BK179"/>
  <c r="BH180" s="1"/>
  <c r="L390" i="7" l="1"/>
  <c r="G290" i="12" s="1"/>
  <c r="E140" i="14" s="1"/>
  <c r="AX180" i="13"/>
  <c r="BB180" s="1"/>
  <c r="BE180" s="1"/>
  <c r="G140" i="14" s="1"/>
  <c r="F390" i="7"/>
  <c r="J391" s="1"/>
  <c r="AY180" i="13"/>
  <c r="AV180"/>
  <c r="AJ181" s="1"/>
  <c r="I180"/>
  <c r="AT180"/>
  <c r="AU180"/>
  <c r="AI181" s="1"/>
  <c r="H180"/>
  <c r="H290" i="12" l="1"/>
  <c r="I290" s="1"/>
  <c r="J291" s="1"/>
  <c r="H391" i="7"/>
  <c r="K391"/>
  <c r="G391"/>
  <c r="I391"/>
  <c r="Q180" i="13"/>
  <c r="Z181" s="1"/>
  <c r="K180"/>
  <c r="N180" s="1"/>
  <c r="AZ180"/>
  <c r="BA180" s="1"/>
  <c r="J180"/>
  <c r="AW180"/>
  <c r="AK181" s="1"/>
  <c r="BI180"/>
  <c r="BC180"/>
  <c r="BF180" s="1"/>
  <c r="H140" i="14" s="1"/>
  <c r="L180" i="13"/>
  <c r="O180" s="1"/>
  <c r="R180"/>
  <c r="AA181" s="1"/>
  <c r="C141" i="14" s="1"/>
  <c r="AR181" i="13"/>
  <c r="F140" i="14" l="1"/>
  <c r="AS181" i="13"/>
  <c r="I181" s="1"/>
  <c r="L391" i="7"/>
  <c r="G291" i="12" s="1"/>
  <c r="H291" s="1"/>
  <c r="I291" s="1"/>
  <c r="F141" i="14" s="1"/>
  <c r="AU181" i="13"/>
  <c r="AI182" s="1"/>
  <c r="H181"/>
  <c r="BJ180"/>
  <c r="BD180"/>
  <c r="BG180" s="1"/>
  <c r="I140" i="14" s="1"/>
  <c r="M180" i="13"/>
  <c r="P180" s="1"/>
  <c r="S180"/>
  <c r="AB181" s="1"/>
  <c r="D141" i="14" s="1"/>
  <c r="B141"/>
  <c r="BK180" i="13"/>
  <c r="BH181" s="1"/>
  <c r="AV181" l="1"/>
  <c r="AJ182" s="1"/>
  <c r="E141" i="14"/>
  <c r="AT181" i="13"/>
  <c r="AW181" s="1"/>
  <c r="AK182" s="1"/>
  <c r="K181"/>
  <c r="N181" s="1"/>
  <c r="Q181"/>
  <c r="R181"/>
  <c r="L181"/>
  <c r="O181" s="1"/>
  <c r="J292" i="12"/>
  <c r="AX181" i="13"/>
  <c r="AY181"/>
  <c r="F391" i="7"/>
  <c r="AZ181" i="13" l="1"/>
  <c r="BD181" s="1"/>
  <c r="BG181" s="1"/>
  <c r="I141" i="14" s="1"/>
  <c r="J181" i="13"/>
  <c r="BK181" s="1"/>
  <c r="BH182" s="1"/>
  <c r="Z182"/>
  <c r="B142" i="14" s="1"/>
  <c r="BB181" i="13"/>
  <c r="H392" i="7"/>
  <c r="J392"/>
  <c r="K392"/>
  <c r="I392"/>
  <c r="G392"/>
  <c r="BC181" i="13"/>
  <c r="BI181"/>
  <c r="AA182"/>
  <c r="C142" i="14" s="1"/>
  <c r="S181" i="13" l="1"/>
  <c r="AB182" s="1"/>
  <c r="M181"/>
  <c r="P181" s="1"/>
  <c r="BA181"/>
  <c r="BJ181"/>
  <c r="L392" i="7"/>
  <c r="G292" i="12" s="1"/>
  <c r="BF181" i="13"/>
  <c r="H141" i="14" s="1"/>
  <c r="AS182" i="13"/>
  <c r="BE181"/>
  <c r="G141" i="14" s="1"/>
  <c r="AR182" i="13"/>
  <c r="AT182"/>
  <c r="D142" i="14" l="1"/>
  <c r="F392" i="7"/>
  <c r="H393" s="1"/>
  <c r="AZ182" i="13"/>
  <c r="BJ182" s="1"/>
  <c r="BD182"/>
  <c r="BG182" s="1"/>
  <c r="I142" i="14" s="1"/>
  <c r="I182" i="13"/>
  <c r="AV182"/>
  <c r="AJ183" s="1"/>
  <c r="AY182"/>
  <c r="AU182"/>
  <c r="AI183" s="1"/>
  <c r="H182"/>
  <c r="AX182"/>
  <c r="H292" i="12"/>
  <c r="I292" s="1"/>
  <c r="E142" i="14"/>
  <c r="J182" i="13"/>
  <c r="AW182"/>
  <c r="AK183" s="1"/>
  <c r="I393" i="7" l="1"/>
  <c r="L393" s="1"/>
  <c r="G293" i="12" s="1"/>
  <c r="J393" i="7"/>
  <c r="G393"/>
  <c r="K393"/>
  <c r="AT183" i="13"/>
  <c r="J183" s="1"/>
  <c r="BI182"/>
  <c r="BC182"/>
  <c r="BF182" s="1"/>
  <c r="H142" i="14" s="1"/>
  <c r="J293" i="12"/>
  <c r="F142" i="14"/>
  <c r="S182" i="13"/>
  <c r="AB183" s="1"/>
  <c r="D143" i="14" s="1"/>
  <c r="M182" i="13"/>
  <c r="P182" s="1"/>
  <c r="K182"/>
  <c r="N182" s="1"/>
  <c r="Q182"/>
  <c r="Z183" s="1"/>
  <c r="BK182"/>
  <c r="BH183" s="1"/>
  <c r="L182"/>
  <c r="O182" s="1"/>
  <c r="R182"/>
  <c r="AA183" s="1"/>
  <c r="C143" i="14" s="1"/>
  <c r="BB182" i="13"/>
  <c r="BE182" s="1"/>
  <c r="G142" i="14" s="1"/>
  <c r="BA182" i="13"/>
  <c r="AS183" l="1"/>
  <c r="AY183" s="1"/>
  <c r="AW183"/>
  <c r="AK184" s="1"/>
  <c r="AZ183"/>
  <c r="BJ183" s="1"/>
  <c r="AR183"/>
  <c r="AU183" s="1"/>
  <c r="AI184" s="1"/>
  <c r="H293" i="12"/>
  <c r="I293" s="1"/>
  <c r="F143" i="14" s="1"/>
  <c r="E143"/>
  <c r="B143"/>
  <c r="F393" i="7"/>
  <c r="BD183" i="13"/>
  <c r="S183"/>
  <c r="AB184" s="1"/>
  <c r="D144" i="14" s="1"/>
  <c r="M183" i="13"/>
  <c r="P183" s="1"/>
  <c r="H183" l="1"/>
  <c r="K183" s="1"/>
  <c r="N183" s="1"/>
  <c r="AV183"/>
  <c r="AJ184" s="1"/>
  <c r="I183"/>
  <c r="J294" i="12"/>
  <c r="AX183" i="13"/>
  <c r="BB183" s="1"/>
  <c r="BE183" s="1"/>
  <c r="G143" i="14" s="1"/>
  <c r="L183" i="13"/>
  <c r="O183" s="1"/>
  <c r="BG183"/>
  <c r="I143" i="14" s="1"/>
  <c r="AT184" i="13"/>
  <c r="H394" i="7"/>
  <c r="J394"/>
  <c r="K394"/>
  <c r="I394"/>
  <c r="G394"/>
  <c r="BC183" i="13"/>
  <c r="BF183" s="1"/>
  <c r="H143" i="14" s="1"/>
  <c r="BI183" i="13"/>
  <c r="Q183" l="1"/>
  <c r="Z184" s="1"/>
  <c r="B144" i="14" s="1"/>
  <c r="BK183" i="13"/>
  <c r="BH184" s="1"/>
  <c r="AZ184" s="1"/>
  <c r="R183"/>
  <c r="AA184" s="1"/>
  <c r="C144" i="14" s="1"/>
  <c r="BA183" i="13"/>
  <c r="AR184"/>
  <c r="AU184" s="1"/>
  <c r="AI185" s="1"/>
  <c r="AS184"/>
  <c r="AV184" s="1"/>
  <c r="AJ185" s="1"/>
  <c r="AW184"/>
  <c r="AK185" s="1"/>
  <c r="J184"/>
  <c r="L394" i="7"/>
  <c r="G294" i="12" s="1"/>
  <c r="F394" i="7" l="1"/>
  <c r="J395" s="1"/>
  <c r="I184" i="13"/>
  <c r="R184" s="1"/>
  <c r="AX184"/>
  <c r="AY184"/>
  <c r="H184"/>
  <c r="K184" s="1"/>
  <c r="N184" s="1"/>
  <c r="E144" i="14"/>
  <c r="H294" i="12"/>
  <c r="I294" s="1"/>
  <c r="M184" i="13"/>
  <c r="P184" s="1"/>
  <c r="S184"/>
  <c r="AB185" s="1"/>
  <c r="BD184"/>
  <c r="BG184" s="1"/>
  <c r="I144" i="14" s="1"/>
  <c r="BJ184" i="13"/>
  <c r="BB184"/>
  <c r="BE184" s="1"/>
  <c r="G144" i="14" s="1"/>
  <c r="G395" i="7" l="1"/>
  <c r="AT185" i="13"/>
  <c r="AW185" s="1"/>
  <c r="AK186" s="1"/>
  <c r="L184"/>
  <c r="O184" s="1"/>
  <c r="H395" i="7"/>
  <c r="BA184" i="13"/>
  <c r="I395" i="7"/>
  <c r="K395"/>
  <c r="BK184" i="13"/>
  <c r="BH185" s="1"/>
  <c r="AA185"/>
  <c r="C145" i="14" s="1"/>
  <c r="Q184" i="13"/>
  <c r="Z185" s="1"/>
  <c r="B145" i="14" s="1"/>
  <c r="BC184" i="13"/>
  <c r="BI184"/>
  <c r="J185"/>
  <c r="D145" i="14"/>
  <c r="AR185" i="13"/>
  <c r="F144" i="14"/>
  <c r="J295" i="12"/>
  <c r="AZ185" i="13" l="1"/>
  <c r="BD185" s="1"/>
  <c r="BG185" s="1"/>
  <c r="I145" i="14" s="1"/>
  <c r="AX185" i="13"/>
  <c r="BB185" s="1"/>
  <c r="BE185" s="1"/>
  <c r="G145" i="14" s="1"/>
  <c r="L395" i="7"/>
  <c r="G295" i="12" s="1"/>
  <c r="F395" i="7"/>
  <c r="H396" s="1"/>
  <c r="BF184" i="13"/>
  <c r="H144" i="14" s="1"/>
  <c r="AS185" i="13"/>
  <c r="E145" i="14"/>
  <c r="H295" i="12"/>
  <c r="I295" s="1"/>
  <c r="F145" i="14" s="1"/>
  <c r="AU185" i="13"/>
  <c r="AI186" s="1"/>
  <c r="H185"/>
  <c r="S185"/>
  <c r="M185"/>
  <c r="P185" s="1"/>
  <c r="AB186" l="1"/>
  <c r="D146" i="14" s="1"/>
  <c r="BJ185" i="13"/>
  <c r="AT186"/>
  <c r="I396" i="7"/>
  <c r="K396"/>
  <c r="G396"/>
  <c r="AR186" i="13"/>
  <c r="AU186" s="1"/>
  <c r="AI187" s="1"/>
  <c r="J396" i="7"/>
  <c r="J296" i="12"/>
  <c r="I185" i="13"/>
  <c r="AV185"/>
  <c r="AJ186" s="1"/>
  <c r="AY185"/>
  <c r="K185"/>
  <c r="N185" s="1"/>
  <c r="BK185"/>
  <c r="BH186" s="1"/>
  <c r="Q185"/>
  <c r="Z186" s="1"/>
  <c r="L396" i="7" l="1"/>
  <c r="G296" i="12" s="1"/>
  <c r="E146" i="14" s="1"/>
  <c r="AW186" i="13"/>
  <c r="AK187" s="1"/>
  <c r="J186"/>
  <c r="H186"/>
  <c r="K186" s="1"/>
  <c r="N186" s="1"/>
  <c r="L185"/>
  <c r="O185" s="1"/>
  <c r="R185"/>
  <c r="AA186" s="1"/>
  <c r="C146" i="14" s="1"/>
  <c r="BI185" i="13"/>
  <c r="BA185"/>
  <c r="BC185"/>
  <c r="Q186"/>
  <c r="B146" i="14"/>
  <c r="F396" i="7"/>
  <c r="AZ186" i="13"/>
  <c r="AX186"/>
  <c r="H296" i="12" l="1"/>
  <c r="I296" s="1"/>
  <c r="J297" s="1"/>
  <c r="S186" i="13"/>
  <c r="AB187" s="1"/>
  <c r="D147" i="14" s="1"/>
  <c r="M186" i="13"/>
  <c r="P186" s="1"/>
  <c r="AS186"/>
  <c r="BF185"/>
  <c r="H145" i="14" s="1"/>
  <c r="Z187" i="13"/>
  <c r="B147" i="14" s="1"/>
  <c r="I397" i="7"/>
  <c r="G397"/>
  <c r="J397"/>
  <c r="H397"/>
  <c r="K397"/>
  <c r="BJ186" i="13"/>
  <c r="BD186"/>
  <c r="BB186"/>
  <c r="F146" i="14" l="1"/>
  <c r="I186" i="13"/>
  <c r="AV186"/>
  <c r="AJ187" s="1"/>
  <c r="AY186"/>
  <c r="L397" i="7"/>
  <c r="G297" i="12" s="1"/>
  <c r="BE186" i="13"/>
  <c r="G146" i="14" s="1"/>
  <c r="AR187" i="13"/>
  <c r="BG186"/>
  <c r="I146" i="14" s="1"/>
  <c r="AT187" i="13"/>
  <c r="BK186" l="1"/>
  <c r="BH187" s="1"/>
  <c r="AZ187" s="1"/>
  <c r="L186"/>
  <c r="O186" s="1"/>
  <c r="R186"/>
  <c r="AA187" s="1"/>
  <c r="BC186"/>
  <c r="BF186" s="1"/>
  <c r="H146" i="14" s="1"/>
  <c r="BI186" i="13"/>
  <c r="BA186"/>
  <c r="E147" i="14"/>
  <c r="H297" i="12"/>
  <c r="I297" s="1"/>
  <c r="J187" i="13"/>
  <c r="AW187"/>
  <c r="AK188" s="1"/>
  <c r="H187"/>
  <c r="AU187"/>
  <c r="AI188" s="1"/>
  <c r="AX187" l="1"/>
  <c r="F397" i="7"/>
  <c r="C147" i="14"/>
  <c r="AS187" i="13"/>
  <c r="AY187" s="1"/>
  <c r="BD187"/>
  <c r="BG187" s="1"/>
  <c r="I147" i="14" s="1"/>
  <c r="BJ187" i="13"/>
  <c r="M187"/>
  <c r="P187" s="1"/>
  <c r="S187"/>
  <c r="AB188" s="1"/>
  <c r="D148" i="14" s="1"/>
  <c r="BB187" i="13"/>
  <c r="BE187" s="1"/>
  <c r="G147" i="14" s="1"/>
  <c r="J298" i="12"/>
  <c r="F147" i="14"/>
  <c r="Q187" i="13"/>
  <c r="K187"/>
  <c r="N187" s="1"/>
  <c r="AT188" l="1"/>
  <c r="J188" s="1"/>
  <c r="Z188"/>
  <c r="BC187"/>
  <c r="BF187" s="1"/>
  <c r="H147" i="14" s="1"/>
  <c r="BI187" i="13"/>
  <c r="BA187"/>
  <c r="I398" i="7"/>
  <c r="G398"/>
  <c r="J398"/>
  <c r="K398"/>
  <c r="H398"/>
  <c r="I187" i="13"/>
  <c r="AV187"/>
  <c r="AJ188" s="1"/>
  <c r="AW188"/>
  <c r="AK189" s="1"/>
  <c r="B148" i="14"/>
  <c r="AR188" i="13"/>
  <c r="AS188" l="1"/>
  <c r="I188" s="1"/>
  <c r="L188" s="1"/>
  <c r="L187"/>
  <c r="O187" s="1"/>
  <c r="R187"/>
  <c r="AA188" s="1"/>
  <c r="BK187"/>
  <c r="BH188" s="1"/>
  <c r="L398" i="7"/>
  <c r="G298" i="12" s="1"/>
  <c r="AU188" i="13"/>
  <c r="AI189" s="1"/>
  <c r="H188"/>
  <c r="S188"/>
  <c r="M188"/>
  <c r="P188" s="1"/>
  <c r="AV188" l="1"/>
  <c r="AJ189" s="1"/>
  <c r="R188"/>
  <c r="O188"/>
  <c r="C148" i="14"/>
  <c r="F398" i="7"/>
  <c r="AY188" i="13"/>
  <c r="AA189" s="1"/>
  <c r="AZ188"/>
  <c r="AB189" s="1"/>
  <c r="D149" i="14" s="1"/>
  <c r="AX188" i="13"/>
  <c r="E148" i="14"/>
  <c r="H298" i="12"/>
  <c r="I298" s="1"/>
  <c r="K188" i="13"/>
  <c r="N188" s="1"/>
  <c r="Q188"/>
  <c r="Z189" s="1"/>
  <c r="BK188"/>
  <c r="BH189" s="1"/>
  <c r="C149" i="14" l="1"/>
  <c r="G399" i="7"/>
  <c r="J399"/>
  <c r="K399"/>
  <c r="I399"/>
  <c r="H399"/>
  <c r="F148" i="14"/>
  <c r="J299" i="12"/>
  <c r="BC188" i="13"/>
  <c r="BI188"/>
  <c r="BD188"/>
  <c r="BJ188"/>
  <c r="BB188"/>
  <c r="BA188"/>
  <c r="B149" i="14"/>
  <c r="F399" i="7"/>
  <c r="BF188" i="13" l="1"/>
  <c r="H148" i="14" s="1"/>
  <c r="AS189" i="13"/>
  <c r="BE188"/>
  <c r="G148" i="14" s="1"/>
  <c r="AR189" i="13"/>
  <c r="L399" i="7"/>
  <c r="G299" i="12" s="1"/>
  <c r="BG188" i="13"/>
  <c r="I148" i="14" s="1"/>
  <c r="AT189" i="13"/>
  <c r="H400" i="7"/>
  <c r="J400"/>
  <c r="K400"/>
  <c r="G400"/>
  <c r="I400"/>
  <c r="H299" i="12" l="1"/>
  <c r="I299" s="1"/>
  <c r="E149" i="14"/>
  <c r="AV189" i="13"/>
  <c r="AJ190" s="1"/>
  <c r="I189"/>
  <c r="AY189"/>
  <c r="AW189"/>
  <c r="AK190" s="1"/>
  <c r="AZ189"/>
  <c r="J189"/>
  <c r="H189"/>
  <c r="AU189"/>
  <c r="AI190" s="1"/>
  <c r="AX189"/>
  <c r="L400" i="7"/>
  <c r="G300" i="12" s="1"/>
  <c r="BB189" i="13" l="1"/>
  <c r="BA189"/>
  <c r="BD189"/>
  <c r="BG189" s="1"/>
  <c r="I149" i="14" s="1"/>
  <c r="BJ189" i="13"/>
  <c r="Q189"/>
  <c r="Z190" s="1"/>
  <c r="K189"/>
  <c r="N189" s="1"/>
  <c r="BK189"/>
  <c r="BH190" s="1"/>
  <c r="BC189"/>
  <c r="BF189" s="1"/>
  <c r="H149" i="14" s="1"/>
  <c r="BI189" i="13"/>
  <c r="J300" i="12"/>
  <c r="F149" i="14"/>
  <c r="M189" i="13"/>
  <c r="P189" s="1"/>
  <c r="S189"/>
  <c r="AB190" s="1"/>
  <c r="D150" i="14" s="1"/>
  <c r="R189" i="13"/>
  <c r="AA190" s="1"/>
  <c r="C150" i="14" s="1"/>
  <c r="L189" i="13"/>
  <c r="O189" s="1"/>
  <c r="AS190"/>
  <c r="E150" i="14"/>
  <c r="H300" i="12"/>
  <c r="I300" s="1"/>
  <c r="AY190" i="13" l="1"/>
  <c r="BI190" s="1"/>
  <c r="I190"/>
  <c r="AV190"/>
  <c r="AJ191" s="1"/>
  <c r="B150" i="14"/>
  <c r="F400" i="7"/>
  <c r="AR190" i="13"/>
  <c r="BE189"/>
  <c r="G149" i="14" s="1"/>
  <c r="AT190" i="13"/>
  <c r="AX190"/>
  <c r="F150" i="14"/>
  <c r="J301" i="12"/>
  <c r="BG190" i="13" l="1"/>
  <c r="I150" i="14" s="1"/>
  <c r="AZ190" i="13"/>
  <c r="BD190" s="1"/>
  <c r="BC190"/>
  <c r="BF190" s="1"/>
  <c r="H150" i="14" s="1"/>
  <c r="H190" i="13"/>
  <c r="AU190"/>
  <c r="AI191" s="1"/>
  <c r="L190"/>
  <c r="O190" s="1"/>
  <c r="R190"/>
  <c r="AA191" s="1"/>
  <c r="C151" i="14" s="1"/>
  <c r="BB190" i="13"/>
  <c r="BE190" s="1"/>
  <c r="G150" i="14" s="1"/>
  <c r="BA190" i="13"/>
  <c r="AW190"/>
  <c r="AK191" s="1"/>
  <c r="AT191" s="1"/>
  <c r="J190"/>
  <c r="K401" i="7"/>
  <c r="J401"/>
  <c r="I401"/>
  <c r="G401"/>
  <c r="H401"/>
  <c r="BJ190" i="13" l="1"/>
  <c r="AS191"/>
  <c r="S190"/>
  <c r="AB191" s="1"/>
  <c r="D151" i="14" s="1"/>
  <c r="M190" i="13"/>
  <c r="P190" s="1"/>
  <c r="K190"/>
  <c r="N190" s="1"/>
  <c r="BK190"/>
  <c r="BH191" s="1"/>
  <c r="Q190"/>
  <c r="Z191" s="1"/>
  <c r="L401" i="7"/>
  <c r="G301" i="12" s="1"/>
  <c r="AR191" i="13"/>
  <c r="J191"/>
  <c r="AW191"/>
  <c r="AK192" s="1"/>
  <c r="AZ191" l="1"/>
  <c r="I191"/>
  <c r="AV191"/>
  <c r="AJ192" s="1"/>
  <c r="H191"/>
  <c r="AU191"/>
  <c r="AI192" s="1"/>
  <c r="B151" i="14"/>
  <c r="F401" i="7"/>
  <c r="E151" i="14"/>
  <c r="H301" i="12"/>
  <c r="I301" s="1"/>
  <c r="S191" i="13"/>
  <c r="M191"/>
  <c r="P191" s="1"/>
  <c r="AY191"/>
  <c r="AX191"/>
  <c r="BJ191" l="1"/>
  <c r="BD191"/>
  <c r="AB192"/>
  <c r="D152" i="14" s="1"/>
  <c r="L191" i="13"/>
  <c r="O191" s="1"/>
  <c r="R191"/>
  <c r="AA192" s="1"/>
  <c r="C152" i="14" s="1"/>
  <c r="BC191" i="13"/>
  <c r="BI191"/>
  <c r="Q191"/>
  <c r="Z192" s="1"/>
  <c r="B152" i="14" s="1"/>
  <c r="BK191" i="13"/>
  <c r="BH192" s="1"/>
  <c r="K191"/>
  <c r="N191" s="1"/>
  <c r="BB191"/>
  <c r="BA191"/>
  <c r="F151" i="14"/>
  <c r="J302" i="12"/>
  <c r="K402" i="7"/>
  <c r="H402"/>
  <c r="G402"/>
  <c r="I402"/>
  <c r="J402"/>
  <c r="AT192" i="13" l="1"/>
  <c r="BG191"/>
  <c r="I151" i="14" s="1"/>
  <c r="L402" i="7"/>
  <c r="G302" i="12" s="1"/>
  <c r="AS192" i="13"/>
  <c r="BF191"/>
  <c r="H151" i="14" s="1"/>
  <c r="F402" i="7"/>
  <c r="K403" s="1"/>
  <c r="AR192" i="13"/>
  <c r="BE191"/>
  <c r="G151" i="14" s="1"/>
  <c r="AW192" i="13" l="1"/>
  <c r="AK193" s="1"/>
  <c r="J192"/>
  <c r="J403" i="7"/>
  <c r="AZ192" i="13"/>
  <c r="BD192" s="1"/>
  <c r="I403" i="7"/>
  <c r="H403"/>
  <c r="I192" i="13"/>
  <c r="AV192"/>
  <c r="AJ193" s="1"/>
  <c r="G403" i="7"/>
  <c r="AU192" i="13"/>
  <c r="AI193" s="1"/>
  <c r="H192"/>
  <c r="AX192"/>
  <c r="E152" i="14"/>
  <c r="H302" i="12"/>
  <c r="I302" s="1"/>
  <c r="AY192" i="13"/>
  <c r="BJ192" l="1"/>
  <c r="S192"/>
  <c r="AB193" s="1"/>
  <c r="D153" i="14" s="1"/>
  <c r="M192" i="13"/>
  <c r="P192" s="1"/>
  <c r="L403" i="7"/>
  <c r="G303" i="12" s="1"/>
  <c r="H303" s="1"/>
  <c r="I303" s="1"/>
  <c r="F153" i="14" s="1"/>
  <c r="BG192" i="13"/>
  <c r="I152" i="14" s="1"/>
  <c r="AT193" i="13"/>
  <c r="Q192"/>
  <c r="Z193" s="1"/>
  <c r="K192"/>
  <c r="N192" s="1"/>
  <c r="BK192"/>
  <c r="BH193" s="1"/>
  <c r="R192"/>
  <c r="AA193" s="1"/>
  <c r="C153" i="14" s="1"/>
  <c r="L192" i="13"/>
  <c r="O192" s="1"/>
  <c r="BA192"/>
  <c r="BB192"/>
  <c r="BI192"/>
  <c r="BC192"/>
  <c r="BF192" s="1"/>
  <c r="H152" i="14" s="1"/>
  <c r="J303" i="12"/>
  <c r="F152" i="14"/>
  <c r="AZ193" i="13" l="1"/>
  <c r="E153" i="14"/>
  <c r="F403" i="7"/>
  <c r="B153" i="14"/>
  <c r="AS193" i="13"/>
  <c r="AY193" s="1"/>
  <c r="BE192"/>
  <c r="G152" i="14" s="1"/>
  <c r="AR193" i="13"/>
  <c r="AW193"/>
  <c r="AK194" s="1"/>
  <c r="J193"/>
  <c r="J304" i="12"/>
  <c r="BD193" i="13" l="1"/>
  <c r="BG193" s="1"/>
  <c r="I153" i="14" s="1"/>
  <c r="BJ193" i="13"/>
  <c r="I193"/>
  <c r="AV193"/>
  <c r="AJ194" s="1"/>
  <c r="K404" i="7"/>
  <c r="H404"/>
  <c r="I404"/>
  <c r="J404"/>
  <c r="G404"/>
  <c r="M193" i="13"/>
  <c r="P193" s="1"/>
  <c r="S193"/>
  <c r="AB194" s="1"/>
  <c r="D154" i="14" s="1"/>
  <c r="BI193" i="13"/>
  <c r="BC193"/>
  <c r="BF193" s="1"/>
  <c r="H153" i="14" s="1"/>
  <c r="H193" i="13"/>
  <c r="AU193"/>
  <c r="AI194" s="1"/>
  <c r="AX193"/>
  <c r="AT194" l="1"/>
  <c r="AS194"/>
  <c r="I194" s="1"/>
  <c r="BB193"/>
  <c r="BE193" s="1"/>
  <c r="G153" i="14" s="1"/>
  <c r="BA193" i="13"/>
  <c r="Q193"/>
  <c r="Z194" s="1"/>
  <c r="K193"/>
  <c r="N193" s="1"/>
  <c r="BK193"/>
  <c r="BH194" s="1"/>
  <c r="R193"/>
  <c r="AA194" s="1"/>
  <c r="C154" i="14" s="1"/>
  <c r="L193" i="13"/>
  <c r="O193" s="1"/>
  <c r="L404" i="7"/>
  <c r="G304" i="12" s="1"/>
  <c r="AW194" i="13" l="1"/>
  <c r="AK195" s="1"/>
  <c r="J194"/>
  <c r="AZ194"/>
  <c r="AR194"/>
  <c r="H194" s="1"/>
  <c r="AV194"/>
  <c r="AJ195" s="1"/>
  <c r="B154" i="14"/>
  <c r="F404" i="7"/>
  <c r="E154" i="14"/>
  <c r="H304" i="12"/>
  <c r="I304" s="1"/>
  <c r="L194" i="13"/>
  <c r="O194" s="1"/>
  <c r="R194"/>
  <c r="AY194"/>
  <c r="AX194"/>
  <c r="BD194" l="1"/>
  <c r="BG194" s="1"/>
  <c r="I154" i="14" s="1"/>
  <c r="BJ194" i="13"/>
  <c r="M194"/>
  <c r="P194" s="1"/>
  <c r="S194"/>
  <c r="AB195" s="1"/>
  <c r="D155" i="14" s="1"/>
  <c r="AU194" i="13"/>
  <c r="AI195" s="1"/>
  <c r="K194"/>
  <c r="N194" s="1"/>
  <c r="Q194"/>
  <c r="Z195" s="1"/>
  <c r="B155" i="14" s="1"/>
  <c r="BK194" i="13"/>
  <c r="BH195" s="1"/>
  <c r="H405" i="7"/>
  <c r="G405"/>
  <c r="I405"/>
  <c r="J405"/>
  <c r="K405"/>
  <c r="BC194" i="13"/>
  <c r="BI194"/>
  <c r="AA195"/>
  <c r="C155" i="14" s="1"/>
  <c r="J305" i="12"/>
  <c r="F154" i="14"/>
  <c r="BA194" i="13"/>
  <c r="BB194"/>
  <c r="BE194" s="1"/>
  <c r="G154" i="14" s="1"/>
  <c r="AZ195" i="13" l="1"/>
  <c r="AT195"/>
  <c r="BF194"/>
  <c r="H154" i="14" s="1"/>
  <c r="AS195" i="13"/>
  <c r="AY195" s="1"/>
  <c r="L405" i="7"/>
  <c r="G305" i="12" s="1"/>
  <c r="F405" i="7"/>
  <c r="H406" s="1"/>
  <c r="AR195" i="13"/>
  <c r="AX195" s="1"/>
  <c r="AW195" l="1"/>
  <c r="AK196" s="1"/>
  <c r="AT196" s="1"/>
  <c r="J195"/>
  <c r="BD195"/>
  <c r="BG195" s="1"/>
  <c r="I155" i="14" s="1"/>
  <c r="BJ195" i="13"/>
  <c r="J406" i="7"/>
  <c r="G406"/>
  <c r="K406"/>
  <c r="H195" i="13"/>
  <c r="AU195"/>
  <c r="AI196" s="1"/>
  <c r="BC195"/>
  <c r="BF195" s="1"/>
  <c r="H155" i="14" s="1"/>
  <c r="BI195" i="13"/>
  <c r="I195"/>
  <c r="AV195"/>
  <c r="AJ196" s="1"/>
  <c r="BA195"/>
  <c r="BB195"/>
  <c r="BE195" s="1"/>
  <c r="G155" i="14" s="1"/>
  <c r="E155"/>
  <c r="H305" i="12"/>
  <c r="I305" s="1"/>
  <c r="I406" i="7"/>
  <c r="L406" l="1"/>
  <c r="G306" i="12" s="1"/>
  <c r="H306" s="1"/>
  <c r="I306" s="1"/>
  <c r="F156" i="14" s="1"/>
  <c r="AW196" i="13"/>
  <c r="AK197" s="1"/>
  <c r="J196"/>
  <c r="S195"/>
  <c r="AB196" s="1"/>
  <c r="D156" i="14" s="1"/>
  <c r="M195" i="13"/>
  <c r="P195" s="1"/>
  <c r="AS196"/>
  <c r="I196" s="1"/>
  <c r="L195"/>
  <c r="O195" s="1"/>
  <c r="R195"/>
  <c r="AA196" s="1"/>
  <c r="C156" i="14" s="1"/>
  <c r="Q195" i="13"/>
  <c r="Z196" s="1"/>
  <c r="BK195"/>
  <c r="BH196" s="1"/>
  <c r="AZ196" s="1"/>
  <c r="K195"/>
  <c r="N195" s="1"/>
  <c r="J306" i="12"/>
  <c r="F155" i="14"/>
  <c r="AR196" i="13"/>
  <c r="E156" i="14" l="1"/>
  <c r="M196" i="13"/>
  <c r="P196" s="1"/>
  <c r="S196"/>
  <c r="AB197" s="1"/>
  <c r="D157" i="14" s="1"/>
  <c r="BD196" i="13"/>
  <c r="BG196" s="1"/>
  <c r="I156" i="14" s="1"/>
  <c r="BJ196" i="13"/>
  <c r="AV196"/>
  <c r="AJ197" s="1"/>
  <c r="B156" i="14"/>
  <c r="F406" i="7"/>
  <c r="R196" i="13"/>
  <c r="L196"/>
  <c r="O196" s="1"/>
  <c r="AU196"/>
  <c r="AI197" s="1"/>
  <c r="H196"/>
  <c r="J307" i="12"/>
  <c r="AY196" i="13"/>
  <c r="AX196"/>
  <c r="AT197" l="1"/>
  <c r="BI196"/>
  <c r="BC196"/>
  <c r="BA196"/>
  <c r="BB196"/>
  <c r="BE196" s="1"/>
  <c r="G156" i="14" s="1"/>
  <c r="BK196" i="13"/>
  <c r="BH197" s="1"/>
  <c r="Q196"/>
  <c r="Z197" s="1"/>
  <c r="K196"/>
  <c r="N196" s="1"/>
  <c r="H407" i="7"/>
  <c r="K407"/>
  <c r="J407"/>
  <c r="G407"/>
  <c r="I407"/>
  <c r="AA197" i="13"/>
  <c r="C157" i="14" s="1"/>
  <c r="J197" i="13" l="1"/>
  <c r="AW197"/>
  <c r="AK198" s="1"/>
  <c r="AZ197"/>
  <c r="AS197"/>
  <c r="AY197" s="1"/>
  <c r="BF196"/>
  <c r="H156" i="14" s="1"/>
  <c r="F407" i="7"/>
  <c r="K408" s="1"/>
  <c r="B157" i="14"/>
  <c r="AR197" i="13"/>
  <c r="AX197" s="1"/>
  <c r="L407" i="7"/>
  <c r="G307" i="12" s="1"/>
  <c r="M197" i="13" l="1"/>
  <c r="P197" s="1"/>
  <c r="S197"/>
  <c r="AB198" s="1"/>
  <c r="D158" i="14" s="1"/>
  <c r="BJ197" i="13"/>
  <c r="BD197"/>
  <c r="BG197" s="1"/>
  <c r="I157" i="14" s="1"/>
  <c r="BI197" i="13"/>
  <c r="BC197"/>
  <c r="BF197" s="1"/>
  <c r="H157" i="14" s="1"/>
  <c r="BB197" i="13"/>
  <c r="BE197" s="1"/>
  <c r="G157" i="14" s="1"/>
  <c r="BA197" i="13"/>
  <c r="H307" i="12"/>
  <c r="I307" s="1"/>
  <c r="E157" i="14"/>
  <c r="H408" i="7"/>
  <c r="I408"/>
  <c r="G408"/>
  <c r="J408"/>
  <c r="AU197" i="13"/>
  <c r="AI198" s="1"/>
  <c r="AR198" s="1"/>
  <c r="H198" s="1"/>
  <c r="H197"/>
  <c r="I197"/>
  <c r="AV197"/>
  <c r="AJ198" s="1"/>
  <c r="AT198" l="1"/>
  <c r="Q197"/>
  <c r="Z198" s="1"/>
  <c r="K197"/>
  <c r="N197" s="1"/>
  <c r="BK197"/>
  <c r="BH198" s="1"/>
  <c r="J308" i="12"/>
  <c r="F157" i="14"/>
  <c r="R197" i="13"/>
  <c r="AA198" s="1"/>
  <c r="C158" i="14" s="1"/>
  <c r="L197" i="13"/>
  <c r="O197" s="1"/>
  <c r="L408" i="7"/>
  <c r="G308" i="12" s="1"/>
  <c r="AU198" i="13"/>
  <c r="AI199" s="1"/>
  <c r="AS198"/>
  <c r="K198"/>
  <c r="Q198"/>
  <c r="J198" l="1"/>
  <c r="AW198"/>
  <c r="AK199" s="1"/>
  <c r="AX198"/>
  <c r="BB198" s="1"/>
  <c r="AZ198"/>
  <c r="N198"/>
  <c r="B158" i="14"/>
  <c r="F408" i="7"/>
  <c r="H308" i="12"/>
  <c r="I308" s="1"/>
  <c r="E158" i="14"/>
  <c r="AY198" i="13"/>
  <c r="BA198" s="1"/>
  <c r="I198"/>
  <c r="AV198"/>
  <c r="AJ199" s="1"/>
  <c r="M198" l="1"/>
  <c r="P198" s="1"/>
  <c r="S198"/>
  <c r="AB199" s="1"/>
  <c r="D159" i="14" s="1"/>
  <c r="Z199" i="13"/>
  <c r="B159" i="14" s="1"/>
  <c r="BJ198" i="13"/>
  <c r="BD198"/>
  <c r="BG198" s="1"/>
  <c r="I158" i="14" s="1"/>
  <c r="AR199" i="13"/>
  <c r="BE198"/>
  <c r="G158" i="14" s="1"/>
  <c r="J309" i="12"/>
  <c r="F158" i="14"/>
  <c r="BC198" i="13"/>
  <c r="BF198" s="1"/>
  <c r="H158" i="14" s="1"/>
  <c r="BI198" i="13"/>
  <c r="R198"/>
  <c r="AA199" s="1"/>
  <c r="BK198"/>
  <c r="BH199" s="1"/>
  <c r="L198"/>
  <c r="O198" s="1"/>
  <c r="I409" i="7"/>
  <c r="K409"/>
  <c r="H409"/>
  <c r="G409"/>
  <c r="J409"/>
  <c r="AZ199" i="13" l="1"/>
  <c r="AT199"/>
  <c r="L409" i="7"/>
  <c r="G309" i="12" s="1"/>
  <c r="H309" s="1"/>
  <c r="I309" s="1"/>
  <c r="C159" i="14"/>
  <c r="F409" i="7"/>
  <c r="H410" s="1"/>
  <c r="AX199" i="13"/>
  <c r="AS199"/>
  <c r="H199"/>
  <c r="AU199"/>
  <c r="AI200" s="1"/>
  <c r="BJ199" l="1"/>
  <c r="BD199"/>
  <c r="BG199" s="1"/>
  <c r="I159" i="14" s="1"/>
  <c r="AW199" i="13"/>
  <c r="AK200" s="1"/>
  <c r="J199"/>
  <c r="K410" i="7"/>
  <c r="F159" i="14"/>
  <c r="J310" i="12"/>
  <c r="E159" i="14"/>
  <c r="AV199" i="13"/>
  <c r="AJ200" s="1"/>
  <c r="I199"/>
  <c r="BK199" s="1"/>
  <c r="BH200" s="1"/>
  <c r="K199"/>
  <c r="N199" s="1"/>
  <c r="Q199"/>
  <c r="Z200" s="1"/>
  <c r="BB199"/>
  <c r="BE199" s="1"/>
  <c r="G159" i="14" s="1"/>
  <c r="I410" i="7"/>
  <c r="J410"/>
  <c r="G410"/>
  <c r="AY199" i="13"/>
  <c r="BA199" s="1"/>
  <c r="AT200" l="1"/>
  <c r="S199"/>
  <c r="AB200" s="1"/>
  <c r="D160" i="14" s="1"/>
  <c r="M199" i="13"/>
  <c r="P199" s="1"/>
  <c r="AR200"/>
  <c r="AX200" s="1"/>
  <c r="BB200" s="1"/>
  <c r="R199"/>
  <c r="AA200" s="1"/>
  <c r="C160" i="14" s="1"/>
  <c r="L199" i="13"/>
  <c r="O199" s="1"/>
  <c r="BC199"/>
  <c r="BF199" s="1"/>
  <c r="H159" i="14" s="1"/>
  <c r="BI199" i="13"/>
  <c r="B160" i="14"/>
  <c r="L410" i="7"/>
  <c r="G310" i="12" s="1"/>
  <c r="F410" i="7" l="1"/>
  <c r="G411" s="1"/>
  <c r="AZ200" i="13"/>
  <c r="BD200" s="1"/>
  <c r="BG200" s="1"/>
  <c r="I160" i="14" s="1"/>
  <c r="AW200" i="13"/>
  <c r="AK201" s="1"/>
  <c r="J200"/>
  <c r="M200" s="1"/>
  <c r="P200" s="1"/>
  <c r="S200"/>
  <c r="H200"/>
  <c r="AU200"/>
  <c r="AI201" s="1"/>
  <c r="AR201" s="1"/>
  <c r="H310" i="12"/>
  <c r="I310" s="1"/>
  <c r="E160" i="14"/>
  <c r="AS200" i="13"/>
  <c r="BE200"/>
  <c r="G160" i="14" s="1"/>
  <c r="I411" i="7" l="1"/>
  <c r="L411" s="1"/>
  <c r="G311" i="12" s="1"/>
  <c r="H311" s="1"/>
  <c r="I311" s="1"/>
  <c r="H411" i="7"/>
  <c r="J411"/>
  <c r="K411"/>
  <c r="AB201" i="13"/>
  <c r="D161" i="14" s="1"/>
  <c r="BJ200" i="13"/>
  <c r="AT201"/>
  <c r="K200"/>
  <c r="N200" s="1"/>
  <c r="Q200"/>
  <c r="Z201" s="1"/>
  <c r="B161" i="14" s="1"/>
  <c r="J311" i="12"/>
  <c r="F160" i="14"/>
  <c r="I200" i="13"/>
  <c r="AV200"/>
  <c r="AJ201" s="1"/>
  <c r="AY200"/>
  <c r="AU201"/>
  <c r="AI202" s="1"/>
  <c r="H201"/>
  <c r="AW201" l="1"/>
  <c r="AK202" s="1"/>
  <c r="J201"/>
  <c r="E161" i="14"/>
  <c r="F161"/>
  <c r="J312" i="12"/>
  <c r="R200" i="13"/>
  <c r="AA201" s="1"/>
  <c r="BK200"/>
  <c r="BH201" s="1"/>
  <c r="L200"/>
  <c r="O200" s="1"/>
  <c r="BA200"/>
  <c r="BC200"/>
  <c r="BF200" s="1"/>
  <c r="H160" i="14" s="1"/>
  <c r="BI200" i="13"/>
  <c r="K201"/>
  <c r="N201" s="1"/>
  <c r="Q201"/>
  <c r="S201" l="1"/>
  <c r="M201"/>
  <c r="P201" s="1"/>
  <c r="AX201"/>
  <c r="AZ201"/>
  <c r="C161" i="14"/>
  <c r="F411" i="7"/>
  <c r="BB201" i="13"/>
  <c r="BE201" s="1"/>
  <c r="G161" i="14" s="1"/>
  <c r="Z202" i="13"/>
  <c r="AS201"/>
  <c r="AY201" s="1"/>
  <c r="B162" i="14"/>
  <c r="BJ201" i="13" l="1"/>
  <c r="BD201"/>
  <c r="AB202"/>
  <c r="D162" i="14" s="1"/>
  <c r="AR202" i="13"/>
  <c r="AU202" s="1"/>
  <c r="AI203" s="1"/>
  <c r="BI201"/>
  <c r="BC201"/>
  <c r="BF201" s="1"/>
  <c r="H161" i="14" s="1"/>
  <c r="BA201" i="13"/>
  <c r="AV201"/>
  <c r="AJ202" s="1"/>
  <c r="I201"/>
  <c r="J412" i="7"/>
  <c r="H412"/>
  <c r="K412"/>
  <c r="G412"/>
  <c r="I412"/>
  <c r="H202" i="13" l="1"/>
  <c r="K202" s="1"/>
  <c r="N202" s="1"/>
  <c r="BG201"/>
  <c r="I161" i="14" s="1"/>
  <c r="AT202" i="13"/>
  <c r="AS202"/>
  <c r="I202" s="1"/>
  <c r="L201"/>
  <c r="O201" s="1"/>
  <c r="R201"/>
  <c r="AA202" s="1"/>
  <c r="BK201"/>
  <c r="BH202" s="1"/>
  <c r="AZ202" s="1"/>
  <c r="L412" i="7"/>
  <c r="G312" i="12" s="1"/>
  <c r="Q202" i="13"/>
  <c r="AV202" l="1"/>
  <c r="AJ203" s="1"/>
  <c r="J202"/>
  <c r="BK202" s="1"/>
  <c r="AW202"/>
  <c r="AK203" s="1"/>
  <c r="AT203" s="1"/>
  <c r="BD202"/>
  <c r="BG202" s="1"/>
  <c r="I162" i="14" s="1"/>
  <c r="BJ202" i="13"/>
  <c r="H312" i="12"/>
  <c r="I312" s="1"/>
  <c r="E162" i="14"/>
  <c r="L202" i="13"/>
  <c r="O202" s="1"/>
  <c r="R202"/>
  <c r="C162" i="14"/>
  <c r="F412" i="7"/>
  <c r="AY202" i="13"/>
  <c r="AX202"/>
  <c r="J203" l="1"/>
  <c r="AW203"/>
  <c r="AK204" s="1"/>
  <c r="M202"/>
  <c r="P202" s="1"/>
  <c r="S202"/>
  <c r="AB203" s="1"/>
  <c r="D163" i="14" s="1"/>
  <c r="BB202" i="13"/>
  <c r="BA202"/>
  <c r="AA203"/>
  <c r="C163" i="14" s="1"/>
  <c r="BH203" i="13"/>
  <c r="AZ203" s="1"/>
  <c r="BC202"/>
  <c r="BI202"/>
  <c r="J313" i="12"/>
  <c r="F162" i="14"/>
  <c r="Z203" i="13"/>
  <c r="I413" i="7"/>
  <c r="H413"/>
  <c r="G413"/>
  <c r="J413"/>
  <c r="K413"/>
  <c r="S203" i="13" l="1"/>
  <c r="AB204" s="1"/>
  <c r="D164" i="14" s="1"/>
  <c r="M203" i="13"/>
  <c r="P203" s="1"/>
  <c r="BJ203"/>
  <c r="BD203"/>
  <c r="L413" i="7"/>
  <c r="G313" i="12" s="1"/>
  <c r="E163" i="14" s="1"/>
  <c r="F413" i="7"/>
  <c r="K414" s="1"/>
  <c r="B163" i="14"/>
  <c r="BF202" i="13"/>
  <c r="H162" i="14" s="1"/>
  <c r="AS203" i="13"/>
  <c r="BE202"/>
  <c r="G162" i="14" s="1"/>
  <c r="AR203" i="13"/>
  <c r="AX203" s="1"/>
  <c r="AT204" l="1"/>
  <c r="BG203"/>
  <c r="I163" i="14" s="1"/>
  <c r="H313" i="12"/>
  <c r="I313" s="1"/>
  <c r="J314" s="1"/>
  <c r="J414" i="7"/>
  <c r="BB203" i="13"/>
  <c r="BE203" s="1"/>
  <c r="G163" i="14" s="1"/>
  <c r="I203" i="13"/>
  <c r="AV203"/>
  <c r="AJ204" s="1"/>
  <c r="H414" i="7"/>
  <c r="G414"/>
  <c r="I414"/>
  <c r="AY203" i="13"/>
  <c r="H203"/>
  <c r="AU203"/>
  <c r="AI204" s="1"/>
  <c r="AR204" s="1"/>
  <c r="AW204" l="1"/>
  <c r="AK205" s="1"/>
  <c r="J204"/>
  <c r="F163" i="14"/>
  <c r="H204" i="13"/>
  <c r="AU204"/>
  <c r="AI205" s="1"/>
  <c r="BA203"/>
  <c r="BI203"/>
  <c r="BC203"/>
  <c r="BF203" s="1"/>
  <c r="H163" i="14" s="1"/>
  <c r="K203" i="13"/>
  <c r="N203" s="1"/>
  <c r="Q203"/>
  <c r="Z204" s="1"/>
  <c r="BK203"/>
  <c r="BH204" s="1"/>
  <c r="AZ204" s="1"/>
  <c r="L414" i="7"/>
  <c r="G314" i="12" s="1"/>
  <c r="L203" i="13"/>
  <c r="O203" s="1"/>
  <c r="R203"/>
  <c r="AA204" s="1"/>
  <c r="C164" i="14" s="1"/>
  <c r="S204" i="13" l="1"/>
  <c r="AB205" s="1"/>
  <c r="D165" i="14" s="1"/>
  <c r="M204" i="13"/>
  <c r="P204" s="1"/>
  <c r="BD204"/>
  <c r="BG204" s="1"/>
  <c r="I164" i="14" s="1"/>
  <c r="BJ204" i="13"/>
  <c r="AS204"/>
  <c r="I204" s="1"/>
  <c r="B164" i="14"/>
  <c r="F414" i="7"/>
  <c r="K204" i="13"/>
  <c r="N204" s="1"/>
  <c r="Q204"/>
  <c r="E164" i="14"/>
  <c r="H314" i="12"/>
  <c r="I314" s="1"/>
  <c r="AX204" i="13"/>
  <c r="AY204"/>
  <c r="AT205" l="1"/>
  <c r="AV204"/>
  <c r="AJ205" s="1"/>
  <c r="AS205" s="1"/>
  <c r="BI204"/>
  <c r="BC204"/>
  <c r="BF204" s="1"/>
  <c r="H164" i="14" s="1"/>
  <c r="Z205" i="13"/>
  <c r="L204"/>
  <c r="O204" s="1"/>
  <c r="R204"/>
  <c r="AA205" s="1"/>
  <c r="C165" i="14" s="1"/>
  <c r="BK204" i="13"/>
  <c r="BH205" s="1"/>
  <c r="F164" i="14"/>
  <c r="J315" i="12"/>
  <c r="H415" i="7"/>
  <c r="J415"/>
  <c r="K415"/>
  <c r="G415"/>
  <c r="I415"/>
  <c r="BB204" i="13"/>
  <c r="BA204"/>
  <c r="AW205" l="1"/>
  <c r="AK206" s="1"/>
  <c r="J205"/>
  <c r="AZ205"/>
  <c r="BJ205" s="1"/>
  <c r="BE204"/>
  <c r="G164" i="14" s="1"/>
  <c r="AR205" i="13"/>
  <c r="AX205" s="1"/>
  <c r="L415" i="7"/>
  <c r="G315" i="12" s="1"/>
  <c r="AY205" i="13"/>
  <c r="I205"/>
  <c r="AV205"/>
  <c r="AJ206" s="1"/>
  <c r="B165" i="14"/>
  <c r="F415" i="7"/>
  <c r="I416" s="1"/>
  <c r="M205" i="13" l="1"/>
  <c r="P205" s="1"/>
  <c r="S205"/>
  <c r="AB206" s="1"/>
  <c r="D166" i="14" s="1"/>
  <c r="BD205" i="13"/>
  <c r="BG205" s="1"/>
  <c r="I165" i="14" s="1"/>
  <c r="K416" i="7"/>
  <c r="J416"/>
  <c r="H416"/>
  <c r="G416"/>
  <c r="BI205" i="13"/>
  <c r="BC205"/>
  <c r="BF205" s="1"/>
  <c r="H165" i="14" s="1"/>
  <c r="H205" i="13"/>
  <c r="AU205"/>
  <c r="AI206" s="1"/>
  <c r="BB205"/>
  <c r="BE205" s="1"/>
  <c r="G165" i="14" s="1"/>
  <c r="BA205" i="13"/>
  <c r="R205"/>
  <c r="AA206" s="1"/>
  <c r="C166" i="14" s="1"/>
  <c r="L205" i="13"/>
  <c r="O205" s="1"/>
  <c r="H315" i="12"/>
  <c r="I315" s="1"/>
  <c r="E165" i="14"/>
  <c r="AT206" i="13" l="1"/>
  <c r="AR206"/>
  <c r="H206" s="1"/>
  <c r="F165" i="14"/>
  <c r="J316" i="12"/>
  <c r="BK205" i="13"/>
  <c r="BH206" s="1"/>
  <c r="AZ206" s="1"/>
  <c r="K205"/>
  <c r="N205" s="1"/>
  <c r="Q205"/>
  <c r="Z206" s="1"/>
  <c r="AS206"/>
  <c r="AU206"/>
  <c r="AI207" s="1"/>
  <c r="L416" i="7"/>
  <c r="G316" i="12" s="1"/>
  <c r="BD206" i="13" l="1"/>
  <c r="BG206" s="1"/>
  <c r="I166" i="14" s="1"/>
  <c r="BJ206" i="13"/>
  <c r="J206"/>
  <c r="AW206"/>
  <c r="AK207" s="1"/>
  <c r="E166" i="14"/>
  <c r="H316" i="12"/>
  <c r="I316" s="1"/>
  <c r="B166" i="14"/>
  <c r="F416" i="7"/>
  <c r="AV206" i="13"/>
  <c r="AJ207" s="1"/>
  <c r="I206"/>
  <c r="K206"/>
  <c r="N206" s="1"/>
  <c r="Q206"/>
  <c r="AY206"/>
  <c r="AX206"/>
  <c r="AT207" l="1"/>
  <c r="AW207" s="1"/>
  <c r="AK208" s="1"/>
  <c r="M206"/>
  <c r="P206" s="1"/>
  <c r="S206"/>
  <c r="AB207" s="1"/>
  <c r="D167" i="14" s="1"/>
  <c r="Z207" i="13"/>
  <c r="B167" i="14" s="1"/>
  <c r="BI206" i="13"/>
  <c r="BC206"/>
  <c r="BF206" s="1"/>
  <c r="H166" i="14" s="1"/>
  <c r="L206" i="13"/>
  <c r="O206" s="1"/>
  <c r="R206"/>
  <c r="AA207" s="1"/>
  <c r="C167" i="14" s="1"/>
  <c r="J317" i="12"/>
  <c r="F166" i="14"/>
  <c r="BA206" i="13"/>
  <c r="BB206"/>
  <c r="I417" i="7"/>
  <c r="H417"/>
  <c r="G417"/>
  <c r="K417"/>
  <c r="J417"/>
  <c r="BK206" i="13"/>
  <c r="BH207" s="1"/>
  <c r="J207" l="1"/>
  <c r="M207" s="1"/>
  <c r="P207" s="1"/>
  <c r="AZ207"/>
  <c r="BJ207" s="1"/>
  <c r="AS207"/>
  <c r="AV207" s="1"/>
  <c r="AJ208" s="1"/>
  <c r="BE206"/>
  <c r="G166" i="14" s="1"/>
  <c r="AR207" i="13"/>
  <c r="L417" i="7"/>
  <c r="G317" i="12" s="1"/>
  <c r="I207" i="13"/>
  <c r="F417" i="7"/>
  <c r="K418" s="1"/>
  <c r="BD207" i="13" l="1"/>
  <c r="S207"/>
  <c r="AB208" s="1"/>
  <c r="D168" i="14" s="1"/>
  <c r="AY207" i="13"/>
  <c r="BC207" s="1"/>
  <c r="BF207" s="1"/>
  <c r="H167" i="14" s="1"/>
  <c r="E167"/>
  <c r="H317" i="12"/>
  <c r="I317" s="1"/>
  <c r="AU207" i="13"/>
  <c r="AI208" s="1"/>
  <c r="H207"/>
  <c r="H418" i="7"/>
  <c r="G418"/>
  <c r="J418"/>
  <c r="I418"/>
  <c r="AX207" i="13"/>
  <c r="L207"/>
  <c r="O207" s="1"/>
  <c r="R207"/>
  <c r="BG207" l="1"/>
  <c r="I167" i="14" s="1"/>
  <c r="AT208" i="13"/>
  <c r="BI207"/>
  <c r="AA208"/>
  <c r="C168" i="14" s="1"/>
  <c r="L418" i="7"/>
  <c r="G318" i="12" s="1"/>
  <c r="H318" s="1"/>
  <c r="I318" s="1"/>
  <c r="F168" i="14" s="1"/>
  <c r="AS208" i="13"/>
  <c r="AV208" s="1"/>
  <c r="AJ209" s="1"/>
  <c r="BB207"/>
  <c r="BE207" s="1"/>
  <c r="G167" i="14" s="1"/>
  <c r="BA207" i="13"/>
  <c r="F167" i="14"/>
  <c r="J318" i="12"/>
  <c r="Q207" i="13"/>
  <c r="Z208" s="1"/>
  <c r="BK207"/>
  <c r="BH208" s="1"/>
  <c r="K207"/>
  <c r="N207" s="1"/>
  <c r="E168" i="14" l="1"/>
  <c r="J208" i="13"/>
  <c r="AW208"/>
  <c r="AK209" s="1"/>
  <c r="AZ208"/>
  <c r="BD208" s="1"/>
  <c r="I208"/>
  <c r="R208" s="1"/>
  <c r="BJ208"/>
  <c r="AY208"/>
  <c r="BI208" s="1"/>
  <c r="AR208"/>
  <c r="AU208" s="1"/>
  <c r="AI209" s="1"/>
  <c r="B168" i="14"/>
  <c r="F418" i="7"/>
  <c r="J319" i="12"/>
  <c r="M208" i="13" l="1"/>
  <c r="P208" s="1"/>
  <c r="S208"/>
  <c r="AB209" s="1"/>
  <c r="D169" i="14" s="1"/>
  <c r="L208" i="13"/>
  <c r="O208" s="1"/>
  <c r="H208"/>
  <c r="BG208"/>
  <c r="I168" i="14" s="1"/>
  <c r="AT209" i="13"/>
  <c r="BC208"/>
  <c r="BF208" s="1"/>
  <c r="H168" i="14" s="1"/>
  <c r="AX208" i="13"/>
  <c r="BA208" s="1"/>
  <c r="AA209"/>
  <c r="C169" i="14" s="1"/>
  <c r="K208" i="13"/>
  <c r="N208" s="1"/>
  <c r="Q208"/>
  <c r="BK208"/>
  <c r="K419" i="7"/>
  <c r="I419"/>
  <c r="J419"/>
  <c r="H419"/>
  <c r="G419"/>
  <c r="AZ209" i="13" l="1"/>
  <c r="J209"/>
  <c r="AW209"/>
  <c r="AK210" s="1"/>
  <c r="BB208"/>
  <c r="BE208" s="1"/>
  <c r="G168" i="14" s="1"/>
  <c r="AR209" i="13"/>
  <c r="AU209" s="1"/>
  <c r="AI210" s="1"/>
  <c r="Z209"/>
  <c r="AS209"/>
  <c r="I209" s="1"/>
  <c r="BH209"/>
  <c r="AY209"/>
  <c r="L419" i="7"/>
  <c r="G319" i="12" s="1"/>
  <c r="BJ209" i="13" l="1"/>
  <c r="BD209"/>
  <c r="BG209" s="1"/>
  <c r="I169" i="14" s="1"/>
  <c r="S209" i="13"/>
  <c r="AB210" s="1"/>
  <c r="D170" i="14" s="1"/>
  <c r="M209" i="13"/>
  <c r="P209" s="1"/>
  <c r="AV209"/>
  <c r="AJ210" s="1"/>
  <c r="H209"/>
  <c r="Q209" s="1"/>
  <c r="Z210" s="1"/>
  <c r="AX209"/>
  <c r="BB209" s="1"/>
  <c r="BE209" s="1"/>
  <c r="G169" i="14" s="1"/>
  <c r="B169"/>
  <c r="F419" i="7"/>
  <c r="R209" i="13"/>
  <c r="AA210" s="1"/>
  <c r="C170" i="14" s="1"/>
  <c r="L209" i="13"/>
  <c r="O209" s="1"/>
  <c r="E169" i="14"/>
  <c r="H319" i="12"/>
  <c r="I319" s="1"/>
  <c r="BI209" i="13"/>
  <c r="BC209"/>
  <c r="BF209" s="1"/>
  <c r="H169" i="14" s="1"/>
  <c r="BA209" i="13"/>
  <c r="BK209"/>
  <c r="BH210" s="1"/>
  <c r="K209" l="1"/>
  <c r="N209" s="1"/>
  <c r="AT210"/>
  <c r="AZ210" s="1"/>
  <c r="BJ210" s="1"/>
  <c r="K420" i="7"/>
  <c r="G420"/>
  <c r="J420"/>
  <c r="H420"/>
  <c r="I420"/>
  <c r="AR210" i="13"/>
  <c r="AU210" s="1"/>
  <c r="AI211" s="1"/>
  <c r="F169" i="14"/>
  <c r="J320" i="12"/>
  <c r="F420" i="7"/>
  <c r="B170" i="14"/>
  <c r="AS210" i="13"/>
  <c r="J210" l="1"/>
  <c r="S210" s="1"/>
  <c r="AB211" s="1"/>
  <c r="D171" i="14" s="1"/>
  <c r="AW210" i="13"/>
  <c r="AK211" s="1"/>
  <c r="BD210"/>
  <c r="BG210" s="1"/>
  <c r="I170" i="14" s="1"/>
  <c r="AX210" i="13"/>
  <c r="BB210" s="1"/>
  <c r="BE210" s="1"/>
  <c r="G170" i="14" s="1"/>
  <c r="L420" i="7"/>
  <c r="G320" i="12" s="1"/>
  <c r="H320" s="1"/>
  <c r="I320" s="1"/>
  <c r="F170" i="14" s="1"/>
  <c r="H210" i="13"/>
  <c r="K210" s="1"/>
  <c r="N210" s="1"/>
  <c r="I210"/>
  <c r="AV210"/>
  <c r="AJ211" s="1"/>
  <c r="K421" i="7"/>
  <c r="G421"/>
  <c r="H421"/>
  <c r="I421"/>
  <c r="J421"/>
  <c r="AY210" i="13"/>
  <c r="M210" l="1"/>
  <c r="P210" s="1"/>
  <c r="AR211"/>
  <c r="H211" s="1"/>
  <c r="Q210"/>
  <c r="Z211" s="1"/>
  <c r="B171" i="14" s="1"/>
  <c r="AT211" i="13"/>
  <c r="E170" i="14"/>
  <c r="J321" i="12"/>
  <c r="BI210" i="13"/>
  <c r="BC210"/>
  <c r="BF210" s="1"/>
  <c r="H170" i="14" s="1"/>
  <c r="BA210" i="13"/>
  <c r="R210"/>
  <c r="AA211" s="1"/>
  <c r="L210"/>
  <c r="O210" s="1"/>
  <c r="BK210"/>
  <c r="BH211" s="1"/>
  <c r="L421" i="7"/>
  <c r="G321" i="12" s="1"/>
  <c r="AU211" i="13"/>
  <c r="AI212" s="1"/>
  <c r="J211" l="1"/>
  <c r="AW211"/>
  <c r="AK212" s="1"/>
  <c r="AX211"/>
  <c r="AZ211"/>
  <c r="BB211"/>
  <c r="BE211" s="1"/>
  <c r="G171" i="14" s="1"/>
  <c r="C171"/>
  <c r="F421" i="7"/>
  <c r="AS211" i="13"/>
  <c r="AY211" s="1"/>
  <c r="BC211" s="1"/>
  <c r="H321" i="12"/>
  <c r="I321" s="1"/>
  <c r="E171" i="14"/>
  <c r="Q211" i="13"/>
  <c r="K211"/>
  <c r="N211" s="1"/>
  <c r="BA211" l="1"/>
  <c r="S211"/>
  <c r="AB212" s="1"/>
  <c r="D172" i="14" s="1"/>
  <c r="M211" i="13"/>
  <c r="P211" s="1"/>
  <c r="BJ211"/>
  <c r="BD211"/>
  <c r="Z212"/>
  <c r="B172" i="14" s="1"/>
  <c r="AR212" i="13"/>
  <c r="AV211"/>
  <c r="AJ212" s="1"/>
  <c r="AS212" s="1"/>
  <c r="I211"/>
  <c r="BI211"/>
  <c r="J322" i="12"/>
  <c r="F171" i="14"/>
  <c r="I422" i="7"/>
  <c r="H422"/>
  <c r="G422"/>
  <c r="J422"/>
  <c r="K422"/>
  <c r="BF211" i="13"/>
  <c r="H171" i="14" s="1"/>
  <c r="BG211" i="13" l="1"/>
  <c r="I171" i="14" s="1"/>
  <c r="AT212" i="13"/>
  <c r="H212"/>
  <c r="AU212"/>
  <c r="AI213" s="1"/>
  <c r="R211"/>
  <c r="AA212" s="1"/>
  <c r="L211"/>
  <c r="O211" s="1"/>
  <c r="BK211"/>
  <c r="BH212" s="1"/>
  <c r="I212"/>
  <c r="AV212"/>
  <c r="AJ213" s="1"/>
  <c r="L422" i="7"/>
  <c r="G322" i="12" s="1"/>
  <c r="AW212" i="13" l="1"/>
  <c r="AK213" s="1"/>
  <c r="J212"/>
  <c r="BK212" s="1"/>
  <c r="BH213" s="1"/>
  <c r="AX212"/>
  <c r="AY212"/>
  <c r="AZ212"/>
  <c r="BA212" s="1"/>
  <c r="Q212"/>
  <c r="Z213" s="1"/>
  <c r="B173" i="14" s="1"/>
  <c r="K212" i="13"/>
  <c r="N212" s="1"/>
  <c r="C172" i="14"/>
  <c r="F422" i="7"/>
  <c r="R212" i="13"/>
  <c r="L212"/>
  <c r="O212" s="1"/>
  <c r="H322" i="12"/>
  <c r="I322" s="1"/>
  <c r="E172" i="14"/>
  <c r="BB212" i="13"/>
  <c r="BC212" l="1"/>
  <c r="BI212"/>
  <c r="BJ212"/>
  <c r="BD212"/>
  <c r="BG212" s="1"/>
  <c r="I172" i="14" s="1"/>
  <c r="S212" i="13"/>
  <c r="AB213" s="1"/>
  <c r="M212"/>
  <c r="P212" s="1"/>
  <c r="AA213"/>
  <c r="C173" i="14" s="1"/>
  <c r="BE212" i="13"/>
  <c r="G172" i="14" s="1"/>
  <c r="AR213" i="13"/>
  <c r="AX213" s="1"/>
  <c r="J423" i="7"/>
  <c r="I423"/>
  <c r="H423"/>
  <c r="G423"/>
  <c r="K423"/>
  <c r="F172" i="14"/>
  <c r="J323" i="12"/>
  <c r="F423" i="7" l="1"/>
  <c r="I424" s="1"/>
  <c r="BF212" i="13"/>
  <c r="H172" i="14" s="1"/>
  <c r="AS213" i="13"/>
  <c r="AY213" s="1"/>
  <c r="D173" i="14"/>
  <c r="AT213" i="13"/>
  <c r="AZ213" s="1"/>
  <c r="AU213"/>
  <c r="AI214" s="1"/>
  <c r="H213"/>
  <c r="L423" i="7"/>
  <c r="G323" i="12" s="1"/>
  <c r="BB213" i="13"/>
  <c r="BE213" s="1"/>
  <c r="G173" i="14" s="1"/>
  <c r="H424" i="7" l="1"/>
  <c r="K424"/>
  <c r="G424"/>
  <c r="BD213" i="13"/>
  <c r="BG213" s="1"/>
  <c r="I173" i="14" s="1"/>
  <c r="BJ213" i="13"/>
  <c r="BC213"/>
  <c r="BF213" s="1"/>
  <c r="H173" i="14" s="1"/>
  <c r="BI213" i="13"/>
  <c r="BA213"/>
  <c r="J424" i="7"/>
  <c r="AW213" i="13"/>
  <c r="AK214" s="1"/>
  <c r="AT214" s="1"/>
  <c r="J213"/>
  <c r="AV213"/>
  <c r="AJ214" s="1"/>
  <c r="I213"/>
  <c r="AR214"/>
  <c r="H214" s="1"/>
  <c r="K214" s="1"/>
  <c r="E173" i="14"/>
  <c r="H323" i="12"/>
  <c r="I323" s="1"/>
  <c r="K213" i="13"/>
  <c r="N213" s="1"/>
  <c r="Q213"/>
  <c r="Z214" s="1"/>
  <c r="N214" l="1"/>
  <c r="BK213"/>
  <c r="BH214" s="1"/>
  <c r="AY214" s="1"/>
  <c r="BI214" s="1"/>
  <c r="Q214"/>
  <c r="L424" i="7"/>
  <c r="G324" i="12" s="1"/>
  <c r="AZ214" i="13"/>
  <c r="BD214" s="1"/>
  <c r="BG214" s="1"/>
  <c r="I174" i="14" s="1"/>
  <c r="AS214" i="13"/>
  <c r="AV214" s="1"/>
  <c r="AJ215" s="1"/>
  <c r="AW214"/>
  <c r="AK215" s="1"/>
  <c r="L213"/>
  <c r="O213" s="1"/>
  <c r="R213"/>
  <c r="AA214" s="1"/>
  <c r="C174" i="14" s="1"/>
  <c r="J214" i="13"/>
  <c r="S214" s="1"/>
  <c r="S213"/>
  <c r="AB214" s="1"/>
  <c r="F424" i="7" s="1"/>
  <c r="M213" i="13"/>
  <c r="P213" s="1"/>
  <c r="AU214"/>
  <c r="AI215" s="1"/>
  <c r="J324" i="12"/>
  <c r="F173" i="14"/>
  <c r="H324" i="12"/>
  <c r="I324" s="1"/>
  <c r="F174" i="14" s="1"/>
  <c r="E174"/>
  <c r="B174"/>
  <c r="AB215" i="13" l="1"/>
  <c r="D175" i="14" s="1"/>
  <c r="AX214" i="13"/>
  <c r="BB214" s="1"/>
  <c r="BE214" s="1"/>
  <c r="G174" i="14" s="1"/>
  <c r="I214" i="13"/>
  <c r="M214"/>
  <c r="P214" s="1"/>
  <c r="AT215"/>
  <c r="J215" s="1"/>
  <c r="S215" s="1"/>
  <c r="R214"/>
  <c r="AA215" s="1"/>
  <c r="C175" i="14" s="1"/>
  <c r="L214" i="13"/>
  <c r="O214" s="1"/>
  <c r="BK214"/>
  <c r="BC214"/>
  <c r="AS215" s="1"/>
  <c r="D174" i="14"/>
  <c r="BJ214" i="13"/>
  <c r="BA214"/>
  <c r="Z215"/>
  <c r="B175" i="14" s="1"/>
  <c r="J325" i="12"/>
  <c r="G425" i="7"/>
  <c r="K425"/>
  <c r="H425"/>
  <c r="J425"/>
  <c r="I425"/>
  <c r="BF214" i="13"/>
  <c r="H174" i="14" s="1"/>
  <c r="AR215" i="13" l="1"/>
  <c r="H215" s="1"/>
  <c r="Q215" s="1"/>
  <c r="BH215"/>
  <c r="AZ215" s="1"/>
  <c r="BD215" s="1"/>
  <c r="M215"/>
  <c r="P215" s="1"/>
  <c r="AW215"/>
  <c r="AK216" s="1"/>
  <c r="F425" i="7"/>
  <c r="K426" s="1"/>
  <c r="L425"/>
  <c r="G325" i="12" s="1"/>
  <c r="AV215" i="13"/>
  <c r="AJ216" s="1"/>
  <c r="I215"/>
  <c r="AB216"/>
  <c r="D176" i="14" s="1"/>
  <c r="BJ215" i="13"/>
  <c r="AX215" l="1"/>
  <c r="BB215" s="1"/>
  <c r="BE215" s="1"/>
  <c r="G175" i="14" s="1"/>
  <c r="AY215" i="13"/>
  <c r="BC215" s="1"/>
  <c r="AS216" s="1"/>
  <c r="AU215"/>
  <c r="AI216" s="1"/>
  <c r="K215"/>
  <c r="N215" s="1"/>
  <c r="BI215"/>
  <c r="I426" i="7"/>
  <c r="H426"/>
  <c r="AR216" i="13"/>
  <c r="H216" s="1"/>
  <c r="Q216" s="1"/>
  <c r="G426" i="7"/>
  <c r="J426"/>
  <c r="R215" i="13"/>
  <c r="AA216" s="1"/>
  <c r="C176" i="14" s="1"/>
  <c r="L215" i="13"/>
  <c r="O215" s="1"/>
  <c r="BK215"/>
  <c r="H325" i="12"/>
  <c r="I325" s="1"/>
  <c r="E175" i="14"/>
  <c r="L426" i="7"/>
  <c r="G326" i="12" s="1"/>
  <c r="H326" s="1"/>
  <c r="I326" s="1"/>
  <c r="BG215" i="13"/>
  <c r="I175" i="14" s="1"/>
  <c r="AT216" i="13"/>
  <c r="AZ216" s="1"/>
  <c r="BF215" l="1"/>
  <c r="H175" i="14" s="1"/>
  <c r="BH216" i="13"/>
  <c r="AX216" s="1"/>
  <c r="BB216" s="1"/>
  <c r="BE216" s="1"/>
  <c r="G176" i="14" s="1"/>
  <c r="BA215" i="13"/>
  <c r="Z216"/>
  <c r="B176" i="14" s="1"/>
  <c r="K216" i="13"/>
  <c r="N216" s="1"/>
  <c r="AU216"/>
  <c r="AI217" s="1"/>
  <c r="F426" i="7"/>
  <c r="K427" s="1"/>
  <c r="F175" i="14"/>
  <c r="J326" i="12"/>
  <c r="E176" i="14"/>
  <c r="J427" i="7"/>
  <c r="BJ216" i="13"/>
  <c r="BD216"/>
  <c r="BG216" s="1"/>
  <c r="I176" i="14" s="1"/>
  <c r="AV216" i="13"/>
  <c r="AJ217" s="1"/>
  <c r="I216"/>
  <c r="AW216"/>
  <c r="AK217" s="1"/>
  <c r="J216"/>
  <c r="F176" i="14"/>
  <c r="J327" i="12"/>
  <c r="AY216" i="13" l="1"/>
  <c r="BA216" s="1"/>
  <c r="G427" i="7"/>
  <c r="AR217" i="13"/>
  <c r="H217" s="1"/>
  <c r="Z217"/>
  <c r="B177" i="14" s="1"/>
  <c r="H427" i="7"/>
  <c r="I427"/>
  <c r="AT217" i="13"/>
  <c r="J217" s="1"/>
  <c r="R216"/>
  <c r="L216"/>
  <c r="O216" s="1"/>
  <c r="BK216"/>
  <c r="BH217" s="1"/>
  <c r="S216"/>
  <c r="AB217" s="1"/>
  <c r="D177" i="14" s="1"/>
  <c r="M216" i="13"/>
  <c r="P216" s="1"/>
  <c r="BC216"/>
  <c r="BF216" s="1"/>
  <c r="H176" i="14" s="1"/>
  <c r="BI216" i="13" l="1"/>
  <c r="AA217"/>
  <c r="F427" i="7" s="1"/>
  <c r="AU217" i="13"/>
  <c r="AI218" s="1"/>
  <c r="L427" i="7"/>
  <c r="G327" i="12" s="1"/>
  <c r="H327" s="1"/>
  <c r="I327" s="1"/>
  <c r="AW217" i="13"/>
  <c r="AK218" s="1"/>
  <c r="C177" i="14"/>
  <c r="AX217" i="13"/>
  <c r="AZ217"/>
  <c r="S217"/>
  <c r="M217"/>
  <c r="P217" s="1"/>
  <c r="AS217"/>
  <c r="AY217" s="1"/>
  <c r="Q217"/>
  <c r="K217"/>
  <c r="N217" s="1"/>
  <c r="E177" i="14" l="1"/>
  <c r="F177"/>
  <c r="J328" i="12"/>
  <c r="Z218" i="13"/>
  <c r="B178" i="14" s="1"/>
  <c r="BC217" i="13"/>
  <c r="BF217" s="1"/>
  <c r="H177" i="14" s="1"/>
  <c r="BI217" i="13"/>
  <c r="BJ217"/>
  <c r="BD217"/>
  <c r="I428" i="7"/>
  <c r="G428"/>
  <c r="H428"/>
  <c r="J428"/>
  <c r="K428"/>
  <c r="AB218" i="13"/>
  <c r="D178" i="14" s="1"/>
  <c r="I217" i="13"/>
  <c r="AV217"/>
  <c r="AJ218" s="1"/>
  <c r="BB217"/>
  <c r="BA217"/>
  <c r="AS218" l="1"/>
  <c r="AV218" s="1"/>
  <c r="AJ219" s="1"/>
  <c r="L217"/>
  <c r="O217" s="1"/>
  <c r="R217"/>
  <c r="AA218" s="1"/>
  <c r="BK217"/>
  <c r="BH218" s="1"/>
  <c r="BE217"/>
  <c r="G177" i="14" s="1"/>
  <c r="AR218" i="13"/>
  <c r="BG217"/>
  <c r="I177" i="14" s="1"/>
  <c r="AT218" i="13"/>
  <c r="L428" i="7"/>
  <c r="G328" i="12" s="1"/>
  <c r="I218" i="13" l="1"/>
  <c r="L218" s="1"/>
  <c r="O218" s="1"/>
  <c r="H218"/>
  <c r="AU218"/>
  <c r="AI219" s="1"/>
  <c r="E178" i="14"/>
  <c r="H328" i="12"/>
  <c r="I328" s="1"/>
  <c r="C178" i="14"/>
  <c r="F428" i="7"/>
  <c r="AZ218" i="13"/>
  <c r="AY218"/>
  <c r="AX218"/>
  <c r="AW218"/>
  <c r="AK219" s="1"/>
  <c r="J218"/>
  <c r="R218" l="1"/>
  <c r="AA219" s="1"/>
  <c r="C179" i="14" s="1"/>
  <c r="K218" i="13"/>
  <c r="N218" s="1"/>
  <c r="Q218"/>
  <c r="Z219" s="1"/>
  <c r="B179" i="14" s="1"/>
  <c r="BK218" i="13"/>
  <c r="BH219" s="1"/>
  <c r="M218"/>
  <c r="P218" s="1"/>
  <c r="S218"/>
  <c r="AB219" s="1"/>
  <c r="D179" i="14" s="1"/>
  <c r="BC218" i="13"/>
  <c r="BI218"/>
  <c r="BA218"/>
  <c r="BB218"/>
  <c r="BE218" s="1"/>
  <c r="G178" i="14" s="1"/>
  <c r="BD218" i="13"/>
  <c r="BG218" s="1"/>
  <c r="I178" i="14" s="1"/>
  <c r="BJ218" i="13"/>
  <c r="H429" i="7"/>
  <c r="J429"/>
  <c r="K429"/>
  <c r="G429"/>
  <c r="I429"/>
  <c r="F178" i="14"/>
  <c r="J329" i="12"/>
  <c r="F429" i="7" l="1"/>
  <c r="H430" s="1"/>
  <c r="AZ219" i="13"/>
  <c r="BF218"/>
  <c r="H178" i="14" s="1"/>
  <c r="AS219" i="13"/>
  <c r="L429" i="7"/>
  <c r="G329" i="12" s="1"/>
  <c r="AT219" i="13"/>
  <c r="AR219"/>
  <c r="AX219" s="1"/>
  <c r="I430" i="7" l="1"/>
  <c r="J430"/>
  <c r="G430"/>
  <c r="K430"/>
  <c r="BB219" i="13"/>
  <c r="BE219" s="1"/>
  <c r="G179" i="14" s="1"/>
  <c r="AV219" i="13"/>
  <c r="AJ220" s="1"/>
  <c r="I219"/>
  <c r="BJ219"/>
  <c r="BD219"/>
  <c r="BG219" s="1"/>
  <c r="I179" i="14" s="1"/>
  <c r="H329" i="12"/>
  <c r="I329" s="1"/>
  <c r="E179" i="14"/>
  <c r="AY219" i="13"/>
  <c r="BA219" s="1"/>
  <c r="H219"/>
  <c r="AU219"/>
  <c r="AI220" s="1"/>
  <c r="J219"/>
  <c r="AW219"/>
  <c r="AK220" s="1"/>
  <c r="AR220" l="1"/>
  <c r="AU220" s="1"/>
  <c r="AI221" s="1"/>
  <c r="AT220"/>
  <c r="AW220" s="1"/>
  <c r="AK221" s="1"/>
  <c r="L430" i="7"/>
  <c r="G330" i="12" s="1"/>
  <c r="E180" i="14" s="1"/>
  <c r="M219" i="13"/>
  <c r="P219" s="1"/>
  <c r="S219"/>
  <c r="AB220" s="1"/>
  <c r="D180" i="14" s="1"/>
  <c r="BC219" i="13"/>
  <c r="BF219" s="1"/>
  <c r="H179" i="14" s="1"/>
  <c r="BI219" i="13"/>
  <c r="BK219"/>
  <c r="BH220" s="1"/>
  <c r="Q219"/>
  <c r="Z220" s="1"/>
  <c r="K219"/>
  <c r="N219" s="1"/>
  <c r="J330" i="12"/>
  <c r="F179" i="14"/>
  <c r="R219" i="13"/>
  <c r="AA220" s="1"/>
  <c r="C180" i="14" s="1"/>
  <c r="L219" i="13"/>
  <c r="O219" s="1"/>
  <c r="H220" l="1"/>
  <c r="H330" i="12"/>
  <c r="I330" s="1"/>
  <c r="F180" i="14" s="1"/>
  <c r="J220" i="13"/>
  <c r="S220" s="1"/>
  <c r="AZ220"/>
  <c r="AX220"/>
  <c r="B180" i="14"/>
  <c r="F430" i="7"/>
  <c r="AS220" i="13"/>
  <c r="AY220" s="1"/>
  <c r="M220" l="1"/>
  <c r="P220" s="1"/>
  <c r="K220"/>
  <c r="N220" s="1"/>
  <c r="Q220"/>
  <c r="Z221" s="1"/>
  <c r="B181" i="14" s="1"/>
  <c r="J331" i="12"/>
  <c r="BI220" i="13"/>
  <c r="BC220"/>
  <c r="BF220" s="1"/>
  <c r="H180" i="14" s="1"/>
  <c r="BB220" i="13"/>
  <c r="BA220"/>
  <c r="AB221"/>
  <c r="D181" i="14" s="1"/>
  <c r="BJ220" i="13"/>
  <c r="BD220"/>
  <c r="G431" i="7"/>
  <c r="K431"/>
  <c r="J431"/>
  <c r="H431"/>
  <c r="I431"/>
  <c r="AV220" i="13"/>
  <c r="AJ221" s="1"/>
  <c r="AS221" s="1"/>
  <c r="I220"/>
  <c r="BG220" l="1"/>
  <c r="I180" i="14" s="1"/>
  <c r="AT221" i="13"/>
  <c r="BE220"/>
  <c r="G180" i="14" s="1"/>
  <c r="AR221" i="13"/>
  <c r="L431" i="7"/>
  <c r="G331" i="12" s="1"/>
  <c r="L220" i="13"/>
  <c r="O220" s="1"/>
  <c r="R220"/>
  <c r="AA221" s="1"/>
  <c r="BK220"/>
  <c r="BH221" s="1"/>
  <c r="AV221"/>
  <c r="AJ222" s="1"/>
  <c r="I221"/>
  <c r="R221" l="1"/>
  <c r="L221"/>
  <c r="O221" s="1"/>
  <c r="AX221"/>
  <c r="AZ221"/>
  <c r="AY221"/>
  <c r="H221"/>
  <c r="AU221"/>
  <c r="AI222" s="1"/>
  <c r="H331" i="12"/>
  <c r="I331" s="1"/>
  <c r="E181" i="14"/>
  <c r="AW221" i="13"/>
  <c r="AK222" s="1"/>
  <c r="J221"/>
  <c r="C181" i="14"/>
  <c r="F431" i="7"/>
  <c r="BI221" i="13" l="1"/>
  <c r="BC221"/>
  <c r="AA222"/>
  <c r="C182" i="14" s="1"/>
  <c r="H432" i="7"/>
  <c r="K432"/>
  <c r="G432"/>
  <c r="J432"/>
  <c r="I432"/>
  <c r="Q221" i="13"/>
  <c r="Z222" s="1"/>
  <c r="B182" i="14" s="1"/>
  <c r="BK221" i="13"/>
  <c r="BH222" s="1"/>
  <c r="K221"/>
  <c r="N221" s="1"/>
  <c r="BA221"/>
  <c r="BB221"/>
  <c r="BE221" s="1"/>
  <c r="G181" i="14" s="1"/>
  <c r="S221" i="13"/>
  <c r="AB222" s="1"/>
  <c r="D182" i="14" s="1"/>
  <c r="M221" i="13"/>
  <c r="P221" s="1"/>
  <c r="J332" i="12"/>
  <c r="F181" i="14"/>
  <c r="BJ221" i="13"/>
  <c r="BD221"/>
  <c r="BG221" s="1"/>
  <c r="I181" i="14" s="1"/>
  <c r="AR222" i="13" l="1"/>
  <c r="AU222" s="1"/>
  <c r="AI223" s="1"/>
  <c r="F432" i="7"/>
  <c r="K433" s="1"/>
  <c r="L432"/>
  <c r="G332" i="12" s="1"/>
  <c r="BF221" i="13"/>
  <c r="H181" i="14" s="1"/>
  <c r="AS222" i="13"/>
  <c r="AT222"/>
  <c r="AX222" l="1"/>
  <c r="BB222" s="1"/>
  <c r="BE222" s="1"/>
  <c r="G182" i="14" s="1"/>
  <c r="H222" i="13"/>
  <c r="K222" s="1"/>
  <c r="N222" s="1"/>
  <c r="H433" i="7"/>
  <c r="G433"/>
  <c r="J433"/>
  <c r="I433"/>
  <c r="AV222" i="13"/>
  <c r="AJ223" s="1"/>
  <c r="I222"/>
  <c r="AY222"/>
  <c r="H332" i="12"/>
  <c r="I332" s="1"/>
  <c r="E182" i="14"/>
  <c r="J222" i="13"/>
  <c r="AW222"/>
  <c r="AK223" s="1"/>
  <c r="AZ222"/>
  <c r="Q222" l="1"/>
  <c r="Z223" s="1"/>
  <c r="B183" i="14" s="1"/>
  <c r="AR223" i="13"/>
  <c r="AU223" s="1"/>
  <c r="AI224" s="1"/>
  <c r="L433" i="7"/>
  <c r="G333" i="12" s="1"/>
  <c r="H333" s="1"/>
  <c r="I333" s="1"/>
  <c r="F183" i="14" s="1"/>
  <c r="BA222" i="13"/>
  <c r="BJ222"/>
  <c r="BD222"/>
  <c r="BG222" s="1"/>
  <c r="I182" i="14" s="1"/>
  <c r="S222" i="13"/>
  <c r="AB223" s="1"/>
  <c r="D183" i="14" s="1"/>
  <c r="M222" i="13"/>
  <c r="P222" s="1"/>
  <c r="L222"/>
  <c r="O222" s="1"/>
  <c r="R222"/>
  <c r="AA223" s="1"/>
  <c r="C183" i="14" s="1"/>
  <c r="BK222" i="13"/>
  <c r="BH223" s="1"/>
  <c r="BI222"/>
  <c r="BC222"/>
  <c r="BF222" s="1"/>
  <c r="H182" i="14" s="1"/>
  <c r="F182"/>
  <c r="J333" i="12"/>
  <c r="AX223" i="13" l="1"/>
  <c r="BB223" s="1"/>
  <c r="H223"/>
  <c r="K223" s="1"/>
  <c r="N223" s="1"/>
  <c r="E183" i="14"/>
  <c r="J334" i="12"/>
  <c r="AT223" i="13"/>
  <c r="AZ223" s="1"/>
  <c r="BJ223" s="1"/>
  <c r="AS223"/>
  <c r="AY223" s="1"/>
  <c r="F433" i="7"/>
  <c r="Q223" i="13" l="1"/>
  <c r="Z224" s="1"/>
  <c r="B184" i="14" s="1"/>
  <c r="BE223" i="13"/>
  <c r="G183" i="14" s="1"/>
  <c r="AR224" i="13"/>
  <c r="H224" s="1"/>
  <c r="BD223"/>
  <c r="BG223" s="1"/>
  <c r="I183" i="14" s="1"/>
  <c r="AW223" i="13"/>
  <c r="AK224" s="1"/>
  <c r="J223"/>
  <c r="S223" s="1"/>
  <c r="AB224" s="1"/>
  <c r="D184" i="14" s="1"/>
  <c r="BC223" i="13"/>
  <c r="BF223" s="1"/>
  <c r="H183" i="14" s="1"/>
  <c r="BI223" i="13"/>
  <c r="BA223"/>
  <c r="I434" i="7"/>
  <c r="K434"/>
  <c r="J434"/>
  <c r="H434"/>
  <c r="G434"/>
  <c r="AV223" i="13"/>
  <c r="AJ224" s="1"/>
  <c r="I223"/>
  <c r="AU224" l="1"/>
  <c r="AI225" s="1"/>
  <c r="M223"/>
  <c r="P223" s="1"/>
  <c r="AT224"/>
  <c r="AW224" s="1"/>
  <c r="AK225" s="1"/>
  <c r="L434" i="7"/>
  <c r="G334" i="12" s="1"/>
  <c r="R223" i="13"/>
  <c r="AA224" s="1"/>
  <c r="L223"/>
  <c r="O223" s="1"/>
  <c r="BK223"/>
  <c r="BH224" s="1"/>
  <c r="Q224"/>
  <c r="K224"/>
  <c r="N224" s="1"/>
  <c r="AS224"/>
  <c r="J224" l="1"/>
  <c r="S224" s="1"/>
  <c r="C184" i="14"/>
  <c r="F434" i="7"/>
  <c r="E184" i="14"/>
  <c r="H334" i="12"/>
  <c r="I334" s="1"/>
  <c r="AX224" i="13"/>
  <c r="Z225" s="1"/>
  <c r="B185" i="14" s="1"/>
  <c r="AZ224" i="13"/>
  <c r="AY224"/>
  <c r="I224"/>
  <c r="AV224"/>
  <c r="AJ225" s="1"/>
  <c r="M224" l="1"/>
  <c r="P224" s="1"/>
  <c r="BC224"/>
  <c r="BF224" s="1"/>
  <c r="H184" i="14" s="1"/>
  <c r="BI224" i="13"/>
  <c r="J435" i="7"/>
  <c r="I435"/>
  <c r="K435"/>
  <c r="H435"/>
  <c r="G435"/>
  <c r="BD224" i="13"/>
  <c r="BJ224"/>
  <c r="L224"/>
  <c r="O224" s="1"/>
  <c r="R224"/>
  <c r="AA225" s="1"/>
  <c r="C185" i="14" s="1"/>
  <c r="BK224" i="13"/>
  <c r="BH225" s="1"/>
  <c r="F184" i="14"/>
  <c r="J335" i="12"/>
  <c r="AB225" i="13"/>
  <c r="D185" i="14" s="1"/>
  <c r="BA224" i="13"/>
  <c r="BB224"/>
  <c r="AS225" l="1"/>
  <c r="AV225" s="1"/>
  <c r="AJ226" s="1"/>
  <c r="F435" i="7"/>
  <c r="K436" s="1"/>
  <c r="L435"/>
  <c r="G335" i="12" s="1"/>
  <c r="BG224" i="13"/>
  <c r="I184" i="14" s="1"/>
  <c r="AT225" i="13"/>
  <c r="AZ225" s="1"/>
  <c r="BE224"/>
  <c r="G184" i="14" s="1"/>
  <c r="AR225" i="13"/>
  <c r="J436" i="7" l="1"/>
  <c r="H436"/>
  <c r="I436"/>
  <c r="G436"/>
  <c r="AY225" i="13"/>
  <c r="BC225" s="1"/>
  <c r="BF225" s="1"/>
  <c r="H185" i="14" s="1"/>
  <c r="I225" i="13"/>
  <c r="L225" s="1"/>
  <c r="O225" s="1"/>
  <c r="BJ225"/>
  <c r="BD225"/>
  <c r="BG225" s="1"/>
  <c r="I185" i="14" s="1"/>
  <c r="H225" i="13"/>
  <c r="AU225"/>
  <c r="AI226" s="1"/>
  <c r="AX225"/>
  <c r="AW225"/>
  <c r="AK226" s="1"/>
  <c r="J225"/>
  <c r="E185" i="14"/>
  <c r="H335" i="12"/>
  <c r="I335" s="1"/>
  <c r="BI225" i="13" l="1"/>
  <c r="L436" i="7"/>
  <c r="G336" i="12" s="1"/>
  <c r="H336" s="1"/>
  <c r="I336" s="1"/>
  <c r="F186" i="14" s="1"/>
  <c r="AT226" i="13"/>
  <c r="AW226" s="1"/>
  <c r="AK227" s="1"/>
  <c r="R225"/>
  <c r="AA226" s="1"/>
  <c r="C186" i="14" s="1"/>
  <c r="S225" i="13"/>
  <c r="AB226" s="1"/>
  <c r="D186" i="14" s="1"/>
  <c r="M225" i="13"/>
  <c r="P225" s="1"/>
  <c r="K225"/>
  <c r="N225" s="1"/>
  <c r="Q225"/>
  <c r="Z226" s="1"/>
  <c r="BK225"/>
  <c r="BH226" s="1"/>
  <c r="AS226"/>
  <c r="F185" i="14"/>
  <c r="J336" i="12"/>
  <c r="BA225" i="13"/>
  <c r="BB225"/>
  <c r="BE225" s="1"/>
  <c r="G185" i="14" s="1"/>
  <c r="E186" l="1"/>
  <c r="J226" i="13"/>
  <c r="S226" s="1"/>
  <c r="AR226"/>
  <c r="AX226" s="1"/>
  <c r="AV226"/>
  <c r="AJ227" s="1"/>
  <c r="I226"/>
  <c r="AY226"/>
  <c r="AZ226"/>
  <c r="F436" i="7"/>
  <c r="B186" i="14"/>
  <c r="J337" i="12"/>
  <c r="M226" i="13" l="1"/>
  <c r="P226" s="1"/>
  <c r="R226"/>
  <c r="AA227" s="1"/>
  <c r="C187" i="14" s="1"/>
  <c r="L226" i="13"/>
  <c r="O226" s="1"/>
  <c r="AB227"/>
  <c r="D187" i="14" s="1"/>
  <c r="BB226" i="13"/>
  <c r="BE226" s="1"/>
  <c r="G186" i="14" s="1"/>
  <c r="BA226" i="13"/>
  <c r="AZ227"/>
  <c r="BJ226"/>
  <c r="BD226"/>
  <c r="H226"/>
  <c r="AU226"/>
  <c r="AI227" s="1"/>
  <c r="BI226"/>
  <c r="BC226"/>
  <c r="BF226" s="1"/>
  <c r="H186" i="14" s="1"/>
  <c r="J437" i="7"/>
  <c r="K437"/>
  <c r="H437"/>
  <c r="G437"/>
  <c r="I437"/>
  <c r="AS227" i="13" l="1"/>
  <c r="AV227" s="1"/>
  <c r="AJ228" s="1"/>
  <c r="AR227"/>
  <c r="AU227" s="1"/>
  <c r="AI228" s="1"/>
  <c r="BG226"/>
  <c r="I186" i="14" s="1"/>
  <c r="AT227" i="13"/>
  <c r="Q226"/>
  <c r="Z227" s="1"/>
  <c r="BK226"/>
  <c r="BH227" s="1"/>
  <c r="K226"/>
  <c r="N226" s="1"/>
  <c r="L437" i="7"/>
  <c r="G337" i="12" s="1"/>
  <c r="AZ228" i="13"/>
  <c r="BD227"/>
  <c r="BG227" s="1"/>
  <c r="I187" i="14" s="1"/>
  <c r="H227" i="13" l="1"/>
  <c r="Q227" s="1"/>
  <c r="I227"/>
  <c r="R227" s="1"/>
  <c r="AZ229"/>
  <c r="BD228"/>
  <c r="B187" i="14"/>
  <c r="F437" i="7"/>
  <c r="AX227" i="13"/>
  <c r="AY227"/>
  <c r="BJ227"/>
  <c r="J227"/>
  <c r="AW227"/>
  <c r="AK228" s="1"/>
  <c r="AT228" s="1"/>
  <c r="H337" i="12"/>
  <c r="I337" s="1"/>
  <c r="E187" i="14"/>
  <c r="K227" i="13" l="1"/>
  <c r="N227" s="1"/>
  <c r="BK227"/>
  <c r="BH228" s="1"/>
  <c r="L227"/>
  <c r="O227" s="1"/>
  <c r="AA228"/>
  <c r="C188" i="14" s="1"/>
  <c r="BG228" i="13"/>
  <c r="I188" i="14" s="1"/>
  <c r="Z228" i="13"/>
  <c r="F187" i="14"/>
  <c r="J338" i="12"/>
  <c r="G438" i="7"/>
  <c r="H438"/>
  <c r="K438"/>
  <c r="I438"/>
  <c r="J438"/>
  <c r="AZ230" i="13"/>
  <c r="BD229"/>
  <c r="S227"/>
  <c r="AB228" s="1"/>
  <c r="D188" i="14" s="1"/>
  <c r="M227" i="13"/>
  <c r="P227" s="1"/>
  <c r="B188" i="14"/>
  <c r="BB227" i="13"/>
  <c r="BA227"/>
  <c r="J228"/>
  <c r="AW228"/>
  <c r="AK229" s="1"/>
  <c r="AT229" s="1"/>
  <c r="BC227"/>
  <c r="BI227"/>
  <c r="F438" i="7" l="1"/>
  <c r="G439" s="1"/>
  <c r="BG229" i="13"/>
  <c r="I189" i="14" s="1"/>
  <c r="AZ231" i="13"/>
  <c r="BD230"/>
  <c r="L438" i="7"/>
  <c r="G338" i="12" s="1"/>
  <c r="BJ228" i="13"/>
  <c r="BF227"/>
  <c r="H187" i="14" s="1"/>
  <c r="AS228" i="13"/>
  <c r="AY228" s="1"/>
  <c r="S228"/>
  <c r="AB229" s="1"/>
  <c r="D189" i="14" s="1"/>
  <c r="M228" i="13"/>
  <c r="P228" s="1"/>
  <c r="AW229"/>
  <c r="AK230" s="1"/>
  <c r="AT230" s="1"/>
  <c r="J229"/>
  <c r="BE227"/>
  <c r="G187" i="14" s="1"/>
  <c r="AR228" i="13"/>
  <c r="K439" i="7" l="1"/>
  <c r="J439"/>
  <c r="I439"/>
  <c r="H439"/>
  <c r="BC228" i="13"/>
  <c r="BF228" s="1"/>
  <c r="H188" i="14" s="1"/>
  <c r="BI228" i="13"/>
  <c r="M229"/>
  <c r="P229" s="1"/>
  <c r="S229"/>
  <c r="AB230" s="1"/>
  <c r="D190" i="14" s="1"/>
  <c r="BJ229" i="13"/>
  <c r="H228"/>
  <c r="AU228"/>
  <c r="AI229" s="1"/>
  <c r="AV228"/>
  <c r="AJ229" s="1"/>
  <c r="I228"/>
  <c r="AZ232"/>
  <c r="BD231"/>
  <c r="H338" i="12"/>
  <c r="I338" s="1"/>
  <c r="E188" i="14"/>
  <c r="AW230" i="13"/>
  <c r="AK231" s="1"/>
  <c r="AT231" s="1"/>
  <c r="J230"/>
  <c r="AX228"/>
  <c r="BG230"/>
  <c r="I190" i="14" s="1"/>
  <c r="L439" i="7" l="1"/>
  <c r="G339" i="12" s="1"/>
  <c r="E189" i="14" s="1"/>
  <c r="BG231" i="13"/>
  <c r="I191" i="14" s="1"/>
  <c r="AS229" i="13"/>
  <c r="AV229" s="1"/>
  <c r="AJ230" s="1"/>
  <c r="J231"/>
  <c r="AW231"/>
  <c r="AK232" s="1"/>
  <c r="AT232" s="1"/>
  <c r="AZ233"/>
  <c r="BD232"/>
  <c r="BK228"/>
  <c r="K228"/>
  <c r="N228" s="1"/>
  <c r="Q228"/>
  <c r="Z229" s="1"/>
  <c r="BJ230"/>
  <c r="S230"/>
  <c r="AB231" s="1"/>
  <c r="D191" i="14" s="1"/>
  <c r="M230" i="13"/>
  <c r="P230" s="1"/>
  <c r="F188" i="14"/>
  <c r="J339" i="12"/>
  <c r="BA228" i="13"/>
  <c r="BB228"/>
  <c r="BE228" s="1"/>
  <c r="G188" i="14" s="1"/>
  <c r="R228" i="13"/>
  <c r="AA229" s="1"/>
  <c r="C189" i="14" s="1"/>
  <c r="L228" i="13"/>
  <c r="O228" s="1"/>
  <c r="I229" l="1"/>
  <c r="L229" s="1"/>
  <c r="O229" s="1"/>
  <c r="H339" i="12"/>
  <c r="I339" s="1"/>
  <c r="F189" i="14" s="1"/>
  <c r="AR229" i="13"/>
  <c r="H229" s="1"/>
  <c r="BG232"/>
  <c r="I192" i="14" s="1"/>
  <c r="BJ231" i="13"/>
  <c r="AZ234"/>
  <c r="BD233"/>
  <c r="B189" i="14"/>
  <c r="F439" i="7"/>
  <c r="J232" i="13"/>
  <c r="AW232"/>
  <c r="AK233" s="1"/>
  <c r="AT233" s="1"/>
  <c r="BH229"/>
  <c r="R229"/>
  <c r="M231"/>
  <c r="P231" s="1"/>
  <c r="S231"/>
  <c r="AB232" s="1"/>
  <c r="D192" i="14" s="1"/>
  <c r="J340" i="12" l="1"/>
  <c r="AU229" i="13"/>
  <c r="AI230" s="1"/>
  <c r="AX229"/>
  <c r="AY229"/>
  <c r="G440" i="7"/>
  <c r="I440"/>
  <c r="H440"/>
  <c r="K440"/>
  <c r="J440"/>
  <c r="AZ235" i="13"/>
  <c r="BD234"/>
  <c r="Q229"/>
  <c r="BK229"/>
  <c r="K229"/>
  <c r="N229" s="1"/>
  <c r="S232"/>
  <c r="AB233" s="1"/>
  <c r="D193" i="14" s="1"/>
  <c r="M232" i="13"/>
  <c r="P232" s="1"/>
  <c r="BG233"/>
  <c r="I193" i="14" s="1"/>
  <c r="AW233" i="13"/>
  <c r="AK234" s="1"/>
  <c r="AT234" s="1"/>
  <c r="J233"/>
  <c r="AA230"/>
  <c r="C190" i="14" s="1"/>
  <c r="BJ232" i="13"/>
  <c r="Z230" l="1"/>
  <c r="F440" i="7" s="1"/>
  <c r="K441" s="1"/>
  <c r="BJ233" i="13"/>
  <c r="J234"/>
  <c r="AW234"/>
  <c r="AK235" s="1"/>
  <c r="AT235" s="1"/>
  <c r="BB229"/>
  <c r="BA229"/>
  <c r="BH230"/>
  <c r="BG234"/>
  <c r="I194" i="14" s="1"/>
  <c r="L440" i="7"/>
  <c r="G340" i="12" s="1"/>
  <c r="M233" i="13"/>
  <c r="P233" s="1"/>
  <c r="S233"/>
  <c r="AB234" s="1"/>
  <c r="D194" i="14" s="1"/>
  <c r="BC229" i="13"/>
  <c r="BI229"/>
  <c r="AZ236"/>
  <c r="BD235"/>
  <c r="B190" i="14" l="1"/>
  <c r="I441" i="7"/>
  <c r="BG235" i="13"/>
  <c r="I195" i="14" s="1"/>
  <c r="BJ234" i="13"/>
  <c r="BE229"/>
  <c r="G189" i="14" s="1"/>
  <c r="AR230" i="13"/>
  <c r="AX230" s="1"/>
  <c r="E190" i="14"/>
  <c r="H340" i="12"/>
  <c r="I340" s="1"/>
  <c r="M234" i="13"/>
  <c r="P234" s="1"/>
  <c r="S234"/>
  <c r="AB235" s="1"/>
  <c r="BF229"/>
  <c r="H189" i="14" s="1"/>
  <c r="AS230" i="13"/>
  <c r="J235"/>
  <c r="AW235"/>
  <c r="AK236" s="1"/>
  <c r="AT236" s="1"/>
  <c r="G441" i="7"/>
  <c r="J441"/>
  <c r="AZ237" i="13"/>
  <c r="BD236"/>
  <c r="H441" i="7"/>
  <c r="L441" l="1"/>
  <c r="G341" i="12" s="1"/>
  <c r="E191" i="14" s="1"/>
  <c r="BB230" i="13"/>
  <c r="BE230" s="1"/>
  <c r="G190" i="14" s="1"/>
  <c r="I230" i="13"/>
  <c r="AV230"/>
  <c r="AJ231" s="1"/>
  <c r="AY230"/>
  <c r="AZ238"/>
  <c r="BD237"/>
  <c r="AW236"/>
  <c r="AK237" s="1"/>
  <c r="AT237" s="1"/>
  <c r="J236"/>
  <c r="F190" i="14"/>
  <c r="J341" i="12"/>
  <c r="D195" i="14"/>
  <c r="BJ235" i="13"/>
  <c r="BG236"/>
  <c r="I196" i="14" s="1"/>
  <c r="AU230" i="13"/>
  <c r="AI231" s="1"/>
  <c r="H230"/>
  <c r="M235"/>
  <c r="P235" s="1"/>
  <c r="S235"/>
  <c r="AB236" s="1"/>
  <c r="H341" i="12" l="1"/>
  <c r="I341" s="1"/>
  <c r="F191" i="14" s="1"/>
  <c r="AR231" i="13"/>
  <c r="AU231" s="1"/>
  <c r="AI232" s="1"/>
  <c r="S236"/>
  <c r="AB237" s="1"/>
  <c r="M236"/>
  <c r="P236" s="1"/>
  <c r="D196" i="14"/>
  <c r="BJ236" i="13"/>
  <c r="AW237"/>
  <c r="AK238" s="1"/>
  <c r="AT238" s="1"/>
  <c r="J237"/>
  <c r="BI230"/>
  <c r="BC230"/>
  <c r="BF230" s="1"/>
  <c r="H190" i="14" s="1"/>
  <c r="BA230" i="13"/>
  <c r="AZ239"/>
  <c r="BD238"/>
  <c r="K230"/>
  <c r="N230" s="1"/>
  <c r="Q230"/>
  <c r="Z231" s="1"/>
  <c r="BK230"/>
  <c r="BH231" s="1"/>
  <c r="R230"/>
  <c r="AA231" s="1"/>
  <c r="C191" i="14" s="1"/>
  <c r="L230" i="13"/>
  <c r="O230" s="1"/>
  <c r="BG237"/>
  <c r="I197" i="14" s="1"/>
  <c r="H231" i="13" l="1"/>
  <c r="Q231" s="1"/>
  <c r="J342" i="12"/>
  <c r="D197" i="14"/>
  <c r="BJ237" i="13"/>
  <c r="K231"/>
  <c r="N231" s="1"/>
  <c r="AZ240"/>
  <c r="BD239"/>
  <c r="AW238"/>
  <c r="AK239" s="1"/>
  <c r="AT239" s="1"/>
  <c r="J238"/>
  <c r="B191" i="14"/>
  <c r="F441" i="7"/>
  <c r="S237" i="13"/>
  <c r="AB238" s="1"/>
  <c r="M237"/>
  <c r="P237" s="1"/>
  <c r="AX231"/>
  <c r="BG238"/>
  <c r="I198" i="14" s="1"/>
  <c r="AS231" i="13"/>
  <c r="BG239" l="1"/>
  <c r="I199" i="14" s="1"/>
  <c r="J239" i="13"/>
  <c r="AW239"/>
  <c r="AK240" s="1"/>
  <c r="AT240" s="1"/>
  <c r="Z232"/>
  <c r="B192" i="14" s="1"/>
  <c r="BB231" i="13"/>
  <c r="G442" i="7"/>
  <c r="I442"/>
  <c r="K442"/>
  <c r="J442"/>
  <c r="H442"/>
  <c r="I231" i="13"/>
  <c r="AV231"/>
  <c r="AJ232" s="1"/>
  <c r="D198" i="14"/>
  <c r="BJ238" i="13"/>
  <c r="S238"/>
  <c r="AB239" s="1"/>
  <c r="M238"/>
  <c r="P238" s="1"/>
  <c r="AZ241"/>
  <c r="BD240"/>
  <c r="AY231"/>
  <c r="BG240" l="1"/>
  <c r="I200" i="14" s="1"/>
  <c r="BC231" i="13"/>
  <c r="BF231" s="1"/>
  <c r="H191" i="14" s="1"/>
  <c r="L442" i="7"/>
  <c r="G342" i="12" s="1"/>
  <c r="BA231" i="13"/>
  <c r="AZ242"/>
  <c r="BD241"/>
  <c r="BE231"/>
  <c r="G191" i="14" s="1"/>
  <c r="AR232" i="13"/>
  <c r="AW240"/>
  <c r="AK241" s="1"/>
  <c r="AT241" s="1"/>
  <c r="J240"/>
  <c r="BI231"/>
  <c r="S239"/>
  <c r="AB240" s="1"/>
  <c r="D200" i="14" s="1"/>
  <c r="M239" i="13"/>
  <c r="P239" s="1"/>
  <c r="D199" i="14"/>
  <c r="BJ239" i="13"/>
  <c r="L231"/>
  <c r="O231" s="1"/>
  <c r="R231"/>
  <c r="AA232" s="1"/>
  <c r="BK231"/>
  <c r="BH232" s="1"/>
  <c r="AX232" s="1"/>
  <c r="BJ240" l="1"/>
  <c r="C192" i="14"/>
  <c r="F442" i="7"/>
  <c r="AW241" i="13"/>
  <c r="AK242" s="1"/>
  <c r="AT242" s="1"/>
  <c r="J241"/>
  <c r="BG241"/>
  <c r="I201" i="14" s="1"/>
  <c r="AS232" i="13"/>
  <c r="BB232"/>
  <c r="BE232" s="1"/>
  <c r="G192" i="14" s="1"/>
  <c r="E192"/>
  <c r="H342" i="12"/>
  <c r="I342" s="1"/>
  <c r="S240" i="13"/>
  <c r="AB241" s="1"/>
  <c r="M240"/>
  <c r="P240" s="1"/>
  <c r="H232"/>
  <c r="AU232"/>
  <c r="AI233" s="1"/>
  <c r="AZ243"/>
  <c r="BD242"/>
  <c r="BG242" s="1"/>
  <c r="I202" i="14" s="1"/>
  <c r="AR233" i="13" l="1"/>
  <c r="AU233" s="1"/>
  <c r="AI234" s="1"/>
  <c r="F192" i="14"/>
  <c r="J343" i="12"/>
  <c r="AZ244" i="13"/>
  <c r="BD243"/>
  <c r="I232"/>
  <c r="AV232"/>
  <c r="AJ233" s="1"/>
  <c r="J242"/>
  <c r="AW242"/>
  <c r="AK243" s="1"/>
  <c r="AT243" s="1"/>
  <c r="D201" i="14"/>
  <c r="BJ241" i="13"/>
  <c r="G443" i="7"/>
  <c r="I443"/>
  <c r="K443"/>
  <c r="H443"/>
  <c r="J443"/>
  <c r="Q232" i="13"/>
  <c r="Z233" s="1"/>
  <c r="B193" i="14" s="1"/>
  <c r="BK232" i="13"/>
  <c r="BH233" s="1"/>
  <c r="K232"/>
  <c r="N232" s="1"/>
  <c r="M241"/>
  <c r="P241" s="1"/>
  <c r="S241"/>
  <c r="AB242" s="1"/>
  <c r="D202" i="14" s="1"/>
  <c r="AY232" i="13"/>
  <c r="H233" l="1"/>
  <c r="K233" s="1"/>
  <c r="N233" s="1"/>
  <c r="BG243"/>
  <c r="I203" i="14" s="1"/>
  <c r="AX233" i="13"/>
  <c r="BB233" s="1"/>
  <c r="BJ242"/>
  <c r="BI232"/>
  <c r="BC232"/>
  <c r="BF232" s="1"/>
  <c r="H192" i="14" s="1"/>
  <c r="BA232" i="13"/>
  <c r="AZ245"/>
  <c r="BD244"/>
  <c r="M242"/>
  <c r="P242" s="1"/>
  <c r="S242"/>
  <c r="AB243" s="1"/>
  <c r="D203" i="14" s="1"/>
  <c r="L443" i="7"/>
  <c r="G343" i="12" s="1"/>
  <c r="J243" i="13"/>
  <c r="AW243"/>
  <c r="AK244" s="1"/>
  <c r="AT244" s="1"/>
  <c r="R232"/>
  <c r="AA233" s="1"/>
  <c r="L232"/>
  <c r="O232" s="1"/>
  <c r="Q233" l="1"/>
  <c r="Z234" s="1"/>
  <c r="B194" i="14" s="1"/>
  <c r="BJ243" i="13"/>
  <c r="BE233"/>
  <c r="G193" i="14" s="1"/>
  <c r="AR234" i="13"/>
  <c r="AU234" s="1"/>
  <c r="AI235" s="1"/>
  <c r="AS233"/>
  <c r="AV233" s="1"/>
  <c r="AJ234" s="1"/>
  <c r="J244"/>
  <c r="AW244"/>
  <c r="AK245" s="1"/>
  <c r="AT245" s="1"/>
  <c r="BG244"/>
  <c r="I204" i="14" s="1"/>
  <c r="H343" i="12"/>
  <c r="I343" s="1"/>
  <c r="E193" i="14"/>
  <c r="C193"/>
  <c r="F443" i="7"/>
  <c r="S243" i="13"/>
  <c r="AB244" s="1"/>
  <c r="M243"/>
  <c r="P243" s="1"/>
  <c r="AZ246"/>
  <c r="BD245"/>
  <c r="AY233" l="1"/>
  <c r="H234"/>
  <c r="Q234" s="1"/>
  <c r="I233"/>
  <c r="BK233" s="1"/>
  <c r="BH234" s="1"/>
  <c r="BG245"/>
  <c r="I205" i="14" s="1"/>
  <c r="BI233" i="13"/>
  <c r="J444" i="7"/>
  <c r="I444"/>
  <c r="G444"/>
  <c r="K444"/>
  <c r="H444"/>
  <c r="S244" i="13"/>
  <c r="AB245" s="1"/>
  <c r="M244"/>
  <c r="P244" s="1"/>
  <c r="D204" i="14"/>
  <c r="BJ244" i="13"/>
  <c r="F193" i="14"/>
  <c r="J344" i="12"/>
  <c r="J245" i="13"/>
  <c r="AW245"/>
  <c r="AK246" s="1"/>
  <c r="AT246" s="1"/>
  <c r="AZ247"/>
  <c r="BD246"/>
  <c r="BA233" l="1"/>
  <c r="BC233"/>
  <c r="K234"/>
  <c r="N234" s="1"/>
  <c r="L233"/>
  <c r="O233" s="1"/>
  <c r="R233"/>
  <c r="AA234" s="1"/>
  <c r="C194" i="14" s="1"/>
  <c r="BG246" i="13"/>
  <c r="I206" i="14" s="1"/>
  <c r="AX234" i="13"/>
  <c r="AZ248"/>
  <c r="BD247"/>
  <c r="D205" i="14"/>
  <c r="BJ245" i="13"/>
  <c r="M245"/>
  <c r="P245" s="1"/>
  <c r="S245"/>
  <c r="AB246" s="1"/>
  <c r="AW246"/>
  <c r="AK247" s="1"/>
  <c r="AT247" s="1"/>
  <c r="J246"/>
  <c r="L444" i="7"/>
  <c r="G344" i="12" s="1"/>
  <c r="AS234" i="13" l="1"/>
  <c r="BF233"/>
  <c r="H193" i="14" s="1"/>
  <c r="F444" i="7"/>
  <c r="H445" s="1"/>
  <c r="Z235" i="13"/>
  <c r="B195" i="14" s="1"/>
  <c r="BB234" i="13"/>
  <c r="AW247"/>
  <c r="AK248" s="1"/>
  <c r="AT248" s="1"/>
  <c r="J247"/>
  <c r="S246"/>
  <c r="AB247" s="1"/>
  <c r="D207" i="14" s="1"/>
  <c r="M246" i="13"/>
  <c r="P246" s="1"/>
  <c r="AZ249"/>
  <c r="BD248"/>
  <c r="H344" i="12"/>
  <c r="I344" s="1"/>
  <c r="E194" i="14"/>
  <c r="D206"/>
  <c r="BJ246" i="13"/>
  <c r="BG247"/>
  <c r="I207" i="14" s="1"/>
  <c r="I234" i="13" l="1"/>
  <c r="AV234"/>
  <c r="AJ235" s="1"/>
  <c r="AY234"/>
  <c r="G445" i="7"/>
  <c r="I445"/>
  <c r="J445"/>
  <c r="K445"/>
  <c r="BG248" i="13"/>
  <c r="I208" i="14" s="1"/>
  <c r="BJ247" i="13"/>
  <c r="F194" i="14"/>
  <c r="J345" i="12"/>
  <c r="AZ250" i="13"/>
  <c r="BD249"/>
  <c r="J248"/>
  <c r="AW248"/>
  <c r="AK249" s="1"/>
  <c r="AT249" s="1"/>
  <c r="BE234"/>
  <c r="G194" i="14" s="1"/>
  <c r="AR235" i="13"/>
  <c r="M247"/>
  <c r="P247" s="1"/>
  <c r="S247"/>
  <c r="AB248" s="1"/>
  <c r="D208" i="14" s="1"/>
  <c r="AS235" i="13" l="1"/>
  <c r="AV235" s="1"/>
  <c r="AJ236" s="1"/>
  <c r="L234"/>
  <c r="O234" s="1"/>
  <c r="BK234"/>
  <c r="BH235" s="1"/>
  <c r="R234"/>
  <c r="AA235" s="1"/>
  <c r="BI234"/>
  <c r="BA234"/>
  <c r="BC234"/>
  <c r="BF234" s="1"/>
  <c r="H194" i="14" s="1"/>
  <c r="L445" i="7"/>
  <c r="G345" i="12" s="1"/>
  <c r="H345" s="1"/>
  <c r="I345" s="1"/>
  <c r="E195" i="14"/>
  <c r="H235" i="13"/>
  <c r="AU235"/>
  <c r="AI236" s="1"/>
  <c r="AX235"/>
  <c r="AZ251"/>
  <c r="BD250"/>
  <c r="AW249"/>
  <c r="AK250" s="1"/>
  <c r="AT250" s="1"/>
  <c r="J249"/>
  <c r="M248"/>
  <c r="P248" s="1"/>
  <c r="S248"/>
  <c r="AB249" s="1"/>
  <c r="D209" i="14" s="1"/>
  <c r="J346" i="12"/>
  <c r="F195" i="14"/>
  <c r="BJ248" i="13"/>
  <c r="BG249"/>
  <c r="I209" i="14" s="1"/>
  <c r="AY235" i="13" l="1"/>
  <c r="BI235" s="1"/>
  <c r="I235"/>
  <c r="BK235" s="1"/>
  <c r="BH236" s="1"/>
  <c r="C195" i="14"/>
  <c r="F445" i="7"/>
  <c r="BJ249" i="13"/>
  <c r="BB235"/>
  <c r="BE235" s="1"/>
  <c r="G195" i="14" s="1"/>
  <c r="BG250" i="13"/>
  <c r="I210" i="14" s="1"/>
  <c r="J250" i="13"/>
  <c r="AW250"/>
  <c r="AK251" s="1"/>
  <c r="AT251" s="1"/>
  <c r="Q235"/>
  <c r="Z236" s="1"/>
  <c r="K235"/>
  <c r="N235" s="1"/>
  <c r="S249"/>
  <c r="AB250" s="1"/>
  <c r="D210" i="14" s="1"/>
  <c r="M249" i="13"/>
  <c r="P249" s="1"/>
  <c r="AZ252"/>
  <c r="BD251"/>
  <c r="AR236" l="1"/>
  <c r="BC235"/>
  <c r="BF235" s="1"/>
  <c r="H195" i="14" s="1"/>
  <c r="BA235" i="13"/>
  <c r="R235"/>
  <c r="AA236" s="1"/>
  <c r="C196" i="14" s="1"/>
  <c r="I446" i="7"/>
  <c r="K446"/>
  <c r="H446"/>
  <c r="J446"/>
  <c r="G446"/>
  <c r="L235" i="13"/>
  <c r="O235" s="1"/>
  <c r="BG251"/>
  <c r="I211" i="14" s="1"/>
  <c r="B196"/>
  <c r="AX236" i="13"/>
  <c r="H236"/>
  <c r="AU236"/>
  <c r="AI237" s="1"/>
  <c r="BJ250"/>
  <c r="AZ253"/>
  <c r="BD252"/>
  <c r="M250"/>
  <c r="P250" s="1"/>
  <c r="S250"/>
  <c r="AB251" s="1"/>
  <c r="J251"/>
  <c r="AW251"/>
  <c r="AK252" s="1"/>
  <c r="AT252" s="1"/>
  <c r="AS236" l="1"/>
  <c r="AV236" s="1"/>
  <c r="AJ237" s="1"/>
  <c r="F446" i="7"/>
  <c r="I447" s="1"/>
  <c r="L446"/>
  <c r="G346" i="12" s="1"/>
  <c r="J252" i="13"/>
  <c r="AW252"/>
  <c r="AK253" s="1"/>
  <c r="AT253" s="1"/>
  <c r="K236"/>
  <c r="N236" s="1"/>
  <c r="Q236"/>
  <c r="Z237" s="1"/>
  <c r="B197" i="14" s="1"/>
  <c r="BG252" i="13"/>
  <c r="I212" i="14" s="1"/>
  <c r="H447" i="7"/>
  <c r="G447"/>
  <c r="D211" i="14"/>
  <c r="BJ251" i="13"/>
  <c r="S251"/>
  <c r="AB252" s="1"/>
  <c r="M251"/>
  <c r="P251" s="1"/>
  <c r="AZ254"/>
  <c r="BD253"/>
  <c r="BB236"/>
  <c r="BE236" s="1"/>
  <c r="G196" i="14" s="1"/>
  <c r="I236" i="13" l="1"/>
  <c r="BK236" s="1"/>
  <c r="BH237" s="1"/>
  <c r="AY236"/>
  <c r="BA236" s="1"/>
  <c r="K447" i="7"/>
  <c r="H346" i="12"/>
  <c r="I346" s="1"/>
  <c r="E196" i="14"/>
  <c r="J447" i="7"/>
  <c r="L447" s="1"/>
  <c r="G347" i="12" s="1"/>
  <c r="D212" i="14"/>
  <c r="BJ252" i="13"/>
  <c r="S252"/>
  <c r="AB253" s="1"/>
  <c r="D213" i="14" s="1"/>
  <c r="M252" i="13"/>
  <c r="P252" s="1"/>
  <c r="AZ255"/>
  <c r="BD254"/>
  <c r="L236"/>
  <c r="O236" s="1"/>
  <c r="AR237"/>
  <c r="AW253"/>
  <c r="AK254" s="1"/>
  <c r="AT254" s="1"/>
  <c r="J253"/>
  <c r="BG253"/>
  <c r="I213" i="14" s="1"/>
  <c r="R236" i="13" l="1"/>
  <c r="AA237" s="1"/>
  <c r="C197" i="14" s="1"/>
  <c r="BC236" i="13"/>
  <c r="BF236" s="1"/>
  <c r="H196" i="14" s="1"/>
  <c r="AX237" i="13"/>
  <c r="BI236"/>
  <c r="J347" i="12"/>
  <c r="F196" i="14"/>
  <c r="BB237" i="13"/>
  <c r="BE237" s="1"/>
  <c r="G197" i="14" s="1"/>
  <c r="E197"/>
  <c r="H347" i="12"/>
  <c r="I347" s="1"/>
  <c r="BG254" i="13"/>
  <c r="I214" i="14" s="1"/>
  <c r="J254" i="13"/>
  <c r="AW254"/>
  <c r="AK255" s="1"/>
  <c r="AT255" s="1"/>
  <c r="AZ256"/>
  <c r="BD255"/>
  <c r="BJ253"/>
  <c r="S253"/>
  <c r="AB254" s="1"/>
  <c r="D214" i="14" s="1"/>
  <c r="M253" i="13"/>
  <c r="P253" s="1"/>
  <c r="H237"/>
  <c r="AU237"/>
  <c r="AI238" s="1"/>
  <c r="AR238" s="1"/>
  <c r="F447" i="7" l="1"/>
  <c r="J448" s="1"/>
  <c r="AS237" i="13"/>
  <c r="AY237" s="1"/>
  <c r="BG255"/>
  <c r="I215" i="14" s="1"/>
  <c r="BJ254" i="13"/>
  <c r="AU238"/>
  <c r="AI239" s="1"/>
  <c r="H238"/>
  <c r="S254"/>
  <c r="AB255" s="1"/>
  <c r="M254"/>
  <c r="P254" s="1"/>
  <c r="K237"/>
  <c r="N237" s="1"/>
  <c r="Q237"/>
  <c r="Z238" s="1"/>
  <c r="B198" i="14" s="1"/>
  <c r="AW255" i="13"/>
  <c r="AK256" s="1"/>
  <c r="AT256" s="1"/>
  <c r="J255"/>
  <c r="F197" i="14"/>
  <c r="J348" i="12"/>
  <c r="AZ257" i="13"/>
  <c r="BD256"/>
  <c r="G448" i="7" l="1"/>
  <c r="L448" s="1"/>
  <c r="G348" i="12" s="1"/>
  <c r="I237" i="13"/>
  <c r="L237" s="1"/>
  <c r="O237" s="1"/>
  <c r="I448" i="7"/>
  <c r="K448"/>
  <c r="AV237" i="13"/>
  <c r="AJ238" s="1"/>
  <c r="AS238" s="1"/>
  <c r="I238" s="1"/>
  <c r="L238" s="1"/>
  <c r="O238" s="1"/>
  <c r="H448" i="7"/>
  <c r="BC237" i="13"/>
  <c r="BF237" s="1"/>
  <c r="H197" i="14" s="1"/>
  <c r="BA237" i="13"/>
  <c r="BI237"/>
  <c r="R237"/>
  <c r="AA238" s="1"/>
  <c r="C198" i="14" s="1"/>
  <c r="BG256" i="13"/>
  <c r="I216" i="14" s="1"/>
  <c r="S255" i="13"/>
  <c r="AB256" s="1"/>
  <c r="M255"/>
  <c r="P255" s="1"/>
  <c r="D215" i="14"/>
  <c r="BJ255" i="13"/>
  <c r="K238"/>
  <c r="N238" s="1"/>
  <c r="Q238"/>
  <c r="AZ258"/>
  <c r="BD257"/>
  <c r="J256"/>
  <c r="AW256"/>
  <c r="AK257" s="1"/>
  <c r="AT257" s="1"/>
  <c r="BK237" l="1"/>
  <c r="BH238" s="1"/>
  <c r="AX238" s="1"/>
  <c r="BB238" s="1"/>
  <c r="BK238"/>
  <c r="AV238"/>
  <c r="AJ239" s="1"/>
  <c r="F448" i="7"/>
  <c r="G449" s="1"/>
  <c r="R238" i="13"/>
  <c r="I449" i="7"/>
  <c r="K449"/>
  <c r="BG257" i="13"/>
  <c r="I217" i="14" s="1"/>
  <c r="J257" i="13"/>
  <c r="AW257"/>
  <c r="AK258" s="1"/>
  <c r="AT258" s="1"/>
  <c r="AZ259"/>
  <c r="BD258"/>
  <c r="E198" i="14"/>
  <c r="H348" i="12"/>
  <c r="I348" s="1"/>
  <c r="D216" i="14"/>
  <c r="BJ256" i="13"/>
  <c r="M256"/>
  <c r="P256" s="1"/>
  <c r="S256"/>
  <c r="AB257" s="1"/>
  <c r="D217" i="14" s="1"/>
  <c r="J449" i="7" l="1"/>
  <c r="AA239" i="13"/>
  <c r="C199" i="14" s="1"/>
  <c r="Z239" i="13"/>
  <c r="B199" i="14" s="1"/>
  <c r="AY238" i="13"/>
  <c r="BH239"/>
  <c r="H449" i="7"/>
  <c r="S257" i="13"/>
  <c r="AB258" s="1"/>
  <c r="M257"/>
  <c r="P257" s="1"/>
  <c r="J258"/>
  <c r="AW258"/>
  <c r="AK259" s="1"/>
  <c r="AT259" s="1"/>
  <c r="BE238"/>
  <c r="G198" i="14" s="1"/>
  <c r="AR239" i="13"/>
  <c r="F198" i="14"/>
  <c r="J349" i="12"/>
  <c r="AZ260" i="13"/>
  <c r="BD259"/>
  <c r="BJ257"/>
  <c r="BG258"/>
  <c r="I218" i="14" s="1"/>
  <c r="L449" i="7" l="1"/>
  <c r="G349" i="12" s="1"/>
  <c r="E199" i="14" s="1"/>
  <c r="BC238" i="13"/>
  <c r="BA238"/>
  <c r="BI238"/>
  <c r="F449" i="7"/>
  <c r="I450" s="1"/>
  <c r="AX239" i="13"/>
  <c r="K450" i="7"/>
  <c r="BG259" i="13"/>
  <c r="I219" i="14" s="1"/>
  <c r="J450" i="7"/>
  <c r="AZ261" i="13"/>
  <c r="BD260"/>
  <c r="D218" i="14"/>
  <c r="BJ258" i="13"/>
  <c r="AU239"/>
  <c r="AI240" s="1"/>
  <c r="H239"/>
  <c r="AW259"/>
  <c r="AK260" s="1"/>
  <c r="AT260" s="1"/>
  <c r="J259"/>
  <c r="M258"/>
  <c r="P258" s="1"/>
  <c r="S258"/>
  <c r="AB259" s="1"/>
  <c r="G450" i="7" l="1"/>
  <c r="L450" s="1"/>
  <c r="G350" i="12" s="1"/>
  <c r="H350" s="1"/>
  <c r="I350" s="1"/>
  <c r="H450" i="7"/>
  <c r="H349" i="12"/>
  <c r="I349" s="1"/>
  <c r="F199" i="14" s="1"/>
  <c r="BB239" i="13"/>
  <c r="BE239" s="1"/>
  <c r="G199" i="14" s="1"/>
  <c r="BF238" i="13"/>
  <c r="H198" i="14" s="1"/>
  <c r="AS239" i="13"/>
  <c r="J350" i="12"/>
  <c r="BG260" i="13"/>
  <c r="I220" i="14" s="1"/>
  <c r="D219"/>
  <c r="BJ259" i="13"/>
  <c r="K239"/>
  <c r="N239" s="1"/>
  <c r="Q239"/>
  <c r="Z240" s="1"/>
  <c r="AW260"/>
  <c r="AK261" s="1"/>
  <c r="AT261" s="1"/>
  <c r="J260"/>
  <c r="S259"/>
  <c r="AB260" s="1"/>
  <c r="D220" i="14" s="1"/>
  <c r="M259" i="13"/>
  <c r="P259" s="1"/>
  <c r="AZ262"/>
  <c r="BD261"/>
  <c r="AR240" l="1"/>
  <c r="AU240" s="1"/>
  <c r="AI241" s="1"/>
  <c r="AY239"/>
  <c r="I239"/>
  <c r="AV239"/>
  <c r="AJ240" s="1"/>
  <c r="E200" i="14"/>
  <c r="AW261" i="13"/>
  <c r="AK262" s="1"/>
  <c r="AT262" s="1"/>
  <c r="J261"/>
  <c r="BJ260"/>
  <c r="AZ263"/>
  <c r="BD262"/>
  <c r="B200" i="14"/>
  <c r="F200"/>
  <c r="J351" i="12"/>
  <c r="S260" i="13"/>
  <c r="AB261" s="1"/>
  <c r="M260"/>
  <c r="P260" s="1"/>
  <c r="BG261"/>
  <c r="I221" i="14" s="1"/>
  <c r="R239" i="13" l="1"/>
  <c r="AA240" s="1"/>
  <c r="BK239"/>
  <c r="BH240" s="1"/>
  <c r="AX240" s="1"/>
  <c r="BB240" s="1"/>
  <c r="BE240" s="1"/>
  <c r="G200" i="14" s="1"/>
  <c r="L239" i="13"/>
  <c r="O239" s="1"/>
  <c r="BI239"/>
  <c r="BC239"/>
  <c r="BF239" s="1"/>
  <c r="H199" i="14" s="1"/>
  <c r="BA239" i="13"/>
  <c r="H240"/>
  <c r="AS240"/>
  <c r="BG262"/>
  <c r="I222" i="14" s="1"/>
  <c r="AZ264" i="13"/>
  <c r="BD263"/>
  <c r="AW262"/>
  <c r="AK263" s="1"/>
  <c r="AT263" s="1"/>
  <c r="J262"/>
  <c r="K240"/>
  <c r="N240" s="1"/>
  <c r="Q240"/>
  <c r="M261"/>
  <c r="P261" s="1"/>
  <c r="S261"/>
  <c r="AB262" s="1"/>
  <c r="D222" i="14" s="1"/>
  <c r="D221"/>
  <c r="BJ261" i="13"/>
  <c r="AV240" l="1"/>
  <c r="AJ241" s="1"/>
  <c r="I240"/>
  <c r="C200" i="14"/>
  <c r="F450" i="7"/>
  <c r="Z241" i="13"/>
  <c r="B201" i="14" s="1"/>
  <c r="AY240" i="13"/>
  <c r="BJ262"/>
  <c r="AR241"/>
  <c r="BG263"/>
  <c r="I223" i="14" s="1"/>
  <c r="J263" i="13"/>
  <c r="AW263"/>
  <c r="AK264" s="1"/>
  <c r="AT264" s="1"/>
  <c r="S262"/>
  <c r="AB263" s="1"/>
  <c r="M262"/>
  <c r="P262" s="1"/>
  <c r="AZ265"/>
  <c r="BD264"/>
  <c r="BC240" l="1"/>
  <c r="BI240"/>
  <c r="BA240"/>
  <c r="R240"/>
  <c r="AA241" s="1"/>
  <c r="C201" i="14" s="1"/>
  <c r="L240" i="13"/>
  <c r="O240" s="1"/>
  <c r="BK240"/>
  <c r="BH241" s="1"/>
  <c r="I451" i="7"/>
  <c r="G451"/>
  <c r="J451"/>
  <c r="J452" s="1"/>
  <c r="H451"/>
  <c r="H452" s="1"/>
  <c r="K451"/>
  <c r="F451"/>
  <c r="AX241" i="13"/>
  <c r="D223" i="14"/>
  <c r="BJ263" i="13"/>
  <c r="I452" i="7"/>
  <c r="M263" i="13"/>
  <c r="P263" s="1"/>
  <c r="S263"/>
  <c r="AB264" s="1"/>
  <c r="AZ266"/>
  <c r="BD265"/>
  <c r="J264"/>
  <c r="AW264"/>
  <c r="AK265" s="1"/>
  <c r="AT265" s="1"/>
  <c r="AU241"/>
  <c r="AI242" s="1"/>
  <c r="H241"/>
  <c r="K452" i="7"/>
  <c r="BG264" i="13"/>
  <c r="I224" i="14" s="1"/>
  <c r="G452" i="7"/>
  <c r="BB241" i="13" l="1"/>
  <c r="BE241" s="1"/>
  <c r="G201" i="14" s="1"/>
  <c r="BF240" i="13"/>
  <c r="H200" i="14" s="1"/>
  <c r="AS241" i="13"/>
  <c r="L451" i="7"/>
  <c r="G351" i="12" s="1"/>
  <c r="BG265" i="13"/>
  <c r="I225" i="14" s="1"/>
  <c r="Q241" i="13"/>
  <c r="Z242" s="1"/>
  <c r="K241"/>
  <c r="N241" s="1"/>
  <c r="AW265"/>
  <c r="AK266" s="1"/>
  <c r="AT266" s="1"/>
  <c r="J265"/>
  <c r="M264"/>
  <c r="P264" s="1"/>
  <c r="S264"/>
  <c r="AB265" s="1"/>
  <c r="D225" i="14" s="1"/>
  <c r="D224"/>
  <c r="BJ264" i="13"/>
  <c r="L452" i="7"/>
  <c r="G352" i="12" s="1"/>
  <c r="AZ267" i="13"/>
  <c r="BD266"/>
  <c r="E201" i="14" l="1"/>
  <c r="H351" i="12"/>
  <c r="I351" s="1"/>
  <c r="AR242" i="13"/>
  <c r="AY241"/>
  <c r="I241"/>
  <c r="AV241"/>
  <c r="AJ242" s="1"/>
  <c r="BG266"/>
  <c r="I226" i="14" s="1"/>
  <c r="E202"/>
  <c r="H352" i="12"/>
  <c r="I352" s="1"/>
  <c r="B202" i="14"/>
  <c r="AU242" i="13"/>
  <c r="AI243" s="1"/>
  <c r="H242"/>
  <c r="M265"/>
  <c r="P265" s="1"/>
  <c r="S265"/>
  <c r="AB266" s="1"/>
  <c r="AZ268"/>
  <c r="BD267"/>
  <c r="BJ265"/>
  <c r="J266"/>
  <c r="AW266"/>
  <c r="AK267" s="1"/>
  <c r="AT267" s="1"/>
  <c r="BK241" l="1"/>
  <c r="BH242" s="1"/>
  <c r="R241"/>
  <c r="AA242" s="1"/>
  <c r="L241"/>
  <c r="O241" s="1"/>
  <c r="J352" i="12"/>
  <c r="F201" i="14"/>
  <c r="AS242" i="13"/>
  <c r="BC241"/>
  <c r="BF241" s="1"/>
  <c r="H201" i="14" s="1"/>
  <c r="BI241" i="13"/>
  <c r="BA241"/>
  <c r="M266"/>
  <c r="P266" s="1"/>
  <c r="S266"/>
  <c r="AB267" s="1"/>
  <c r="D227" i="14" s="1"/>
  <c r="AZ269" i="13"/>
  <c r="BD268"/>
  <c r="J267"/>
  <c r="AW267"/>
  <c r="AK268" s="1"/>
  <c r="AT268" s="1"/>
  <c r="Q242"/>
  <c r="K242"/>
  <c r="N242" s="1"/>
  <c r="J353" i="12"/>
  <c r="F202" i="14"/>
  <c r="BG267" i="13"/>
  <c r="I227" i="14" s="1"/>
  <c r="D226"/>
  <c r="BJ266" i="13"/>
  <c r="AX242" l="1"/>
  <c r="AY242"/>
  <c r="AV242"/>
  <c r="AJ243" s="1"/>
  <c r="I242"/>
  <c r="C202" i="14"/>
  <c r="F452" i="7"/>
  <c r="BJ267" i="13"/>
  <c r="AZ270"/>
  <c r="BD269"/>
  <c r="M267"/>
  <c r="P267" s="1"/>
  <c r="S267"/>
  <c r="AB268" s="1"/>
  <c r="D228" i="14" s="1"/>
  <c r="AW268" i="13"/>
  <c r="AK269" s="1"/>
  <c r="AT269" s="1"/>
  <c r="J268"/>
  <c r="BG268"/>
  <c r="I228" i="14" s="1"/>
  <c r="BB242" i="13" l="1"/>
  <c r="BA242"/>
  <c r="J453" i="7"/>
  <c r="I453"/>
  <c r="G453"/>
  <c r="L453" s="1"/>
  <c r="G353" i="12" s="1"/>
  <c r="H353" s="1"/>
  <c r="I353" s="1"/>
  <c r="H453" i="7"/>
  <c r="K453"/>
  <c r="Z243" i="13"/>
  <c r="B203" i="14" s="1"/>
  <c r="BI242" i="13"/>
  <c r="BC242"/>
  <c r="R242"/>
  <c r="AA243" s="1"/>
  <c r="C203" i="14" s="1"/>
  <c r="BK242" i="13"/>
  <c r="BH243" s="1"/>
  <c r="L242"/>
  <c r="O242" s="1"/>
  <c r="AZ271"/>
  <c r="BD270"/>
  <c r="BJ268"/>
  <c r="J269"/>
  <c r="AW269"/>
  <c r="AK270" s="1"/>
  <c r="AT270" s="1"/>
  <c r="BG269"/>
  <c r="I229" i="14" s="1"/>
  <c r="M268" i="13"/>
  <c r="P268" s="1"/>
  <c r="S268"/>
  <c r="AB269" s="1"/>
  <c r="D229" i="14" s="1"/>
  <c r="AY243" i="13" l="1"/>
  <c r="BI243" s="1"/>
  <c r="BF242"/>
  <c r="H202" i="14" s="1"/>
  <c r="AS243" i="13"/>
  <c r="E203" i="14"/>
  <c r="BE242" i="13"/>
  <c r="G202" i="14" s="1"/>
  <c r="AR243" i="13"/>
  <c r="F453" i="7"/>
  <c r="G454" s="1"/>
  <c r="BJ269" i="13"/>
  <c r="J270"/>
  <c r="AW270"/>
  <c r="AK271" s="1"/>
  <c r="AT271" s="1"/>
  <c r="AZ272"/>
  <c r="BD271"/>
  <c r="F203" i="14"/>
  <c r="J354" i="12"/>
  <c r="S269" i="13"/>
  <c r="AB270" s="1"/>
  <c r="D230" i="14" s="1"/>
  <c r="M269" i="13"/>
  <c r="P269" s="1"/>
  <c r="BG270"/>
  <c r="I230" i="14" s="1"/>
  <c r="AX243" i="13" l="1"/>
  <c r="BB243" s="1"/>
  <c r="BE243" s="1"/>
  <c r="G203" i="14" s="1"/>
  <c r="H243" i="13"/>
  <c r="AU243"/>
  <c r="AI244" s="1"/>
  <c r="I243"/>
  <c r="AV243"/>
  <c r="AJ244" s="1"/>
  <c r="AS244" s="1"/>
  <c r="I244" s="1"/>
  <c r="R244" s="1"/>
  <c r="BC243"/>
  <c r="BF243" s="1"/>
  <c r="H203" i="14" s="1"/>
  <c r="K454" i="7"/>
  <c r="I454"/>
  <c r="J454"/>
  <c r="H454"/>
  <c r="BG271" i="13"/>
  <c r="I231" i="14" s="1"/>
  <c r="L244" i="13"/>
  <c r="M270"/>
  <c r="P270" s="1"/>
  <c r="S270"/>
  <c r="AB271" s="1"/>
  <c r="D231" i="14" s="1"/>
  <c r="AW271" i="13"/>
  <c r="AK272" s="1"/>
  <c r="AT272" s="1"/>
  <c r="J271"/>
  <c r="AZ273"/>
  <c r="BD272"/>
  <c r="BJ270"/>
  <c r="L454" i="7" l="1"/>
  <c r="G354" i="12" s="1"/>
  <c r="H354" s="1"/>
  <c r="I354" s="1"/>
  <c r="J355" s="1"/>
  <c r="BK243" i="13"/>
  <c r="BH244" s="1"/>
  <c r="Q243"/>
  <c r="Z244" s="1"/>
  <c r="K243"/>
  <c r="N243" s="1"/>
  <c r="AV244"/>
  <c r="AJ245" s="1"/>
  <c r="BA243"/>
  <c r="L243"/>
  <c r="O243" s="1"/>
  <c r="R243"/>
  <c r="AA244" s="1"/>
  <c r="C204" i="14" s="1"/>
  <c r="AR244" i="13"/>
  <c r="BG272"/>
  <c r="I232" i="14" s="1"/>
  <c r="BJ271" i="13"/>
  <c r="AW272"/>
  <c r="AK273" s="1"/>
  <c r="AT273" s="1"/>
  <c r="J272"/>
  <c r="AZ274"/>
  <c r="BD273"/>
  <c r="S271"/>
  <c r="AB272" s="1"/>
  <c r="M271"/>
  <c r="P271" s="1"/>
  <c r="E204" i="14" l="1"/>
  <c r="F204"/>
  <c r="O244" i="13"/>
  <c r="AY244"/>
  <c r="H244"/>
  <c r="AU244"/>
  <c r="AI245" s="1"/>
  <c r="B204" i="14"/>
  <c r="F454" i="7"/>
  <c r="AX244" i="13"/>
  <c r="BG273"/>
  <c r="I233" i="14" s="1"/>
  <c r="AZ275" i="13"/>
  <c r="BD274"/>
  <c r="D232" i="14"/>
  <c r="BJ272" i="13"/>
  <c r="S272"/>
  <c r="AB273" s="1"/>
  <c r="M272"/>
  <c r="P272" s="1"/>
  <c r="AW273"/>
  <c r="AK274" s="1"/>
  <c r="AT274" s="1"/>
  <c r="J273"/>
  <c r="K455" i="7" l="1"/>
  <c r="G455"/>
  <c r="I455"/>
  <c r="J455"/>
  <c r="H455"/>
  <c r="BC244" i="13"/>
  <c r="BI244"/>
  <c r="AA245"/>
  <c r="C205" i="14" s="1"/>
  <c r="BA244" i="13"/>
  <c r="BB244"/>
  <c r="K244"/>
  <c r="N244" s="1"/>
  <c r="Q244"/>
  <c r="Z245" s="1"/>
  <c r="BK244"/>
  <c r="BH245" s="1"/>
  <c r="BG274"/>
  <c r="I234" i="14" s="1"/>
  <c r="AZ276" i="13"/>
  <c r="BD275"/>
  <c r="D233" i="14"/>
  <c r="BJ273" i="13"/>
  <c r="J274"/>
  <c r="AW274"/>
  <c r="AK275" s="1"/>
  <c r="AT275" s="1"/>
  <c r="S273"/>
  <c r="AB274" s="1"/>
  <c r="D234" i="14" s="1"/>
  <c r="M273" i="13"/>
  <c r="P273" s="1"/>
  <c r="L455" i="7" l="1"/>
  <c r="G355" i="12" s="1"/>
  <c r="AX245" i="13"/>
  <c r="AR245"/>
  <c r="BE244"/>
  <c r="G204" i="14" s="1"/>
  <c r="BF244" i="13"/>
  <c r="H204" i="14" s="1"/>
  <c r="AS245" i="13"/>
  <c r="B205" i="14"/>
  <c r="F455" i="7"/>
  <c r="J456" s="1"/>
  <c r="BG275" i="13"/>
  <c r="I235" i="14" s="1"/>
  <c r="S274" i="13"/>
  <c r="AB275" s="1"/>
  <c r="D235" i="14" s="1"/>
  <c r="M274" i="13"/>
  <c r="P274" s="1"/>
  <c r="BJ274"/>
  <c r="J275"/>
  <c r="AW275"/>
  <c r="AK276" s="1"/>
  <c r="AT276" s="1"/>
  <c r="AZ277"/>
  <c r="BD276"/>
  <c r="BB245" l="1"/>
  <c r="BE245" s="1"/>
  <c r="G205" i="14" s="1"/>
  <c r="AV245" i="13"/>
  <c r="AJ246" s="1"/>
  <c r="I245"/>
  <c r="H355" i="12"/>
  <c r="I355" s="1"/>
  <c r="E205" i="14"/>
  <c r="K456" i="7"/>
  <c r="H456"/>
  <c r="AY245" i="13"/>
  <c r="AU245"/>
  <c r="AI246" s="1"/>
  <c r="H245"/>
  <c r="G456" i="7"/>
  <c r="I456"/>
  <c r="BG276" i="13"/>
  <c r="I236" i="14" s="1"/>
  <c r="BJ275" i="13"/>
  <c r="M275"/>
  <c r="P275" s="1"/>
  <c r="S275"/>
  <c r="AB276" s="1"/>
  <c r="J276"/>
  <c r="AW276"/>
  <c r="AK277" s="1"/>
  <c r="AT277" s="1"/>
  <c r="AZ278"/>
  <c r="BD277"/>
  <c r="BC245" l="1"/>
  <c r="BF245" s="1"/>
  <c r="H205" i="14" s="1"/>
  <c r="BI245" i="13"/>
  <c r="BK245"/>
  <c r="K245"/>
  <c r="N245" s="1"/>
  <c r="Q245"/>
  <c r="Z246" s="1"/>
  <c r="F205" i="14"/>
  <c r="J356" i="12"/>
  <c r="L245" i="13"/>
  <c r="O245" s="1"/>
  <c r="R245"/>
  <c r="AA246" s="1"/>
  <c r="C206" i="14" s="1"/>
  <c r="AR246" i="13"/>
  <c r="BA245"/>
  <c r="L456" i="7"/>
  <c r="G356" i="12" s="1"/>
  <c r="BG277" i="13"/>
  <c r="I237" i="14" s="1"/>
  <c r="AZ279" i="13"/>
  <c r="BD278"/>
  <c r="D236" i="14"/>
  <c r="BJ276" i="13"/>
  <c r="S276"/>
  <c r="AB277" s="1"/>
  <c r="D237" i="14" s="1"/>
  <c r="M276" i="13"/>
  <c r="P276" s="1"/>
  <c r="AW277"/>
  <c r="AK278" s="1"/>
  <c r="AT278" s="1"/>
  <c r="J277"/>
  <c r="H246" l="1"/>
  <c r="AU246"/>
  <c r="AI247" s="1"/>
  <c r="E206" i="14"/>
  <c r="H356" i="12"/>
  <c r="I356" s="1"/>
  <c r="B206" i="14"/>
  <c r="F456" i="7"/>
  <c r="AS246" i="13"/>
  <c r="BG278"/>
  <c r="I238" i="14" s="1"/>
  <c r="BJ277" i="13"/>
  <c r="J278"/>
  <c r="AW278"/>
  <c r="AK279" s="1"/>
  <c r="AT279" s="1"/>
  <c r="S277"/>
  <c r="AB278" s="1"/>
  <c r="M277"/>
  <c r="P277" s="1"/>
  <c r="AZ280"/>
  <c r="BD279"/>
  <c r="K246" l="1"/>
  <c r="N246" s="1"/>
  <c r="Q246"/>
  <c r="AV246"/>
  <c r="AJ247" s="1"/>
  <c r="I246"/>
  <c r="BK246" s="1"/>
  <c r="J457" i="7"/>
  <c r="H457"/>
  <c r="G457"/>
  <c r="K457"/>
  <c r="I457"/>
  <c r="F206" i="14"/>
  <c r="J357" i="12"/>
  <c r="AZ281" i="13"/>
  <c r="BD280"/>
  <c r="M278"/>
  <c r="P278" s="1"/>
  <c r="S278"/>
  <c r="AB279" s="1"/>
  <c r="D239" i="14" s="1"/>
  <c r="AW279" i="13"/>
  <c r="AK280" s="1"/>
  <c r="AT280" s="1"/>
  <c r="J279"/>
  <c r="D238" i="14"/>
  <c r="BJ278" i="13"/>
  <c r="BG279"/>
  <c r="I239" i="14" s="1"/>
  <c r="L246" i="13" l="1"/>
  <c r="O246" s="1"/>
  <c r="R246"/>
  <c r="L457" i="7"/>
  <c r="G357" i="12" s="1"/>
  <c r="AZ282" i="13"/>
  <c r="BD281"/>
  <c r="AW280"/>
  <c r="AK281" s="1"/>
  <c r="AT281" s="1"/>
  <c r="J280"/>
  <c r="BJ279"/>
  <c r="S279"/>
  <c r="AB280" s="1"/>
  <c r="D240" i="14" s="1"/>
  <c r="M279" i="13"/>
  <c r="P279" s="1"/>
  <c r="BG280"/>
  <c r="I240" i="14" s="1"/>
  <c r="H357" i="12" l="1"/>
  <c r="I357" s="1"/>
  <c r="E207" i="14"/>
  <c r="BG281" i="13"/>
  <c r="I241" i="14" s="1"/>
  <c r="M280" i="13"/>
  <c r="P280" s="1"/>
  <c r="S280"/>
  <c r="AB281" s="1"/>
  <c r="D241" i="14" s="1"/>
  <c r="AZ283" i="13"/>
  <c r="BD282"/>
  <c r="BJ280"/>
  <c r="J281"/>
  <c r="AW281"/>
  <c r="AK282" s="1"/>
  <c r="AT282" s="1"/>
  <c r="F207" i="14" l="1"/>
  <c r="J358" i="12"/>
  <c r="AW282" i="13"/>
  <c r="AK283" s="1"/>
  <c r="AT283" s="1"/>
  <c r="J282"/>
  <c r="BG282"/>
  <c r="I242" i="14" s="1"/>
  <c r="BJ281" i="13"/>
  <c r="S281"/>
  <c r="AB282" s="1"/>
  <c r="D242" i="14" s="1"/>
  <c r="M281" i="13"/>
  <c r="P281" s="1"/>
  <c r="AZ284"/>
  <c r="BD283"/>
  <c r="BJ282" l="1"/>
  <c r="M282"/>
  <c r="P282" s="1"/>
  <c r="S282"/>
  <c r="AB283" s="1"/>
  <c r="D243" i="14" s="1"/>
  <c r="BG283" i="13"/>
  <c r="I243" i="14" s="1"/>
  <c r="AW283" i="13"/>
  <c r="AK284" s="1"/>
  <c r="AT284" s="1"/>
  <c r="J283"/>
  <c r="AZ285"/>
  <c r="BD284"/>
  <c r="BJ283" l="1"/>
  <c r="M283"/>
  <c r="P283" s="1"/>
  <c r="S283"/>
  <c r="AB284" s="1"/>
  <c r="D244" i="14" s="1"/>
  <c r="J284" i="13"/>
  <c r="AW284"/>
  <c r="AK285" s="1"/>
  <c r="AT285" s="1"/>
  <c r="AZ286"/>
  <c r="BD285"/>
  <c r="BG284"/>
  <c r="I244" i="14" s="1"/>
  <c r="BG285" i="13" l="1"/>
  <c r="I245" i="14" s="1"/>
  <c r="BJ284" i="13"/>
  <c r="S284"/>
  <c r="AB285" s="1"/>
  <c r="D245" i="14" s="1"/>
  <c r="M284" i="13"/>
  <c r="P284" s="1"/>
  <c r="AZ287"/>
  <c r="BD286"/>
  <c r="J285"/>
  <c r="AW285"/>
  <c r="AK286" s="1"/>
  <c r="AT286" s="1"/>
  <c r="BG286" l="1"/>
  <c r="I246" i="14" s="1"/>
  <c r="BJ285" i="13"/>
  <c r="M285"/>
  <c r="P285" s="1"/>
  <c r="S285"/>
  <c r="AB286" s="1"/>
  <c r="D246" i="14" s="1"/>
  <c r="AW286" i="13"/>
  <c r="AK287" s="1"/>
  <c r="AT287" s="1"/>
  <c r="J286"/>
  <c r="AZ288"/>
  <c r="BD287"/>
  <c r="BJ286" l="1"/>
  <c r="AZ289"/>
  <c r="BD288"/>
  <c r="BG287"/>
  <c r="I247" i="14" s="1"/>
  <c r="M286" i="13"/>
  <c r="P286" s="1"/>
  <c r="S286"/>
  <c r="AB287" s="1"/>
  <c r="J287"/>
  <c r="AW287"/>
  <c r="AK288" s="1"/>
  <c r="AT288" s="1"/>
  <c r="AZ290" l="1"/>
  <c r="BD289"/>
  <c r="M287"/>
  <c r="P287" s="1"/>
  <c r="S287"/>
  <c r="AB288" s="1"/>
  <c r="D248" i="14" s="1"/>
  <c r="D247"/>
  <c r="BJ287" i="13"/>
  <c r="BG288"/>
  <c r="I248" i="14" s="1"/>
  <c r="AW288" i="13"/>
  <c r="AK289" s="1"/>
  <c r="AT289" s="1"/>
  <c r="J288"/>
  <c r="BG289" l="1"/>
  <c r="I249" i="14" s="1"/>
  <c r="S288" i="13"/>
  <c r="AB289" s="1"/>
  <c r="D249" i="14" s="1"/>
  <c r="M288" i="13"/>
  <c r="P288" s="1"/>
  <c r="BJ288"/>
  <c r="J289"/>
  <c r="AW289"/>
  <c r="AK290" s="1"/>
  <c r="AT290" s="1"/>
  <c r="AZ291"/>
  <c r="BD290"/>
  <c r="BJ289" l="1"/>
  <c r="BG290"/>
  <c r="I250" i="14" s="1"/>
  <c r="AW290" i="13"/>
  <c r="AK291" s="1"/>
  <c r="AT291" s="1"/>
  <c r="J290"/>
  <c r="AZ292"/>
  <c r="BD291"/>
  <c r="S289"/>
  <c r="AB290" s="1"/>
  <c r="D250" i="14" s="1"/>
  <c r="M289" i="13"/>
  <c r="P289" s="1"/>
  <c r="BJ290" l="1"/>
  <c r="J291"/>
  <c r="AW291"/>
  <c r="AK292" s="1"/>
  <c r="AT292" s="1"/>
  <c r="AZ293"/>
  <c r="BD292"/>
  <c r="M290"/>
  <c r="P290" s="1"/>
  <c r="S290"/>
  <c r="AB291" s="1"/>
  <c r="BG291"/>
  <c r="I251" i="14" s="1"/>
  <c r="BG292" i="13" l="1"/>
  <c r="I252" i="14" s="1"/>
  <c r="D251"/>
  <c r="BJ291" i="13"/>
  <c r="S291"/>
  <c r="AB292" s="1"/>
  <c r="D252" i="14" s="1"/>
  <c r="M291" i="13"/>
  <c r="P291" s="1"/>
  <c r="AZ294"/>
  <c r="BD293"/>
  <c r="AW292"/>
  <c r="AK293" s="1"/>
  <c r="AT293" s="1"/>
  <c r="J292"/>
  <c r="BG293" l="1"/>
  <c r="I253" i="14" s="1"/>
  <c r="AW293" i="13"/>
  <c r="AK294" s="1"/>
  <c r="AT294" s="1"/>
  <c r="J293"/>
  <c r="BJ292"/>
  <c r="M292"/>
  <c r="P292" s="1"/>
  <c r="S292"/>
  <c r="AB293" s="1"/>
  <c r="D253" i="14" s="1"/>
  <c r="AZ295" i="13"/>
  <c r="BD294"/>
  <c r="BJ293" l="1"/>
  <c r="BG294"/>
  <c r="I254" i="14" s="1"/>
  <c r="AW294" i="13"/>
  <c r="AK295" s="1"/>
  <c r="AT295" s="1"/>
  <c r="J294"/>
  <c r="AZ296"/>
  <c r="BD295"/>
  <c r="M293"/>
  <c r="P293" s="1"/>
  <c r="S293"/>
  <c r="AB294" s="1"/>
  <c r="AW295" l="1"/>
  <c r="AK296" s="1"/>
  <c r="AT296" s="1"/>
  <c r="J295"/>
  <c r="AZ297"/>
  <c r="BD296"/>
  <c r="S294"/>
  <c r="AB295" s="1"/>
  <c r="M294"/>
  <c r="P294" s="1"/>
  <c r="D254" i="14"/>
  <c r="BJ294" i="13"/>
  <c r="BG295"/>
  <c r="I255" i="14" s="1"/>
  <c r="D255" l="1"/>
  <c r="BJ295" i="13"/>
  <c r="M295"/>
  <c r="P295" s="1"/>
  <c r="S295"/>
  <c r="AB296" s="1"/>
  <c r="D256" i="14" s="1"/>
  <c r="AZ298" i="13"/>
  <c r="BD297"/>
  <c r="J296"/>
  <c r="AW296"/>
  <c r="AK297" s="1"/>
  <c r="AT297" s="1"/>
  <c r="BG296"/>
  <c r="I256" i="14" s="1"/>
  <c r="S296" i="13" l="1"/>
  <c r="AB297" s="1"/>
  <c r="D257" i="14" s="1"/>
  <c r="M296" i="13"/>
  <c r="P296" s="1"/>
  <c r="BJ296"/>
  <c r="AZ299"/>
  <c r="BD298"/>
  <c r="J297"/>
  <c r="AW297"/>
  <c r="AK298" s="1"/>
  <c r="AT298" s="1"/>
  <c r="BG297"/>
  <c r="I257" i="14" s="1"/>
  <c r="BJ297" i="13"/>
  <c r="BG298" l="1"/>
  <c r="I258" i="14" s="1"/>
  <c r="S297" i="13"/>
  <c r="AB298" s="1"/>
  <c r="M297"/>
  <c r="P297" s="1"/>
  <c r="AW298"/>
  <c r="AK299" s="1"/>
  <c r="AT299" s="1"/>
  <c r="J298"/>
  <c r="AZ300"/>
  <c r="BD299"/>
  <c r="BG299" l="1"/>
  <c r="I259" i="14" s="1"/>
  <c r="AZ301" i="13"/>
  <c r="BD300"/>
  <c r="D258" i="14"/>
  <c r="BJ298" i="13"/>
  <c r="J299"/>
  <c r="AW299"/>
  <c r="AK300" s="1"/>
  <c r="AT300" s="1"/>
  <c r="S298"/>
  <c r="AB299" s="1"/>
  <c r="D259" i="14" s="1"/>
  <c r="M298" i="13"/>
  <c r="P298" s="1"/>
  <c r="BJ299" l="1"/>
  <c r="AZ302"/>
  <c r="BD301"/>
  <c r="M299"/>
  <c r="P299" s="1"/>
  <c r="S299"/>
  <c r="AB300" s="1"/>
  <c r="D260" i="14" s="1"/>
  <c r="BG300" i="13"/>
  <c r="I260" i="14" s="1"/>
  <c r="AW300" i="13"/>
  <c r="AK301" s="1"/>
  <c r="AT301" s="1"/>
  <c r="J300"/>
  <c r="AZ303" l="1"/>
  <c r="BD302"/>
  <c r="J301"/>
  <c r="AW301"/>
  <c r="AK302" s="1"/>
  <c r="AT302" s="1"/>
  <c r="M300"/>
  <c r="P300" s="1"/>
  <c r="S300"/>
  <c r="AB301" s="1"/>
  <c r="D261" i="14" s="1"/>
  <c r="BJ300" i="13"/>
  <c r="BG301"/>
  <c r="I261" i="14" s="1"/>
  <c r="BJ301" i="13" l="1"/>
  <c r="M301"/>
  <c r="P301" s="1"/>
  <c r="S301"/>
  <c r="AB302" s="1"/>
  <c r="D262" i="14" s="1"/>
  <c r="AW302" i="13"/>
  <c r="AK303" s="1"/>
  <c r="AT303" s="1"/>
  <c r="J302"/>
  <c r="BG302"/>
  <c r="I262" i="14" s="1"/>
  <c r="AZ304" i="13"/>
  <c r="BD303"/>
  <c r="BJ302" l="1"/>
  <c r="AZ305"/>
  <c r="BD304"/>
  <c r="J303"/>
  <c r="AW303"/>
  <c r="AK304" s="1"/>
  <c r="AT304" s="1"/>
  <c r="S302"/>
  <c r="AB303" s="1"/>
  <c r="D263" i="14" s="1"/>
  <c r="M302" i="13"/>
  <c r="P302" s="1"/>
  <c r="BG303"/>
  <c r="I263" i="14" s="1"/>
  <c r="BJ303" i="13" l="1"/>
  <c r="AW304"/>
  <c r="AK305" s="1"/>
  <c r="AT305" s="1"/>
  <c r="J304"/>
  <c r="AZ306"/>
  <c r="BD305"/>
  <c r="BG304"/>
  <c r="I264" i="14" s="1"/>
  <c r="M303" i="13"/>
  <c r="P303" s="1"/>
  <c r="S303"/>
  <c r="AB304" s="1"/>
  <c r="D264" i="14" s="1"/>
  <c r="BJ304" i="13" l="1"/>
  <c r="J305"/>
  <c r="AW305"/>
  <c r="AK306" s="1"/>
  <c r="AT306" s="1"/>
  <c r="S304"/>
  <c r="AB305" s="1"/>
  <c r="D265" i="14" s="1"/>
  <c r="M304" i="13"/>
  <c r="P304" s="1"/>
  <c r="AZ307"/>
  <c r="BD306"/>
  <c r="BG305"/>
  <c r="I265" i="14" s="1"/>
  <c r="BG306" i="13" l="1"/>
  <c r="I266" i="14" s="1"/>
  <c r="BJ305" i="13"/>
  <c r="J306"/>
  <c r="AW306"/>
  <c r="AK307" s="1"/>
  <c r="AT307" s="1"/>
  <c r="AZ308"/>
  <c r="BD307"/>
  <c r="S305"/>
  <c r="AB306" s="1"/>
  <c r="D266" i="14" s="1"/>
  <c r="M305" i="13"/>
  <c r="P305" s="1"/>
  <c r="BG307" l="1"/>
  <c r="I267" i="14" s="1"/>
  <c r="M306" i="13"/>
  <c r="P306" s="1"/>
  <c r="S306"/>
  <c r="AB307" s="1"/>
  <c r="AZ309"/>
  <c r="BD308"/>
  <c r="J307"/>
  <c r="AW307"/>
  <c r="AK308" s="1"/>
  <c r="AT308" s="1"/>
  <c r="BJ306"/>
  <c r="AZ310" l="1"/>
  <c r="BD309"/>
  <c r="J308"/>
  <c r="AW308"/>
  <c r="AK309" s="1"/>
  <c r="AT309" s="1"/>
  <c r="S307"/>
  <c r="AB308" s="1"/>
  <c r="D268" i="14" s="1"/>
  <c r="M307" i="13"/>
  <c r="P307" s="1"/>
  <c r="D267" i="14"/>
  <c r="BJ307" i="13"/>
  <c r="BG308"/>
  <c r="I268" i="14" s="1"/>
  <c r="M308" i="13" l="1"/>
  <c r="P308" s="1"/>
  <c r="S308"/>
  <c r="AB309" s="1"/>
  <c r="D269" i="14" s="1"/>
  <c r="BJ308" i="13"/>
  <c r="J309"/>
  <c r="AW309"/>
  <c r="AK310" s="1"/>
  <c r="AT310" s="1"/>
  <c r="BG309"/>
  <c r="I269" i="14" s="1"/>
  <c r="AZ311" i="13"/>
  <c r="BD310"/>
  <c r="BJ309"/>
  <c r="AW310" l="1"/>
  <c r="AK311" s="1"/>
  <c r="AT311" s="1"/>
  <c r="J310"/>
  <c r="AZ312"/>
  <c r="BD311"/>
  <c r="S309"/>
  <c r="AB310" s="1"/>
  <c r="M309"/>
  <c r="P309" s="1"/>
  <c r="BG310"/>
  <c r="I270" i="14" s="1"/>
  <c r="AW311" i="13" l="1"/>
  <c r="AK312" s="1"/>
  <c r="AT312" s="1"/>
  <c r="J311"/>
  <c r="AZ313"/>
  <c r="BD312"/>
  <c r="D270" i="14"/>
  <c r="BJ310" i="13"/>
  <c r="S310"/>
  <c r="AB311" s="1"/>
  <c r="M310"/>
  <c r="P310" s="1"/>
  <c r="BG311"/>
  <c r="I271" i="14" s="1"/>
  <c r="BG312" i="13" l="1"/>
  <c r="I272" i="14" s="1"/>
  <c r="AW312" i="13"/>
  <c r="AK313" s="1"/>
  <c r="AT313" s="1"/>
  <c r="J312"/>
  <c r="AZ314"/>
  <c r="BD313"/>
  <c r="D271" i="14"/>
  <c r="BJ311" i="13"/>
  <c r="M311"/>
  <c r="P311" s="1"/>
  <c r="S311"/>
  <c r="AB312" s="1"/>
  <c r="D272" i="14" s="1"/>
  <c r="AW313" i="13" l="1"/>
  <c r="AK314" s="1"/>
  <c r="AT314" s="1"/>
  <c r="J313"/>
  <c r="AZ315"/>
  <c r="BD314"/>
  <c r="BJ312"/>
  <c r="M312"/>
  <c r="P312" s="1"/>
  <c r="S312"/>
  <c r="AB313" s="1"/>
  <c r="BG313"/>
  <c r="I273" i="14" s="1"/>
  <c r="J314" i="13" l="1"/>
  <c r="AW314"/>
  <c r="AK315" s="1"/>
  <c r="AT315" s="1"/>
  <c r="S313"/>
  <c r="AB314" s="1"/>
  <c r="D274" i="14" s="1"/>
  <c r="M313" i="13"/>
  <c r="P313" s="1"/>
  <c r="AZ316"/>
  <c r="BD315"/>
  <c r="D273" i="14"/>
  <c r="BJ313" i="13"/>
  <c r="BG314"/>
  <c r="I274" i="14" s="1"/>
  <c r="BJ314" i="13" l="1"/>
  <c r="BG315"/>
  <c r="I275" i="14" s="1"/>
  <c r="J315" i="13"/>
  <c r="AW315"/>
  <c r="AK316" s="1"/>
  <c r="AT316" s="1"/>
  <c r="M314"/>
  <c r="P314" s="1"/>
  <c r="S314"/>
  <c r="AB315" s="1"/>
  <c r="D275" i="14" s="1"/>
  <c r="AZ317" i="13"/>
  <c r="BD316"/>
  <c r="BG316" l="1"/>
  <c r="I276" i="14" s="1"/>
  <c r="M315" i="13"/>
  <c r="P315" s="1"/>
  <c r="S315"/>
  <c r="AB316" s="1"/>
  <c r="BJ315"/>
  <c r="AZ318"/>
  <c r="BD317"/>
  <c r="J316"/>
  <c r="AW316"/>
  <c r="AK317" s="1"/>
  <c r="AT317" s="1"/>
  <c r="M316" l="1"/>
  <c r="P316" s="1"/>
  <c r="S316"/>
  <c r="AB317" s="1"/>
  <c r="D277" i="14" s="1"/>
  <c r="J317" i="13"/>
  <c r="AW317"/>
  <c r="AK318" s="1"/>
  <c r="AT318" s="1"/>
  <c r="AZ319"/>
  <c r="BD318"/>
  <c r="D276" i="14"/>
  <c r="BJ316" i="13"/>
  <c r="BG317"/>
  <c r="I277" i="14" s="1"/>
  <c r="BG318" i="13" l="1"/>
  <c r="I278" i="14" s="1"/>
  <c r="AZ320" i="13"/>
  <c r="BD319"/>
  <c r="S317"/>
  <c r="AB318" s="1"/>
  <c r="M317"/>
  <c r="P317" s="1"/>
  <c r="BJ317"/>
  <c r="J318"/>
  <c r="AW318"/>
  <c r="AK319" s="1"/>
  <c r="AT319" s="1"/>
  <c r="BG319" l="1"/>
  <c r="I279" i="14" s="1"/>
  <c r="AZ321" i="13"/>
  <c r="BD320"/>
  <c r="S318"/>
  <c r="AB319" s="1"/>
  <c r="D279" i="14" s="1"/>
  <c r="M318" i="13"/>
  <c r="P318" s="1"/>
  <c r="AW319"/>
  <c r="AK320" s="1"/>
  <c r="AT320" s="1"/>
  <c r="J319"/>
  <c r="D278" i="14"/>
  <c r="BJ318" i="13"/>
  <c r="BJ319" l="1"/>
  <c r="BG320"/>
  <c r="I280" i="14" s="1"/>
  <c r="AZ322" i="13"/>
  <c r="BD321"/>
  <c r="AW320"/>
  <c r="AK321" s="1"/>
  <c r="AT321" s="1"/>
  <c r="J320"/>
  <c r="S319"/>
  <c r="AB320" s="1"/>
  <c r="D280" i="14" s="1"/>
  <c r="M319" i="13"/>
  <c r="P319" s="1"/>
  <c r="BJ320" l="1"/>
  <c r="M320"/>
  <c r="P320" s="1"/>
  <c r="S320"/>
  <c r="AB321" s="1"/>
  <c r="D281" i="14" s="1"/>
  <c r="AZ323" i="13"/>
  <c r="BD322"/>
  <c r="AW321"/>
  <c r="AK322" s="1"/>
  <c r="AT322" s="1"/>
  <c r="J321"/>
  <c r="BG321"/>
  <c r="I281" i="14" s="1"/>
  <c r="BG322" i="13" l="1"/>
  <c r="I282" i="14" s="1"/>
  <c r="BJ321" i="13"/>
  <c r="AW322"/>
  <c r="AK323" s="1"/>
  <c r="AT323" s="1"/>
  <c r="J322"/>
  <c r="M321"/>
  <c r="P321" s="1"/>
  <c r="S321"/>
  <c r="AB322" s="1"/>
  <c r="AZ324"/>
  <c r="BD323"/>
  <c r="D282" i="14" l="1"/>
  <c r="BJ322" i="13"/>
  <c r="AZ325"/>
  <c r="BD324"/>
  <c r="M322"/>
  <c r="P322" s="1"/>
  <c r="S322"/>
  <c r="AB323" s="1"/>
  <c r="D283" i="14" s="1"/>
  <c r="BG323" i="13"/>
  <c r="I283" i="14" s="1"/>
  <c r="AW323" i="13"/>
  <c r="AK324" s="1"/>
  <c r="AT324" s="1"/>
  <c r="J323"/>
  <c r="BJ323" l="1"/>
  <c r="M323"/>
  <c r="P323" s="1"/>
  <c r="S323"/>
  <c r="AB324" s="1"/>
  <c r="D284" i="14" s="1"/>
  <c r="AZ326" i="13"/>
  <c r="BD325"/>
  <c r="AW324"/>
  <c r="AK325" s="1"/>
  <c r="AT325" s="1"/>
  <c r="J324"/>
  <c r="BG324"/>
  <c r="I284" i="14" s="1"/>
  <c r="BG325" i="13" l="1"/>
  <c r="I285" i="14" s="1"/>
  <c r="BJ324" i="13"/>
  <c r="AW325"/>
  <c r="AK326" s="1"/>
  <c r="AT326" s="1"/>
  <c r="J325"/>
  <c r="M324"/>
  <c r="P324" s="1"/>
  <c r="S324"/>
  <c r="AB325" s="1"/>
  <c r="AZ327"/>
  <c r="BD326"/>
  <c r="J326" l="1"/>
  <c r="AW326"/>
  <c r="AK327" s="1"/>
  <c r="AT327" s="1"/>
  <c r="AZ328"/>
  <c r="BD327"/>
  <c r="D285" i="14"/>
  <c r="BJ325" i="13"/>
  <c r="BG326"/>
  <c r="I286" i="14" s="1"/>
  <c r="S325" i="13"/>
  <c r="AB326" s="1"/>
  <c r="D286" i="14" s="1"/>
  <c r="M325" i="13"/>
  <c r="P325" s="1"/>
  <c r="BG327" l="1"/>
  <c r="I287" i="14" s="1"/>
  <c r="S326" i="13"/>
  <c r="AB327" s="1"/>
  <c r="M326"/>
  <c r="P326" s="1"/>
  <c r="J327"/>
  <c r="AW327"/>
  <c r="AK328" s="1"/>
  <c r="AT328" s="1"/>
  <c r="BJ326"/>
  <c r="AZ329"/>
  <c r="BD328"/>
  <c r="BG328" l="1"/>
  <c r="I288" i="14" s="1"/>
  <c r="S327" i="13"/>
  <c r="AB328" s="1"/>
  <c r="D288" i="14" s="1"/>
  <c r="M327" i="13"/>
  <c r="P327" s="1"/>
  <c r="D287" i="14"/>
  <c r="BJ327" i="13"/>
  <c r="AW328"/>
  <c r="AK329" s="1"/>
  <c r="AT329" s="1"/>
  <c r="J328"/>
  <c r="AZ330"/>
  <c r="BD329"/>
  <c r="BG329" l="1"/>
  <c r="I289" i="14" s="1"/>
  <c r="BJ328" i="13"/>
  <c r="J329"/>
  <c r="AW329"/>
  <c r="AK330" s="1"/>
  <c r="AT330" s="1"/>
  <c r="J330" s="1"/>
  <c r="M328"/>
  <c r="P328" s="1"/>
  <c r="S328"/>
  <c r="AB329" s="1"/>
  <c r="D289" i="14" s="1"/>
  <c r="AZ331" i="13"/>
  <c r="BD330"/>
  <c r="BG330" l="1"/>
  <c r="I290" i="14" s="1"/>
  <c r="AW330" i="13"/>
  <c r="AK331" s="1"/>
  <c r="AT331" s="1"/>
  <c r="BJ329"/>
  <c r="S329"/>
  <c r="AB330" s="1"/>
  <c r="M329"/>
  <c r="P329" s="1"/>
  <c r="AZ332"/>
  <c r="BD331"/>
  <c r="M330"/>
  <c r="S330"/>
  <c r="AB331" s="1"/>
  <c r="D291" i="14" s="1"/>
  <c r="D290" l="1"/>
  <c r="BJ330" i="13"/>
  <c r="AZ333"/>
  <c r="BD332"/>
  <c r="P330"/>
  <c r="AW331"/>
  <c r="AK332" s="1"/>
  <c r="BG331"/>
  <c r="I291" i="14" s="1"/>
  <c r="BJ331" i="13"/>
  <c r="J331"/>
  <c r="AZ334" l="1"/>
  <c r="BD333"/>
  <c r="S331"/>
  <c r="AB332" s="1"/>
  <c r="D292" i="14" s="1"/>
  <c r="M331" i="13"/>
  <c r="P331" s="1"/>
  <c r="AT332"/>
  <c r="AZ335" l="1"/>
  <c r="BD334"/>
  <c r="BG332"/>
  <c r="I292" i="14" s="1"/>
  <c r="BJ332" i="13"/>
  <c r="AW332"/>
  <c r="AK333" s="1"/>
  <c r="J332"/>
  <c r="AZ336" l="1"/>
  <c r="BD335"/>
  <c r="M332"/>
  <c r="P332" s="1"/>
  <c r="S332"/>
  <c r="AB333" s="1"/>
  <c r="D293" i="14" s="1"/>
  <c r="AT333" i="13"/>
  <c r="AZ337" l="1"/>
  <c r="BD336"/>
  <c r="AW333"/>
  <c r="AK334" s="1"/>
  <c r="BG333"/>
  <c r="I293" i="14" s="1"/>
  <c r="BJ333" i="13"/>
  <c r="J333"/>
  <c r="AZ338" l="1"/>
  <c r="BD337"/>
  <c r="AT334"/>
  <c r="M333"/>
  <c r="P333" s="1"/>
  <c r="S333"/>
  <c r="AB334" s="1"/>
  <c r="D294" i="14" s="1"/>
  <c r="AZ339" i="13" l="1"/>
  <c r="BD338"/>
  <c r="AW334"/>
  <c r="AK335" s="1"/>
  <c r="BG334"/>
  <c r="I294" i="14" s="1"/>
  <c r="BJ334" i="13"/>
  <c r="J334"/>
  <c r="AZ340" l="1"/>
  <c r="BD339"/>
  <c r="AT335"/>
  <c r="M334"/>
  <c r="P334" s="1"/>
  <c r="S334"/>
  <c r="AB335" s="1"/>
  <c r="D295" i="14" s="1"/>
  <c r="AZ341" i="13" l="1"/>
  <c r="BD340"/>
  <c r="BJ335"/>
  <c r="AW335"/>
  <c r="AK336" s="1"/>
  <c r="J335"/>
  <c r="BG335"/>
  <c r="I295" i="14" s="1"/>
  <c r="AZ342" i="13" l="1"/>
  <c r="BD341"/>
  <c r="S335"/>
  <c r="AB336" s="1"/>
  <c r="D296" i="14" s="1"/>
  <c r="M335" i="13"/>
  <c r="P335" s="1"/>
  <c r="AT336"/>
  <c r="AZ343" l="1"/>
  <c r="BD342"/>
  <c r="BJ336"/>
  <c r="BG336"/>
  <c r="I296" i="14" s="1"/>
  <c r="AW336" i="13"/>
  <c r="AK337" s="1"/>
  <c r="J336"/>
  <c r="AZ344" l="1"/>
  <c r="BD343"/>
  <c r="AT337"/>
  <c r="M336"/>
  <c r="P336" s="1"/>
  <c r="S336"/>
  <c r="AB337" s="1"/>
  <c r="D297" i="14" s="1"/>
  <c r="AZ345" i="13" l="1"/>
  <c r="BD344"/>
  <c r="BG337"/>
  <c r="I297" i="14" s="1"/>
  <c r="AW337" i="13"/>
  <c r="AK338" s="1"/>
  <c r="J337"/>
  <c r="BJ337"/>
  <c r="AZ346" l="1"/>
  <c r="BD346" s="1"/>
  <c r="BD345"/>
  <c r="AT338"/>
  <c r="S337"/>
  <c r="AB338" s="1"/>
  <c r="D298" i="14" s="1"/>
  <c r="M337" i="13"/>
  <c r="P337" s="1"/>
  <c r="BJ338" l="1"/>
  <c r="BG338"/>
  <c r="I298" i="14" s="1"/>
  <c r="J338" i="13"/>
  <c r="AW338"/>
  <c r="AK339" s="1"/>
  <c r="M338" l="1"/>
  <c r="P338" s="1"/>
  <c r="S338"/>
  <c r="AB339" s="1"/>
  <c r="D299" i="14" s="1"/>
  <c r="AT339" i="13"/>
  <c r="BJ339" l="1"/>
  <c r="AW339"/>
  <c r="AK340" s="1"/>
  <c r="J339"/>
  <c r="BG339"/>
  <c r="I299" i="14" s="1"/>
  <c r="S339" i="13" l="1"/>
  <c r="AB340" s="1"/>
  <c r="D300" i="14" s="1"/>
  <c r="M339" i="13"/>
  <c r="P339" s="1"/>
  <c r="AT340"/>
  <c r="BJ340" l="1"/>
  <c r="BG340"/>
  <c r="I300" i="14" s="1"/>
  <c r="AW340" i="13"/>
  <c r="AK341" s="1"/>
  <c r="J340"/>
  <c r="AT341" l="1"/>
  <c r="S340"/>
  <c r="AB341" s="1"/>
  <c r="D301" i="14" s="1"/>
  <c r="M340" i="13"/>
  <c r="P340" s="1"/>
  <c r="BG341" l="1"/>
  <c r="I301" i="14" s="1"/>
  <c r="AW341" i="13"/>
  <c r="AK342" s="1"/>
  <c r="J341"/>
  <c r="BJ341"/>
  <c r="S341" l="1"/>
  <c r="AB342" s="1"/>
  <c r="D302" i="14" s="1"/>
  <c r="M341" i="13"/>
  <c r="P341" s="1"/>
  <c r="AT342"/>
  <c r="AW342" l="1"/>
  <c r="AK343" s="1"/>
  <c r="BJ342"/>
  <c r="BG342"/>
  <c r="I302" i="14" s="1"/>
  <c r="J342" i="13"/>
  <c r="AT343" l="1"/>
  <c r="S342"/>
  <c r="AB343" s="1"/>
  <c r="D303" i="14" s="1"/>
  <c r="M342" i="13"/>
  <c r="P342" s="1"/>
  <c r="BG343" l="1"/>
  <c r="I303" i="14" s="1"/>
  <c r="BJ343" i="13"/>
  <c r="AW343"/>
  <c r="AK344" s="1"/>
  <c r="J343"/>
  <c r="AT344" l="1"/>
  <c r="M343"/>
  <c r="P343" s="1"/>
  <c r="S343"/>
  <c r="AB344" s="1"/>
  <c r="D304" i="14" s="1"/>
  <c r="BG344" i="13" l="1"/>
  <c r="I304" i="14" s="1"/>
  <c r="BJ344" i="13"/>
  <c r="AW344"/>
  <c r="AK345" s="1"/>
  <c r="J344"/>
  <c r="AT345" l="1"/>
  <c r="M344"/>
  <c r="P344" s="1"/>
  <c r="S344"/>
  <c r="AB345" s="1"/>
  <c r="D305" i="14" s="1"/>
  <c r="BG345" i="13" l="1"/>
  <c r="I305" i="14" s="1"/>
  <c r="BJ345" i="13"/>
  <c r="J345"/>
  <c r="AW345"/>
  <c r="AK346" s="1"/>
  <c r="AT346" s="1"/>
  <c r="S345" l="1"/>
  <c r="AB346" s="1"/>
  <c r="D306" i="14" s="1"/>
  <c r="M345" i="13"/>
  <c r="P345" s="1"/>
  <c r="AW346"/>
  <c r="BG346"/>
  <c r="I306" i="14" s="1"/>
  <c r="J346" i="13"/>
  <c r="BJ346" l="1"/>
  <c r="S346"/>
  <c r="M346"/>
  <c r="P346" s="1"/>
  <c r="BH246" l="1"/>
  <c r="AY246" s="1"/>
  <c r="BC246" l="1"/>
  <c r="BI246"/>
  <c r="AA247"/>
  <c r="C207" i="14" s="1"/>
  <c r="AX246" i="13"/>
  <c r="BF246" l="1"/>
  <c r="H206" i="14" s="1"/>
  <c r="AS247" i="13"/>
  <c r="BB246"/>
  <c r="BA246"/>
  <c r="Z247"/>
  <c r="I247" l="1"/>
  <c r="AV247"/>
  <c r="AJ248" s="1"/>
  <c r="F457" i="7"/>
  <c r="B207" i="14"/>
  <c r="AR247" i="13"/>
  <c r="BE246"/>
  <c r="G206" i="14" s="1"/>
  <c r="L247" i="13" l="1"/>
  <c r="O247" s="1"/>
  <c r="R247"/>
  <c r="I458" i="7"/>
  <c r="K458"/>
  <c r="J458"/>
  <c r="G458"/>
  <c r="H458"/>
  <c r="AU247" i="13"/>
  <c r="AI248" s="1"/>
  <c r="H247"/>
  <c r="BH247"/>
  <c r="AX247" l="1"/>
  <c r="BB247" s="1"/>
  <c r="BE247" s="1"/>
  <c r="G207" i="14" s="1"/>
  <c r="AY247" i="13"/>
  <c r="AA248" s="1"/>
  <c r="C208" i="14" s="1"/>
  <c r="BK247" i="13"/>
  <c r="K247"/>
  <c r="N247" s="1"/>
  <c r="Q247"/>
  <c r="L458" i="7"/>
  <c r="G358" i="12" s="1"/>
  <c r="BA247" i="13" l="1"/>
  <c r="BI247"/>
  <c r="BC247"/>
  <c r="Z248"/>
  <c r="AR248"/>
  <c r="E208" i="14"/>
  <c r="H358" i="12"/>
  <c r="I358" s="1"/>
  <c r="B208" i="14"/>
  <c r="F458" i="7"/>
  <c r="BH248" i="13"/>
  <c r="BF247" l="1"/>
  <c r="H207" i="14" s="1"/>
  <c r="AS248" i="13"/>
  <c r="AY248" s="1"/>
  <c r="AU248"/>
  <c r="AI249" s="1"/>
  <c r="H248"/>
  <c r="AX248"/>
  <c r="H459" i="7"/>
  <c r="G459"/>
  <c r="I459"/>
  <c r="K459"/>
  <c r="J459"/>
  <c r="J359" i="12"/>
  <c r="F208" i="14"/>
  <c r="BI248" i="13" l="1"/>
  <c r="BC248"/>
  <c r="BF248" s="1"/>
  <c r="H208" i="14" s="1"/>
  <c r="I248" i="13"/>
  <c r="BK248" s="1"/>
  <c r="BH249" s="1"/>
  <c r="AV248"/>
  <c r="AJ249" s="1"/>
  <c r="Q248"/>
  <c r="Z249" s="1"/>
  <c r="K248"/>
  <c r="N248" s="1"/>
  <c r="BB248"/>
  <c r="BE248" s="1"/>
  <c r="G208" i="14" s="1"/>
  <c r="BA248" i="13"/>
  <c r="L459" i="7"/>
  <c r="G359" i="12" s="1"/>
  <c r="AS249" i="13" l="1"/>
  <c r="AV249" s="1"/>
  <c r="AJ250" s="1"/>
  <c r="R248"/>
  <c r="AA249" s="1"/>
  <c r="C209" i="14" s="1"/>
  <c r="L248" i="13"/>
  <c r="O248" s="1"/>
  <c r="AR249"/>
  <c r="B209" i="14"/>
  <c r="E209"/>
  <c r="H359" i="12"/>
  <c r="I359" s="1"/>
  <c r="AY249" i="13" l="1"/>
  <c r="BI249" s="1"/>
  <c r="I249"/>
  <c r="R249" s="1"/>
  <c r="F459" i="7"/>
  <c r="I460" s="1"/>
  <c r="H249" i="13"/>
  <c r="AU249"/>
  <c r="AI250" s="1"/>
  <c r="AX249"/>
  <c r="F209" i="14"/>
  <c r="J360" i="12"/>
  <c r="L249" i="13" l="1"/>
  <c r="O249" s="1"/>
  <c r="BC249"/>
  <c r="BF249" s="1"/>
  <c r="H209" i="14" s="1"/>
  <c r="AA250" i="13"/>
  <c r="C210" i="14" s="1"/>
  <c r="K460" i="7"/>
  <c r="H460"/>
  <c r="J460"/>
  <c r="G460"/>
  <c r="BK249" i="13"/>
  <c r="BH250" s="1"/>
  <c r="K249"/>
  <c r="N249" s="1"/>
  <c r="Q249"/>
  <c r="Z250" s="1"/>
  <c r="BB249"/>
  <c r="BE249" s="1"/>
  <c r="G209" i="14" s="1"/>
  <c r="BA249" i="13"/>
  <c r="AS250" l="1"/>
  <c r="I250" s="1"/>
  <c r="R250" s="1"/>
  <c r="AY250"/>
  <c r="L460" i="7"/>
  <c r="G360" i="12" s="1"/>
  <c r="E210" i="14" s="1"/>
  <c r="AR250" i="13"/>
  <c r="AX250" s="1"/>
  <c r="BB250" s="1"/>
  <c r="BE250" s="1"/>
  <c r="G210" i="14" s="1"/>
  <c r="B210"/>
  <c r="F460" i="7"/>
  <c r="L250" i="13" l="1"/>
  <c r="O250" s="1"/>
  <c r="BI250"/>
  <c r="AV250"/>
  <c r="AJ251" s="1"/>
  <c r="BC250"/>
  <c r="BF250" s="1"/>
  <c r="H210" i="14" s="1"/>
  <c r="AA251" i="13"/>
  <c r="C211" i="14" s="1"/>
  <c r="H360" i="12"/>
  <c r="I360" s="1"/>
  <c r="J361" s="1"/>
  <c r="AU250" i="13"/>
  <c r="AI251" s="1"/>
  <c r="AR251" s="1"/>
  <c r="H250"/>
  <c r="BK250" s="1"/>
  <c r="BH251" s="1"/>
  <c r="BA250"/>
  <c r="I461" i="7"/>
  <c r="G461"/>
  <c r="J461"/>
  <c r="K461"/>
  <c r="H461"/>
  <c r="AS251" i="13" l="1"/>
  <c r="AV251" s="1"/>
  <c r="AJ252" s="1"/>
  <c r="F210" i="14"/>
  <c r="K250" i="13"/>
  <c r="N250" s="1"/>
  <c r="Q250"/>
  <c r="Z251" s="1"/>
  <c r="AX251" s="1"/>
  <c r="AU251"/>
  <c r="AI252" s="1"/>
  <c r="H251"/>
  <c r="L461" i="7"/>
  <c r="G361" i="12" s="1"/>
  <c r="AY251" i="13" l="1"/>
  <c r="BC251" s="1"/>
  <c r="I251"/>
  <c r="L251" s="1"/>
  <c r="O251" s="1"/>
  <c r="F461" i="7"/>
  <c r="J462" s="1"/>
  <c r="B211" i="14"/>
  <c r="BB251" i="13"/>
  <c r="BE251" s="1"/>
  <c r="G211" i="14" s="1"/>
  <c r="E211"/>
  <c r="H361" i="12"/>
  <c r="I361" s="1"/>
  <c r="K251" i="13"/>
  <c r="N251" s="1"/>
  <c r="Q251"/>
  <c r="Z252" s="1"/>
  <c r="B212" i="14" s="1"/>
  <c r="BK251" i="13" l="1"/>
  <c r="BH252" s="1"/>
  <c r="AX252" s="1"/>
  <c r="BI251"/>
  <c r="BA251"/>
  <c r="R251"/>
  <c r="AA252" s="1"/>
  <c r="C212" i="14" s="1"/>
  <c r="I462" i="7"/>
  <c r="G462"/>
  <c r="H462"/>
  <c r="K462"/>
  <c r="AR252" i="13"/>
  <c r="H252" s="1"/>
  <c r="Q252" s="1"/>
  <c r="AY252"/>
  <c r="BF251"/>
  <c r="H211" i="14" s="1"/>
  <c r="AS252" i="13"/>
  <c r="F211" i="14"/>
  <c r="J362" i="12"/>
  <c r="F462" i="7"/>
  <c r="J463" s="1"/>
  <c r="L462" l="1"/>
  <c r="G362" i="12" s="1"/>
  <c r="H362" s="1"/>
  <c r="I362" s="1"/>
  <c r="F212" i="14" s="1"/>
  <c r="AU252" i="13"/>
  <c r="AI253" s="1"/>
  <c r="K252"/>
  <c r="N252" s="1"/>
  <c r="BI252"/>
  <c r="BC252"/>
  <c r="BF252" s="1"/>
  <c r="H212" i="14" s="1"/>
  <c r="I252" i="13"/>
  <c r="AV252"/>
  <c r="AJ253" s="1"/>
  <c r="K463" i="7"/>
  <c r="H463"/>
  <c r="G463"/>
  <c r="BB252" i="13"/>
  <c r="BA252"/>
  <c r="E212" i="14"/>
  <c r="Z253" i="13"/>
  <c r="I463" i="7"/>
  <c r="AS253" i="13" l="1"/>
  <c r="AV253" s="1"/>
  <c r="AJ254" s="1"/>
  <c r="R252"/>
  <c r="AA253" s="1"/>
  <c r="C213" i="14" s="1"/>
  <c r="L252" i="13"/>
  <c r="O252" s="1"/>
  <c r="BK252"/>
  <c r="BH253" s="1"/>
  <c r="BE252"/>
  <c r="G212" i="14" s="1"/>
  <c r="AR253" i="13"/>
  <c r="B213" i="14"/>
  <c r="L463" i="7"/>
  <c r="G363" i="12" s="1"/>
  <c r="J363"/>
  <c r="AY253" i="13" l="1"/>
  <c r="BC253" s="1"/>
  <c r="BF253" s="1"/>
  <c r="H213" i="14" s="1"/>
  <c r="I253" i="13"/>
  <c r="L253" s="1"/>
  <c r="O253" s="1"/>
  <c r="F463" i="7"/>
  <c r="I464" s="1"/>
  <c r="AX253" i="13"/>
  <c r="E213" i="14"/>
  <c r="H363" i="12"/>
  <c r="I363" s="1"/>
  <c r="F213" i="14" s="1"/>
  <c r="H253" i="13"/>
  <c r="AU253"/>
  <c r="AI254" s="1"/>
  <c r="BI253" l="1"/>
  <c r="BA253"/>
  <c r="R253"/>
  <c r="AA254" s="1"/>
  <c r="C214" i="14" s="1"/>
  <c r="K464" i="7"/>
  <c r="G464"/>
  <c r="J464"/>
  <c r="H464"/>
  <c r="AS254" i="13"/>
  <c r="I254" s="1"/>
  <c r="BB253"/>
  <c r="BE253" s="1"/>
  <c r="G213" i="14" s="1"/>
  <c r="J364" i="12"/>
  <c r="K253" i="13"/>
  <c r="N253" s="1"/>
  <c r="Q253"/>
  <c r="Z254" s="1"/>
  <c r="BK253"/>
  <c r="BH254" s="1"/>
  <c r="L464" i="7" l="1"/>
  <c r="G364" i="12" s="1"/>
  <c r="E214" i="14" s="1"/>
  <c r="AV254" i="13"/>
  <c r="AJ255" s="1"/>
  <c r="AR254"/>
  <c r="R254"/>
  <c r="L254"/>
  <c r="O254" s="1"/>
  <c r="AY254"/>
  <c r="B214" i="14"/>
  <c r="F464" i="7"/>
  <c r="H364" i="12" l="1"/>
  <c r="I364" s="1"/>
  <c r="F214" i="14" s="1"/>
  <c r="H254" i="13"/>
  <c r="AU254"/>
  <c r="AI255" s="1"/>
  <c r="AX254"/>
  <c r="BC254"/>
  <c r="BI254"/>
  <c r="AA255"/>
  <c r="C215" i="14" s="1"/>
  <c r="I465" i="7"/>
  <c r="G465"/>
  <c r="H465"/>
  <c r="J465"/>
  <c r="K465"/>
  <c r="J365" i="12" l="1"/>
  <c r="BK254" i="13"/>
  <c r="BH255" s="1"/>
  <c r="Q254"/>
  <c r="Z255" s="1"/>
  <c r="K254"/>
  <c r="N254" s="1"/>
  <c r="BA254"/>
  <c r="BB254"/>
  <c r="BE254" s="1"/>
  <c r="G214" i="14" s="1"/>
  <c r="BF254" i="13"/>
  <c r="H214" i="14" s="1"/>
  <c r="AS255" i="13"/>
  <c r="L465" i="7"/>
  <c r="G365" i="12" s="1"/>
  <c r="AR255" i="13" l="1"/>
  <c r="AX255" s="1"/>
  <c r="B215" i="14"/>
  <c r="F465" i="7"/>
  <c r="AV255" i="13"/>
  <c r="AJ256" s="1"/>
  <c r="I255"/>
  <c r="AY255"/>
  <c r="E215" i="14"/>
  <c r="H365" i="12"/>
  <c r="I365" s="1"/>
  <c r="BB255" i="13" l="1"/>
  <c r="BE255" s="1"/>
  <c r="G215" i="14" s="1"/>
  <c r="BA255" i="13"/>
  <c r="H255"/>
  <c r="BK255" s="1"/>
  <c r="BH256" s="1"/>
  <c r="AU255"/>
  <c r="AI256" s="1"/>
  <c r="I466" i="7"/>
  <c r="K466"/>
  <c r="G466"/>
  <c r="J466"/>
  <c r="H466"/>
  <c r="R255" i="13"/>
  <c r="AA256" s="1"/>
  <c r="L255"/>
  <c r="O255" s="1"/>
  <c r="BI255"/>
  <c r="BC255"/>
  <c r="BF255" s="1"/>
  <c r="H215" i="14" s="1"/>
  <c r="F215"/>
  <c r="J366" i="12"/>
  <c r="K255" i="13" l="1"/>
  <c r="N255" s="1"/>
  <c r="Q255"/>
  <c r="Z256" s="1"/>
  <c r="B216" i="14" s="1"/>
  <c r="L466" i="7"/>
  <c r="G366" i="12" s="1"/>
  <c r="AR256" i="13"/>
  <c r="C216" i="14"/>
  <c r="AS256" i="13"/>
  <c r="AY256"/>
  <c r="F466" i="7" l="1"/>
  <c r="J467" s="1"/>
  <c r="AX256" i="13"/>
  <c r="BB256" s="1"/>
  <c r="BE256" s="1"/>
  <c r="G216" i="14" s="1"/>
  <c r="H366" i="12"/>
  <c r="I366" s="1"/>
  <c r="E216" i="14"/>
  <c r="AU256" i="13"/>
  <c r="AI257" s="1"/>
  <c r="H256"/>
  <c r="BI256"/>
  <c r="BC256"/>
  <c r="BF256" s="1"/>
  <c r="H216" i="14" s="1"/>
  <c r="I256" i="13"/>
  <c r="AV256"/>
  <c r="AJ257" s="1"/>
  <c r="AS257" l="1"/>
  <c r="I257" s="1"/>
  <c r="BA256"/>
  <c r="H467" i="7"/>
  <c r="AR257" i="13"/>
  <c r="H257" s="1"/>
  <c r="G467" i="7"/>
  <c r="I467"/>
  <c r="K467"/>
  <c r="F216" i="14"/>
  <c r="J367" i="12"/>
  <c r="Q256" i="13"/>
  <c r="Z257" s="1"/>
  <c r="B217" i="14" s="1"/>
  <c r="K256" i="13"/>
  <c r="N256" s="1"/>
  <c r="R256"/>
  <c r="AA257" s="1"/>
  <c r="L256"/>
  <c r="O256" s="1"/>
  <c r="BK256"/>
  <c r="BH257" s="1"/>
  <c r="AV257" l="1"/>
  <c r="AJ258" s="1"/>
  <c r="L467" i="7"/>
  <c r="G367" i="12" s="1"/>
  <c r="E217" i="14" s="1"/>
  <c r="AU257" i="13"/>
  <c r="AI258" s="1"/>
  <c r="Q257"/>
  <c r="K257"/>
  <c r="N257" s="1"/>
  <c r="AX257"/>
  <c r="AY257"/>
  <c r="R257"/>
  <c r="L257"/>
  <c r="O257" s="1"/>
  <c r="BK257"/>
  <c r="C217" i="14"/>
  <c r="F467" i="7"/>
  <c r="BH258" i="13" l="1"/>
  <c r="H367" i="12"/>
  <c r="I367" s="1"/>
  <c r="F217" i="14" s="1"/>
  <c r="AA258" i="13"/>
  <c r="C218" i="14" s="1"/>
  <c r="J468" i="7"/>
  <c r="H468"/>
  <c r="G468"/>
  <c r="I468"/>
  <c r="K468"/>
  <c r="BA257" i="13"/>
  <c r="Z258"/>
  <c r="B218" i="14" s="1"/>
  <c r="BB257" i="13"/>
  <c r="BI257"/>
  <c r="BC257"/>
  <c r="J368" i="12" l="1"/>
  <c r="BF257" i="13"/>
  <c r="H217" i="14" s="1"/>
  <c r="AS258" i="13"/>
  <c r="F468" i="7"/>
  <c r="J469" s="1"/>
  <c r="AR258" i="13"/>
  <c r="BE257"/>
  <c r="G217" i="14" s="1"/>
  <c r="L468" i="7"/>
  <c r="G368" i="12" s="1"/>
  <c r="H469" i="7" l="1"/>
  <c r="I258" i="13"/>
  <c r="AV258"/>
  <c r="AJ259" s="1"/>
  <c r="AY258"/>
  <c r="G469" i="7"/>
  <c r="K469"/>
  <c r="I469"/>
  <c r="E218" i="14"/>
  <c r="H368" i="12"/>
  <c r="I368" s="1"/>
  <c r="H258" i="13"/>
  <c r="AU258"/>
  <c r="AI259" s="1"/>
  <c r="AX258"/>
  <c r="R258" l="1"/>
  <c r="AA259" s="1"/>
  <c r="C219" i="14" s="1"/>
  <c r="L258" i="13"/>
  <c r="O258" s="1"/>
  <c r="BI258"/>
  <c r="BC258"/>
  <c r="BF258" s="1"/>
  <c r="H218" i="14" s="1"/>
  <c r="Q258" i="13"/>
  <c r="Z259" s="1"/>
  <c r="K258"/>
  <c r="N258" s="1"/>
  <c r="BK258"/>
  <c r="BH259" s="1"/>
  <c r="AY259" s="1"/>
  <c r="BB258"/>
  <c r="BA258"/>
  <c r="J369" i="12"/>
  <c r="F218" i="14"/>
  <c r="L469" i="7"/>
  <c r="G369" i="12" s="1"/>
  <c r="AS259" i="13" l="1"/>
  <c r="AV259" s="1"/>
  <c r="AJ260" s="1"/>
  <c r="BC259"/>
  <c r="H369" i="12"/>
  <c r="I369" s="1"/>
  <c r="F219" i="14" s="1"/>
  <c r="E219"/>
  <c r="BE258" i="13"/>
  <c r="G218" i="14" s="1"/>
  <c r="AR259" i="13"/>
  <c r="B219" i="14"/>
  <c r="F469" i="7"/>
  <c r="AS260" i="13" l="1"/>
  <c r="AV260" s="1"/>
  <c r="AJ261" s="1"/>
  <c r="J370" i="12"/>
  <c r="I259" i="13"/>
  <c r="L259" s="1"/>
  <c r="O259" s="1"/>
  <c r="BI259"/>
  <c r="BF259"/>
  <c r="H219" i="14" s="1"/>
  <c r="K470" i="7"/>
  <c r="G470"/>
  <c r="J470"/>
  <c r="I470"/>
  <c r="H470"/>
  <c r="R259" i="13"/>
  <c r="AA260" s="1"/>
  <c r="C220" i="14" s="1"/>
  <c r="AX259" i="13"/>
  <c r="H259"/>
  <c r="AU259"/>
  <c r="AI260" s="1"/>
  <c r="I260" l="1"/>
  <c r="L260" s="1"/>
  <c r="O260" s="1"/>
  <c r="BA259"/>
  <c r="BB259"/>
  <c r="BE259" s="1"/>
  <c r="G219" i="14" s="1"/>
  <c r="L470" i="7"/>
  <c r="G370" i="12" s="1"/>
  <c r="BK259" i="13"/>
  <c r="BH260" s="1"/>
  <c r="K259"/>
  <c r="N259" s="1"/>
  <c r="Q259"/>
  <c r="Z260" s="1"/>
  <c r="R260" l="1"/>
  <c r="B220" i="14"/>
  <c r="F470" i="7"/>
  <c r="E220" i="14"/>
  <c r="H370" i="12"/>
  <c r="I370" s="1"/>
  <c r="AR260" i="13"/>
  <c r="AX260" s="1"/>
  <c r="AY260"/>
  <c r="AA261" l="1"/>
  <c r="C221" i="14" s="1"/>
  <c r="F220"/>
  <c r="J371" i="12"/>
  <c r="AU260" i="13"/>
  <c r="AI261" s="1"/>
  <c r="H260"/>
  <c r="I471" i="7"/>
  <c r="G471"/>
  <c r="J471"/>
  <c r="K471"/>
  <c r="H471"/>
  <c r="BB260" i="13"/>
  <c r="BE260" s="1"/>
  <c r="G220" i="14" s="1"/>
  <c r="BA260" i="13"/>
  <c r="BI260"/>
  <c r="BC260"/>
  <c r="BF260" l="1"/>
  <c r="H220" i="14" s="1"/>
  <c r="AS261" i="13"/>
  <c r="BK260"/>
  <c r="BH261" s="1"/>
  <c r="Q260"/>
  <c r="Z261" s="1"/>
  <c r="K260"/>
  <c r="N260" s="1"/>
  <c r="L471" i="7"/>
  <c r="G371" i="12" s="1"/>
  <c r="AR261" i="13"/>
  <c r="AU261" l="1"/>
  <c r="AI262" s="1"/>
  <c r="H261"/>
  <c r="I261"/>
  <c r="AV261"/>
  <c r="AJ262" s="1"/>
  <c r="B221" i="14"/>
  <c r="F471" i="7"/>
  <c r="H371" i="12"/>
  <c r="I371" s="1"/>
  <c r="E221" i="14"/>
  <c r="AX261" i="13"/>
  <c r="AY261"/>
  <c r="BB261" l="1"/>
  <c r="BE261" s="1"/>
  <c r="G221" i="14" s="1"/>
  <c r="BA261" i="13"/>
  <c r="BI261"/>
  <c r="BC261"/>
  <c r="BF261" s="1"/>
  <c r="H221" i="14" s="1"/>
  <c r="J472" i="7"/>
  <c r="G472"/>
  <c r="K472"/>
  <c r="H472"/>
  <c r="I472"/>
  <c r="K261" i="13"/>
  <c r="N261" s="1"/>
  <c r="Q261"/>
  <c r="Z262" s="1"/>
  <c r="BK261"/>
  <c r="BH262" s="1"/>
  <c r="J372" i="12"/>
  <c r="F221" i="14"/>
  <c r="R261" i="13"/>
  <c r="AA262" s="1"/>
  <c r="C222" i="14" s="1"/>
  <c r="L261" i="13"/>
  <c r="O261" s="1"/>
  <c r="AR262"/>
  <c r="B222" i="14" l="1"/>
  <c r="F472" i="7"/>
  <c r="K473" s="1"/>
  <c r="AX262" i="13"/>
  <c r="AS262"/>
  <c r="H262"/>
  <c r="AU262"/>
  <c r="AI263" s="1"/>
  <c r="L472" i="7"/>
  <c r="G372" i="12" s="1"/>
  <c r="BB262" i="13" l="1"/>
  <c r="BE262" s="1"/>
  <c r="G222" i="14" s="1"/>
  <c r="H372" i="12"/>
  <c r="I372" s="1"/>
  <c r="E222" i="14"/>
  <c r="I262" i="13"/>
  <c r="BK262" s="1"/>
  <c r="BH263" s="1"/>
  <c r="AV262"/>
  <c r="AJ263" s="1"/>
  <c r="K262"/>
  <c r="N262" s="1"/>
  <c r="Q262"/>
  <c r="Z263" s="1"/>
  <c r="B223" i="14" s="1"/>
  <c r="AY262" i="13"/>
  <c r="BA262" s="1"/>
  <c r="I473" i="7"/>
  <c r="G473"/>
  <c r="H473"/>
  <c r="J473"/>
  <c r="AR263" i="13" l="1"/>
  <c r="H263" s="1"/>
  <c r="L473" i="7"/>
  <c r="G373" i="12" s="1"/>
  <c r="L262" i="13"/>
  <c r="O262" s="1"/>
  <c r="R262"/>
  <c r="AA263" s="1"/>
  <c r="AY263"/>
  <c r="BI262"/>
  <c r="BC262"/>
  <c r="BF262" s="1"/>
  <c r="H222" i="14" s="1"/>
  <c r="F222"/>
  <c r="J373" i="12"/>
  <c r="AX263" i="13" l="1"/>
  <c r="BB263" s="1"/>
  <c r="BE263" s="1"/>
  <c r="G223" i="14" s="1"/>
  <c r="AS263" i="13"/>
  <c r="BI263" s="1"/>
  <c r="AU263"/>
  <c r="AI264" s="1"/>
  <c r="BC263"/>
  <c r="C223" i="14"/>
  <c r="F473" i="7"/>
  <c r="H373" i="12"/>
  <c r="I373" s="1"/>
  <c r="F223" i="14" s="1"/>
  <c r="E223"/>
  <c r="K263" i="13"/>
  <c r="N263" s="1"/>
  <c r="Q263"/>
  <c r="Z264" l="1"/>
  <c r="B224" i="14" s="1"/>
  <c r="BF263" i="13"/>
  <c r="H223" i="14" s="1"/>
  <c r="AR264" i="13"/>
  <c r="H264" s="1"/>
  <c r="Q264" s="1"/>
  <c r="I263"/>
  <c r="BK263" s="1"/>
  <c r="BH264" s="1"/>
  <c r="AV263"/>
  <c r="AJ264" s="1"/>
  <c r="AS264" s="1"/>
  <c r="BA263"/>
  <c r="J374" i="12"/>
  <c r="K474" i="7"/>
  <c r="G474"/>
  <c r="H474"/>
  <c r="J474"/>
  <c r="I474"/>
  <c r="R263" i="13" l="1"/>
  <c r="AA264" s="1"/>
  <c r="C224" i="14" s="1"/>
  <c r="AX264" i="13"/>
  <c r="BB264" s="1"/>
  <c r="BE264" s="1"/>
  <c r="G224" i="14" s="1"/>
  <c r="AU264" i="13"/>
  <c r="AI265" s="1"/>
  <c r="L263"/>
  <c r="O263" s="1"/>
  <c r="K264"/>
  <c r="N264" s="1"/>
  <c r="I264"/>
  <c r="AV264"/>
  <c r="AJ265" s="1"/>
  <c r="L474" i="7"/>
  <c r="G374" i="12" s="1"/>
  <c r="AY264" i="13"/>
  <c r="F474" i="7" l="1"/>
  <c r="H475" s="1"/>
  <c r="AR265" i="13"/>
  <c r="AU265" s="1"/>
  <c r="AI266" s="1"/>
  <c r="Z265"/>
  <c r="B225" i="14" s="1"/>
  <c r="H374" i="12"/>
  <c r="I374" s="1"/>
  <c r="E224" i="14"/>
  <c r="BC264" i="13"/>
  <c r="BF264" s="1"/>
  <c r="H224" i="14" s="1"/>
  <c r="BI264" i="13"/>
  <c r="BA264"/>
  <c r="H265"/>
  <c r="L264"/>
  <c r="O264" s="1"/>
  <c r="R264"/>
  <c r="AA265" s="1"/>
  <c r="C225" i="14" s="1"/>
  <c r="BK264" i="13"/>
  <c r="BH265" s="1"/>
  <c r="G475" i="7"/>
  <c r="AX265" i="13" l="1"/>
  <c r="BB265" s="1"/>
  <c r="BE265" s="1"/>
  <c r="G225" i="14" s="1"/>
  <c r="K475" i="7"/>
  <c r="I475"/>
  <c r="J475"/>
  <c r="AS265" i="13"/>
  <c r="AY265" s="1"/>
  <c r="BC265" s="1"/>
  <c r="BF265" s="1"/>
  <c r="H225" i="14" s="1"/>
  <c r="F224"/>
  <c r="J375" i="12"/>
  <c r="F475" i="7"/>
  <c r="G476" s="1"/>
  <c r="Q265" i="13"/>
  <c r="Z266" s="1"/>
  <c r="B226" i="14" s="1"/>
  <c r="K265" i="13"/>
  <c r="N265" s="1"/>
  <c r="L475" i="7" l="1"/>
  <c r="G375" i="12" s="1"/>
  <c r="H375" s="1"/>
  <c r="I375" s="1"/>
  <c r="F225" i="14" s="1"/>
  <c r="BI265" i="13"/>
  <c r="I265"/>
  <c r="BK265" s="1"/>
  <c r="BH266" s="1"/>
  <c r="BA265"/>
  <c r="AV265"/>
  <c r="AJ266" s="1"/>
  <c r="AS266" s="1"/>
  <c r="I266" s="1"/>
  <c r="J476" i="7"/>
  <c r="I476"/>
  <c r="AR266" i="13"/>
  <c r="AU266" s="1"/>
  <c r="AI267" s="1"/>
  <c r="K476" i="7"/>
  <c r="H476"/>
  <c r="AY266" i="13"/>
  <c r="E225" i="14" l="1"/>
  <c r="L265" i="13"/>
  <c r="O265" s="1"/>
  <c r="R265"/>
  <c r="AA266" s="1"/>
  <c r="C226" i="14" s="1"/>
  <c r="AV266" i="13"/>
  <c r="AJ267" s="1"/>
  <c r="H266"/>
  <c r="BK266" s="1"/>
  <c r="AX266"/>
  <c r="BB266" s="1"/>
  <c r="BE266" s="1"/>
  <c r="G226" i="14" s="1"/>
  <c r="L476" i="7"/>
  <c r="G376" i="12" s="1"/>
  <c r="E226" i="14" s="1"/>
  <c r="J376" i="12"/>
  <c r="BC266" i="13"/>
  <c r="BF266" s="1"/>
  <c r="H226" i="14" s="1"/>
  <c r="F476" i="7"/>
  <c r="H477" s="1"/>
  <c r="R266" i="13"/>
  <c r="AA267" s="1"/>
  <c r="C227" i="14" s="1"/>
  <c r="L266" i="13"/>
  <c r="O266" l="1"/>
  <c r="BI266"/>
  <c r="H376" i="12"/>
  <c r="I376" s="1"/>
  <c r="F226" i="14" s="1"/>
  <c r="K266" i="13"/>
  <c r="N266" s="1"/>
  <c r="BH267"/>
  <c r="BA266"/>
  <c r="Q266"/>
  <c r="Z267" s="1"/>
  <c r="B227" i="14" s="1"/>
  <c r="AR267" i="13"/>
  <c r="K477" i="7"/>
  <c r="I477"/>
  <c r="G477"/>
  <c r="J477"/>
  <c r="AS267" i="13"/>
  <c r="J377" i="12" l="1"/>
  <c r="F477" i="7"/>
  <c r="H478" s="1"/>
  <c r="AX267" i="13"/>
  <c r="BB267" s="1"/>
  <c r="BE267" s="1"/>
  <c r="G227" i="14" s="1"/>
  <c r="AU267" i="13"/>
  <c r="AI268" s="1"/>
  <c r="H267"/>
  <c r="I267"/>
  <c r="AV267"/>
  <c r="AJ268" s="1"/>
  <c r="L477" i="7"/>
  <c r="G377" i="12" s="1"/>
  <c r="AY267" i="13"/>
  <c r="J478" i="7" l="1"/>
  <c r="G478"/>
  <c r="K478"/>
  <c r="I478"/>
  <c r="Q267" i="13"/>
  <c r="Z268" s="1"/>
  <c r="B228" i="14" s="1"/>
  <c r="K267" i="13"/>
  <c r="N267" s="1"/>
  <c r="AR268"/>
  <c r="H268" s="1"/>
  <c r="K268" s="1"/>
  <c r="L267"/>
  <c r="O267" s="1"/>
  <c r="R267"/>
  <c r="AA268" s="1"/>
  <c r="BK267"/>
  <c r="BH268" s="1"/>
  <c r="BI267"/>
  <c r="BC267"/>
  <c r="BF267" s="1"/>
  <c r="H227" i="14" s="1"/>
  <c r="BA267" i="13"/>
  <c r="E227" i="14"/>
  <c r="H377" i="12"/>
  <c r="I377" s="1"/>
  <c r="AX268" i="13" l="1"/>
  <c r="BB268" s="1"/>
  <c r="L478" i="7"/>
  <c r="G378" i="12" s="1"/>
  <c r="H378" s="1"/>
  <c r="I378" s="1"/>
  <c r="F228" i="14" s="1"/>
  <c r="N268" i="13"/>
  <c r="Q268"/>
  <c r="AU268"/>
  <c r="AI269" s="1"/>
  <c r="AS268"/>
  <c r="F227" i="14"/>
  <c r="J378" i="12"/>
  <c r="E228" i="14"/>
  <c r="C228"/>
  <c r="F478" i="7"/>
  <c r="AY268" i="13"/>
  <c r="Z269" l="1"/>
  <c r="B229" i="14" s="1"/>
  <c r="J379" i="12"/>
  <c r="BI268" i="13"/>
  <c r="BC268"/>
  <c r="BF268" s="1"/>
  <c r="H228" i="14" s="1"/>
  <c r="I268" i="13"/>
  <c r="AV268"/>
  <c r="AJ269" s="1"/>
  <c r="BE268"/>
  <c r="G228" i="14" s="1"/>
  <c r="AR269" i="13"/>
  <c r="I479" i="7"/>
  <c r="H479"/>
  <c r="K479"/>
  <c r="J479"/>
  <c r="G479"/>
  <c r="BA268" i="13"/>
  <c r="AU269" l="1"/>
  <c r="AI270" s="1"/>
  <c r="H269"/>
  <c r="AS269"/>
  <c r="L479" i="7"/>
  <c r="G379" i="12" s="1"/>
  <c r="L268" i="13"/>
  <c r="O268" s="1"/>
  <c r="R268"/>
  <c r="AA269" s="1"/>
  <c r="BK268"/>
  <c r="BH269" s="1"/>
  <c r="E229" i="14" l="1"/>
  <c r="H379" i="12"/>
  <c r="I379" s="1"/>
  <c r="AX269" i="13"/>
  <c r="AY269"/>
  <c r="K269"/>
  <c r="N269" s="1"/>
  <c r="Q269"/>
  <c r="C229" i="14"/>
  <c r="F479" i="7"/>
  <c r="I269" i="13"/>
  <c r="AV269"/>
  <c r="AJ270" s="1"/>
  <c r="Z270" l="1"/>
  <c r="B230" i="14" s="1"/>
  <c r="BI269" i="13"/>
  <c r="BC269"/>
  <c r="BF269" s="1"/>
  <c r="H229" i="14" s="1"/>
  <c r="R269" i="13"/>
  <c r="AA270" s="1"/>
  <c r="C230" i="14" s="1"/>
  <c r="L269" i="13"/>
  <c r="O269" s="1"/>
  <c r="BK269"/>
  <c r="BH270" s="1"/>
  <c r="AY270" s="1"/>
  <c r="K480" i="7"/>
  <c r="I480"/>
  <c r="G480"/>
  <c r="H480"/>
  <c r="J480"/>
  <c r="F229" i="14"/>
  <c r="J380" i="12"/>
  <c r="BA269" i="13"/>
  <c r="BB269"/>
  <c r="F480" i="7" l="1"/>
  <c r="H481" s="1"/>
  <c r="AS270" i="13"/>
  <c r="I270" s="1"/>
  <c r="BC270"/>
  <c r="L480" i="7"/>
  <c r="G380" i="12" s="1"/>
  <c r="BE269" i="13"/>
  <c r="G229" i="14" s="1"/>
  <c r="AR270" i="13"/>
  <c r="AX270" s="1"/>
  <c r="AV270" l="1"/>
  <c r="AJ271" s="1"/>
  <c r="AS271" s="1"/>
  <c r="K481" i="7"/>
  <c r="I481"/>
  <c r="G481"/>
  <c r="BI270" i="13"/>
  <c r="J481" i="7"/>
  <c r="BF270" i="13"/>
  <c r="H230" i="14" s="1"/>
  <c r="BB270" i="13"/>
  <c r="BE270" s="1"/>
  <c r="G230" i="14" s="1"/>
  <c r="BA270" i="13"/>
  <c r="H380" i="12"/>
  <c r="I380" s="1"/>
  <c r="E230" i="14"/>
  <c r="H270" i="13"/>
  <c r="AU270"/>
  <c r="AI271" s="1"/>
  <c r="L270"/>
  <c r="O270" s="1"/>
  <c r="R270"/>
  <c r="AA271" s="1"/>
  <c r="C231" i="14" s="1"/>
  <c r="L481" i="7" l="1"/>
  <c r="G381" i="12" s="1"/>
  <c r="E231" i="14" s="1"/>
  <c r="AR271" i="13"/>
  <c r="AU271" s="1"/>
  <c r="AI272" s="1"/>
  <c r="F230" i="14"/>
  <c r="J381" i="12"/>
  <c r="Q270" i="13"/>
  <c r="Z271" s="1"/>
  <c r="BK270"/>
  <c r="BH271" s="1"/>
  <c r="K270"/>
  <c r="N270" s="1"/>
  <c r="I271"/>
  <c r="AV271"/>
  <c r="AJ272" s="1"/>
  <c r="H381" i="12" l="1"/>
  <c r="I381" s="1"/>
  <c r="F231" i="14" s="1"/>
  <c r="H271" i="13"/>
  <c r="BK271" s="1"/>
  <c r="R271"/>
  <c r="L271"/>
  <c r="O271" s="1"/>
  <c r="B231" i="14"/>
  <c r="F481" i="7"/>
  <c r="AY271" i="13"/>
  <c r="AX271"/>
  <c r="J382" i="12" l="1"/>
  <c r="K271" i="13"/>
  <c r="N271" s="1"/>
  <c r="Q271"/>
  <c r="Z272" s="1"/>
  <c r="AA272"/>
  <c r="C232" i="14" s="1"/>
  <c r="BI271" i="13"/>
  <c r="BC271"/>
  <c r="BH272"/>
  <c r="BA271"/>
  <c r="BB271"/>
  <c r="K482" i="7"/>
  <c r="I482"/>
  <c r="H482"/>
  <c r="J482"/>
  <c r="G482"/>
  <c r="B232" i="14" l="1"/>
  <c r="F482" i="7"/>
  <c r="I483" s="1"/>
  <c r="L482"/>
  <c r="G382" i="12" s="1"/>
  <c r="BE271" i="13"/>
  <c r="G231" i="14" s="1"/>
  <c r="AR272" i="13"/>
  <c r="AX272" s="1"/>
  <c r="BF271"/>
  <c r="H231" i="14" s="1"/>
  <c r="AS272" i="13"/>
  <c r="AY272" s="1"/>
  <c r="K483" i="7" l="1"/>
  <c r="J483"/>
  <c r="G483"/>
  <c r="H483"/>
  <c r="BC272" i="13"/>
  <c r="BI272"/>
  <c r="E232" i="14"/>
  <c r="H382" i="12"/>
  <c r="I382" s="1"/>
  <c r="AU272" i="13"/>
  <c r="AI273" s="1"/>
  <c r="H272"/>
  <c r="AV272"/>
  <c r="AJ273" s="1"/>
  <c r="I272"/>
  <c r="BA272"/>
  <c r="BB272"/>
  <c r="BE272" s="1"/>
  <c r="G232" i="14" s="1"/>
  <c r="L483" i="7" l="1"/>
  <c r="G383" i="12" s="1"/>
  <c r="E233" i="14" s="1"/>
  <c r="F232"/>
  <c r="J383" i="12"/>
  <c r="L272" i="13"/>
  <c r="O272" s="1"/>
  <c r="R272"/>
  <c r="AA273" s="1"/>
  <c r="C233" i="14" s="1"/>
  <c r="AS273" i="13"/>
  <c r="BF272"/>
  <c r="H232" i="14" s="1"/>
  <c r="Q272" i="13"/>
  <c r="Z273" s="1"/>
  <c r="K272"/>
  <c r="N272" s="1"/>
  <c r="BK272"/>
  <c r="BH273" s="1"/>
  <c r="AR273"/>
  <c r="H383" i="12" l="1"/>
  <c r="I383" s="1"/>
  <c r="F233" i="14" s="1"/>
  <c r="B233"/>
  <c r="F483" i="7"/>
  <c r="AY273" i="13"/>
  <c r="AX273"/>
  <c r="AV273"/>
  <c r="AJ274" s="1"/>
  <c r="I273"/>
  <c r="H273"/>
  <c r="AU273"/>
  <c r="AI274" s="1"/>
  <c r="J384" i="12" l="1"/>
  <c r="J484" i="7"/>
  <c r="K484"/>
  <c r="G484"/>
  <c r="I484"/>
  <c r="H484"/>
  <c r="BK273" i="13"/>
  <c r="BH274" s="1"/>
  <c r="Q273"/>
  <c r="Z274" s="1"/>
  <c r="B234" i="14" s="1"/>
  <c r="K273" i="13"/>
  <c r="N273" s="1"/>
  <c r="BB273"/>
  <c r="BE273" s="1"/>
  <c r="G233" i="14" s="1"/>
  <c r="BA273" i="13"/>
  <c r="L273"/>
  <c r="O273" s="1"/>
  <c r="R273"/>
  <c r="AA274" s="1"/>
  <c r="C234" i="14" s="1"/>
  <c r="AY274" i="13"/>
  <c r="BC273"/>
  <c r="BF273" s="1"/>
  <c r="H233" i="14" s="1"/>
  <c r="BI273" i="13"/>
  <c r="AS274" l="1"/>
  <c r="AV274" s="1"/>
  <c r="AJ275" s="1"/>
  <c r="AR274"/>
  <c r="H274" s="1"/>
  <c r="F484" i="7"/>
  <c r="K485" s="1"/>
  <c r="AY275" i="13"/>
  <c r="BC274"/>
  <c r="L484" i="7"/>
  <c r="G384" i="12" s="1"/>
  <c r="J485" i="7" l="1"/>
  <c r="H485"/>
  <c r="G485"/>
  <c r="BF274" i="13"/>
  <c r="H234" i="14" s="1"/>
  <c r="I274" i="13"/>
  <c r="L274" s="1"/>
  <c r="O274" s="1"/>
  <c r="BI274"/>
  <c r="AU274"/>
  <c r="AI275" s="1"/>
  <c r="AS275"/>
  <c r="I275" s="1"/>
  <c r="AX274"/>
  <c r="I485" i="7"/>
  <c r="H384" i="12"/>
  <c r="I384" s="1"/>
  <c r="E234" i="14"/>
  <c r="K274" i="13"/>
  <c r="N274" s="1"/>
  <c r="Q274"/>
  <c r="AY276"/>
  <c r="BC275"/>
  <c r="R274" l="1"/>
  <c r="AA275" s="1"/>
  <c r="C235" i="14" s="1"/>
  <c r="L485" i="7"/>
  <c r="G385" i="12" s="1"/>
  <c r="E235" i="14" s="1"/>
  <c r="BK274" i="13"/>
  <c r="BH275" s="1"/>
  <c r="BF275"/>
  <c r="H235" i="14" s="1"/>
  <c r="AV275" i="13"/>
  <c r="AJ276" s="1"/>
  <c r="AS276" s="1"/>
  <c r="BA274"/>
  <c r="BB274"/>
  <c r="BE274" s="1"/>
  <c r="G234" i="14" s="1"/>
  <c r="Z275" i="13"/>
  <c r="B235" i="14" s="1"/>
  <c r="R275" i="13"/>
  <c r="AA276" s="1"/>
  <c r="C236" i="14" s="1"/>
  <c r="L275" i="13"/>
  <c r="O275" s="1"/>
  <c r="AY277"/>
  <c r="BC276"/>
  <c r="F485" i="7"/>
  <c r="F234" i="14"/>
  <c r="J385" i="12"/>
  <c r="H385" l="1"/>
  <c r="I385" s="1"/>
  <c r="F235" i="14" s="1"/>
  <c r="BI275" i="13"/>
  <c r="BF276"/>
  <c r="H236" i="14" s="1"/>
  <c r="AR275" i="13"/>
  <c r="H275" s="1"/>
  <c r="BI276"/>
  <c r="I486" i="7"/>
  <c r="H486"/>
  <c r="K486"/>
  <c r="G486"/>
  <c r="J486"/>
  <c r="AY278" i="13"/>
  <c r="BC277"/>
  <c r="J386" i="12"/>
  <c r="I276" i="13"/>
  <c r="AV276"/>
  <c r="AJ277" s="1"/>
  <c r="AS277" s="1"/>
  <c r="AX275" l="1"/>
  <c r="BB275" s="1"/>
  <c r="AU275"/>
  <c r="AI276" s="1"/>
  <c r="Q275"/>
  <c r="K275"/>
  <c r="N275" s="1"/>
  <c r="BK275"/>
  <c r="AV277"/>
  <c r="AJ278" s="1"/>
  <c r="AS278" s="1"/>
  <c r="I277"/>
  <c r="BF277"/>
  <c r="H237" i="14" s="1"/>
  <c r="L486" i="7"/>
  <c r="G386" i="12" s="1"/>
  <c r="R276" i="13"/>
  <c r="AA277" s="1"/>
  <c r="C237" i="14" s="1"/>
  <c r="L276" i="13"/>
  <c r="O276" s="1"/>
  <c r="AY279"/>
  <c r="BC278"/>
  <c r="Z276" l="1"/>
  <c r="F486" i="7" s="1"/>
  <c r="BH276" i="13"/>
  <c r="BA275"/>
  <c r="BE275"/>
  <c r="G235" i="14" s="1"/>
  <c r="AR276" i="13"/>
  <c r="AY280"/>
  <c r="BC279"/>
  <c r="L277"/>
  <c r="O277" s="1"/>
  <c r="R277"/>
  <c r="AA278" s="1"/>
  <c r="E236" i="14"/>
  <c r="H386" i="12"/>
  <c r="I386" s="1"/>
  <c r="BF278" i="13"/>
  <c r="H238" i="14" s="1"/>
  <c r="AV278" i="13"/>
  <c r="AJ279" s="1"/>
  <c r="AS279" s="1"/>
  <c r="I278"/>
  <c r="BI277"/>
  <c r="B236" i="14" l="1"/>
  <c r="AX276" i="13"/>
  <c r="H276"/>
  <c r="AU276"/>
  <c r="AI277" s="1"/>
  <c r="I487" i="7"/>
  <c r="K487"/>
  <c r="H487"/>
  <c r="G487"/>
  <c r="J487"/>
  <c r="BF279" i="13"/>
  <c r="H239" i="14" s="1"/>
  <c r="AY281" i="13"/>
  <c r="BC280"/>
  <c r="F236" i="14"/>
  <c r="J387" i="12"/>
  <c r="I279" i="13"/>
  <c r="AV279"/>
  <c r="AJ280" s="1"/>
  <c r="AS280" s="1"/>
  <c r="C238" i="14"/>
  <c r="BI278" i="13"/>
  <c r="R278"/>
  <c r="AA279" s="1"/>
  <c r="C239" i="14" s="1"/>
  <c r="L278" i="13"/>
  <c r="O278" s="1"/>
  <c r="L487" i="7" l="1"/>
  <c r="G387" i="12" s="1"/>
  <c r="E237" i="14" s="1"/>
  <c r="BB276" i="13"/>
  <c r="BE276" s="1"/>
  <c r="G236" i="14" s="1"/>
  <c r="BA276" i="13"/>
  <c r="K276"/>
  <c r="N276" s="1"/>
  <c r="Q276"/>
  <c r="Z277" s="1"/>
  <c r="BK276"/>
  <c r="BH277" s="1"/>
  <c r="BF280"/>
  <c r="H240" i="14" s="1"/>
  <c r="AY282" i="13"/>
  <c r="BC281"/>
  <c r="BI279"/>
  <c r="L279"/>
  <c r="O279" s="1"/>
  <c r="R279"/>
  <c r="AA280" s="1"/>
  <c r="C240" i="14" s="1"/>
  <c r="I280" i="13"/>
  <c r="AV280"/>
  <c r="AJ281" s="1"/>
  <c r="AS281" s="1"/>
  <c r="H387" i="12" l="1"/>
  <c r="I387" s="1"/>
  <c r="F237" i="14" s="1"/>
  <c r="AR277" i="13"/>
  <c r="H277" s="1"/>
  <c r="F487" i="7"/>
  <c r="B237" i="14"/>
  <c r="R280" i="13"/>
  <c r="AA281" s="1"/>
  <c r="C241" i="14" s="1"/>
  <c r="L280" i="13"/>
  <c r="O280" s="1"/>
  <c r="AY283"/>
  <c r="BC282"/>
  <c r="I281"/>
  <c r="AV281"/>
  <c r="AJ282" s="1"/>
  <c r="AS282" s="1"/>
  <c r="BI280"/>
  <c r="BF281"/>
  <c r="H241" i="14" s="1"/>
  <c r="AU277" i="13" l="1"/>
  <c r="AI278" s="1"/>
  <c r="AX277"/>
  <c r="BA277" s="1"/>
  <c r="J388" i="12"/>
  <c r="H488" i="7"/>
  <c r="J488"/>
  <c r="K488"/>
  <c r="G488"/>
  <c r="I488"/>
  <c r="K277" i="13"/>
  <c r="N277" s="1"/>
  <c r="Q277"/>
  <c r="BK277"/>
  <c r="AY284"/>
  <c r="BC283"/>
  <c r="AV282"/>
  <c r="AJ283" s="1"/>
  <c r="AS283" s="1"/>
  <c r="I282"/>
  <c r="R281"/>
  <c r="AA282" s="1"/>
  <c r="C242" i="14" s="1"/>
  <c r="L281" i="13"/>
  <c r="O281" s="1"/>
  <c r="BI281"/>
  <c r="BF282"/>
  <c r="H242" i="14" s="1"/>
  <c r="Z278" i="13" l="1"/>
  <c r="B238" i="14" s="1"/>
  <c r="BH278" i="13"/>
  <c r="BB277"/>
  <c r="BE277" s="1"/>
  <c r="G237" i="14" s="1"/>
  <c r="L488" i="7"/>
  <c r="G388" i="12" s="1"/>
  <c r="BF283" i="13"/>
  <c r="H243" i="14" s="1"/>
  <c r="BI282" i="13"/>
  <c r="AY285"/>
  <c r="BC284"/>
  <c r="I283"/>
  <c r="AV283"/>
  <c r="AJ284" s="1"/>
  <c r="AS284" s="1"/>
  <c r="L282"/>
  <c r="O282" s="1"/>
  <c r="R282"/>
  <c r="AA283" s="1"/>
  <c r="C243" i="14" s="1"/>
  <c r="F488" i="7" l="1"/>
  <c r="J489" s="1"/>
  <c r="AR278" i="13"/>
  <c r="AX278" s="1"/>
  <c r="BA278" s="1"/>
  <c r="E238" i="14"/>
  <c r="H388" i="12"/>
  <c r="I388" s="1"/>
  <c r="AV284" i="13"/>
  <c r="AJ285" s="1"/>
  <c r="AS285" s="1"/>
  <c r="I284"/>
  <c r="BF284"/>
  <c r="H244" i="14" s="1"/>
  <c r="AY286" i="13"/>
  <c r="BC285"/>
  <c r="BI283"/>
  <c r="L283"/>
  <c r="O283" s="1"/>
  <c r="R283"/>
  <c r="AA284" s="1"/>
  <c r="C244" i="14" s="1"/>
  <c r="K489" i="7" l="1"/>
  <c r="I489"/>
  <c r="H489"/>
  <c r="G489"/>
  <c r="AU278" i="13"/>
  <c r="AI279" s="1"/>
  <c r="BB278"/>
  <c r="BE278" s="1"/>
  <c r="G238" i="14" s="1"/>
  <c r="H278" i="13"/>
  <c r="BK278" s="1"/>
  <c r="BH279" s="1"/>
  <c r="J389" i="12"/>
  <c r="F238" i="14"/>
  <c r="AY287" i="13"/>
  <c r="BC286"/>
  <c r="L284"/>
  <c r="O284" s="1"/>
  <c r="R284"/>
  <c r="AA285" s="1"/>
  <c r="C245" i="14" s="1"/>
  <c r="BF285" i="13"/>
  <c r="H245" i="14" s="1"/>
  <c r="AV285" i="13"/>
  <c r="AJ286" s="1"/>
  <c r="AS286" s="1"/>
  <c r="I285"/>
  <c r="BI284"/>
  <c r="L489" i="7" l="1"/>
  <c r="G389" i="12" s="1"/>
  <c r="E239" i="14" s="1"/>
  <c r="Q278" i="13"/>
  <c r="Z279" s="1"/>
  <c r="K278"/>
  <c r="N278" s="1"/>
  <c r="AR279"/>
  <c r="AU279" s="1"/>
  <c r="AI280" s="1"/>
  <c r="AY288"/>
  <c r="BC287"/>
  <c r="BI285"/>
  <c r="BF286"/>
  <c r="H246" i="14" s="1"/>
  <c r="AV286" i="13"/>
  <c r="AJ287" s="1"/>
  <c r="AS287" s="1"/>
  <c r="I286"/>
  <c r="L285"/>
  <c r="O285" s="1"/>
  <c r="R285"/>
  <c r="AA286" s="1"/>
  <c r="C246" i="14" s="1"/>
  <c r="H389" i="12" l="1"/>
  <c r="I389" s="1"/>
  <c r="J390" s="1"/>
  <c r="AX279" i="13"/>
  <c r="BB279" s="1"/>
  <c r="B239" i="14"/>
  <c r="F489" i="7"/>
  <c r="I490" s="1"/>
  <c r="H279" i="13"/>
  <c r="BK279" s="1"/>
  <c r="F239" i="14"/>
  <c r="R286" i="13"/>
  <c r="AA287" s="1"/>
  <c r="L286"/>
  <c r="O286" s="1"/>
  <c r="AY289"/>
  <c r="BC288"/>
  <c r="BI286"/>
  <c r="BF287"/>
  <c r="H247" i="14" s="1"/>
  <c r="AV287" i="13"/>
  <c r="AJ288" s="1"/>
  <c r="AS288" s="1"/>
  <c r="I287"/>
  <c r="BA279" l="1"/>
  <c r="BH280"/>
  <c r="J490" i="7"/>
  <c r="H490"/>
  <c r="K490"/>
  <c r="G490"/>
  <c r="Q279" i="13"/>
  <c r="Z280" s="1"/>
  <c r="F490" i="7" s="1"/>
  <c r="I491" s="1"/>
  <c r="K279" i="13"/>
  <c r="N279" s="1"/>
  <c r="BE279"/>
  <c r="G239" i="14" s="1"/>
  <c r="AR280" i="13"/>
  <c r="I288"/>
  <c r="AV288"/>
  <c r="AJ289" s="1"/>
  <c r="AS289" s="1"/>
  <c r="C247" i="14"/>
  <c r="BI287" i="13"/>
  <c r="AY290"/>
  <c r="BC289"/>
  <c r="BF288"/>
  <c r="H248" i="14" s="1"/>
  <c r="R287" i="13"/>
  <c r="AA288" s="1"/>
  <c r="C248" i="14" s="1"/>
  <c r="L287" i="13"/>
  <c r="O287" s="1"/>
  <c r="B240" i="14" l="1"/>
  <c r="L490" i="7"/>
  <c r="G390" i="12" s="1"/>
  <c r="H390" s="1"/>
  <c r="I390" s="1"/>
  <c r="J391" s="1"/>
  <c r="J491" i="7"/>
  <c r="G491"/>
  <c r="H491"/>
  <c r="L491" s="1"/>
  <c r="G391" i="12" s="1"/>
  <c r="K491" i="7"/>
  <c r="BF289" i="13"/>
  <c r="H249" i="14" s="1"/>
  <c r="H280" i="13"/>
  <c r="AU280"/>
  <c r="AI281" s="1"/>
  <c r="AX280"/>
  <c r="AY291"/>
  <c r="BC290"/>
  <c r="R288"/>
  <c r="AA289" s="1"/>
  <c r="L288"/>
  <c r="O288" s="1"/>
  <c r="BI288"/>
  <c r="I289"/>
  <c r="AV289"/>
  <c r="AJ290" s="1"/>
  <c r="AS290" s="1"/>
  <c r="E240" i="14" l="1"/>
  <c r="F240"/>
  <c r="E241"/>
  <c r="H391" i="12"/>
  <c r="I391" s="1"/>
  <c r="F241" i="14" s="1"/>
  <c r="K280" i="13"/>
  <c r="N280" s="1"/>
  <c r="Q280"/>
  <c r="Z281" s="1"/>
  <c r="BK280"/>
  <c r="BH281" s="1"/>
  <c r="BB280"/>
  <c r="BE280" s="1"/>
  <c r="G240" i="14" s="1"/>
  <c r="BA280" i="13"/>
  <c r="R289"/>
  <c r="AA290" s="1"/>
  <c r="C250" i="14" s="1"/>
  <c r="L289" i="13"/>
  <c r="O289" s="1"/>
  <c r="BF290"/>
  <c r="H250" i="14" s="1"/>
  <c r="AV290" i="13"/>
  <c r="AJ291" s="1"/>
  <c r="AS291" s="1"/>
  <c r="I290"/>
  <c r="C249" i="14"/>
  <c r="BI289" i="13"/>
  <c r="AY292"/>
  <c r="BC291"/>
  <c r="J392" i="12" l="1"/>
  <c r="B241" i="14"/>
  <c r="F491" i="7"/>
  <c r="AR281" i="13"/>
  <c r="AX281" s="1"/>
  <c r="BI290"/>
  <c r="AY293"/>
  <c r="BC292"/>
  <c r="I291"/>
  <c r="AV291"/>
  <c r="AJ292" s="1"/>
  <c r="AS292" s="1"/>
  <c r="R290"/>
  <c r="AA291" s="1"/>
  <c r="L290"/>
  <c r="O290" s="1"/>
  <c r="BF291"/>
  <c r="H251" i="14" s="1"/>
  <c r="BB281" i="13" l="1"/>
  <c r="BE281" s="1"/>
  <c r="G241" i="14" s="1"/>
  <c r="BA281" i="13"/>
  <c r="I492" i="7"/>
  <c r="G492"/>
  <c r="J492"/>
  <c r="H492"/>
  <c r="K492"/>
  <c r="AU281" i="13"/>
  <c r="AI282" s="1"/>
  <c r="H281"/>
  <c r="R291"/>
  <c r="AA292" s="1"/>
  <c r="C252" i="14" s="1"/>
  <c r="L291" i="13"/>
  <c r="O291" s="1"/>
  <c r="BF292"/>
  <c r="H252" i="14" s="1"/>
  <c r="AV292" i="13"/>
  <c r="AJ293" s="1"/>
  <c r="AS293" s="1"/>
  <c r="I292"/>
  <c r="AY294"/>
  <c r="BC293"/>
  <c r="C251" i="14"/>
  <c r="BI291" i="13"/>
  <c r="BI292" l="1"/>
  <c r="L492" i="7"/>
  <c r="G392" i="12" s="1"/>
  <c r="AR282" i="13"/>
  <c r="K281"/>
  <c r="N281" s="1"/>
  <c r="BK281"/>
  <c r="BH282" s="1"/>
  <c r="Q281"/>
  <c r="Z282" s="1"/>
  <c r="AV293"/>
  <c r="AJ294" s="1"/>
  <c r="AS294" s="1"/>
  <c r="I293"/>
  <c r="R292"/>
  <c r="AA293" s="1"/>
  <c r="L292"/>
  <c r="O292" s="1"/>
  <c r="AY295"/>
  <c r="BC294"/>
  <c r="BF293"/>
  <c r="H253" i="14" s="1"/>
  <c r="E242" l="1"/>
  <c r="H392" i="12"/>
  <c r="I392" s="1"/>
  <c r="AX282" i="13"/>
  <c r="B242" i="14"/>
  <c r="F492" i="7"/>
  <c r="AU282" i="13"/>
  <c r="AI283" s="1"/>
  <c r="H282"/>
  <c r="BF294"/>
  <c r="H254" i="14" s="1"/>
  <c r="AY296" i="13"/>
  <c r="BC295"/>
  <c r="AV294"/>
  <c r="AJ295" s="1"/>
  <c r="AS295" s="1"/>
  <c r="I294"/>
  <c r="C253" i="14"/>
  <c r="BI293" i="13"/>
  <c r="L293"/>
  <c r="O293" s="1"/>
  <c r="R293"/>
  <c r="AA294" s="1"/>
  <c r="C254" i="14" s="1"/>
  <c r="F242" l="1"/>
  <c r="J393" i="12"/>
  <c r="K493" i="7"/>
  <c r="I493"/>
  <c r="J493"/>
  <c r="G493"/>
  <c r="H493"/>
  <c r="K282" i="13"/>
  <c r="N282" s="1"/>
  <c r="BK282"/>
  <c r="BH283" s="1"/>
  <c r="Q282"/>
  <c r="Z283" s="1"/>
  <c r="B243" i="14" s="1"/>
  <c r="BB282" i="13"/>
  <c r="BE282" s="1"/>
  <c r="G242" i="14" s="1"/>
  <c r="BA282" i="13"/>
  <c r="BI294"/>
  <c r="I295"/>
  <c r="AV295"/>
  <c r="AJ296" s="1"/>
  <c r="AS296" s="1"/>
  <c r="L294"/>
  <c r="O294" s="1"/>
  <c r="R294"/>
  <c r="AA295" s="1"/>
  <c r="C255" i="14" s="1"/>
  <c r="AY297" i="13"/>
  <c r="BC296"/>
  <c r="BF295"/>
  <c r="H255" i="14" s="1"/>
  <c r="F493" i="7" l="1"/>
  <c r="J494" s="1"/>
  <c r="L493"/>
  <c r="G393" i="12" s="1"/>
  <c r="BF296" i="13"/>
  <c r="H256" i="14" s="1"/>
  <c r="AR283" i="13"/>
  <c r="BI295"/>
  <c r="L295"/>
  <c r="O295" s="1"/>
  <c r="R295"/>
  <c r="AA296" s="1"/>
  <c r="C256" i="14" s="1"/>
  <c r="AV296" i="13"/>
  <c r="AJ297" s="1"/>
  <c r="AS297" s="1"/>
  <c r="I296"/>
  <c r="AY298"/>
  <c r="BC297"/>
  <c r="BI296" l="1"/>
  <c r="H494" i="7"/>
  <c r="I494"/>
  <c r="K494"/>
  <c r="G494"/>
  <c r="E243" i="14"/>
  <c r="H393" i="12"/>
  <c r="I393" s="1"/>
  <c r="AU283" i="13"/>
  <c r="AI284" s="1"/>
  <c r="H283"/>
  <c r="AX283"/>
  <c r="AV297"/>
  <c r="AJ298" s="1"/>
  <c r="AS298" s="1"/>
  <c r="I297"/>
  <c r="L296"/>
  <c r="O296" s="1"/>
  <c r="R296"/>
  <c r="AA297" s="1"/>
  <c r="C257" i="14" s="1"/>
  <c r="BF297" i="13"/>
  <c r="H257" i="14" s="1"/>
  <c r="AY299" i="13"/>
  <c r="BC298"/>
  <c r="L494" i="7" l="1"/>
  <c r="G394" i="12" s="1"/>
  <c r="H394" s="1"/>
  <c r="I394" s="1"/>
  <c r="F244" i="14" s="1"/>
  <c r="K283" i="13"/>
  <c r="N283" s="1"/>
  <c r="BK283"/>
  <c r="BH284" s="1"/>
  <c r="Q283"/>
  <c r="Z284" s="1"/>
  <c r="BA283"/>
  <c r="BB283"/>
  <c r="BE283" s="1"/>
  <c r="G243" i="14" s="1"/>
  <c r="F243"/>
  <c r="J394" i="12"/>
  <c r="BF298" i="13"/>
  <c r="H258" i="14" s="1"/>
  <c r="I298" i="13"/>
  <c r="AV298"/>
  <c r="AJ299" s="1"/>
  <c r="AS299" s="1"/>
  <c r="BI297"/>
  <c r="L297"/>
  <c r="O297" s="1"/>
  <c r="R297"/>
  <c r="AA298" s="1"/>
  <c r="AY300"/>
  <c r="BC299"/>
  <c r="E244" i="14" l="1"/>
  <c r="J395" i="12"/>
  <c r="BF299" i="13"/>
  <c r="H259" i="14" s="1"/>
  <c r="B244"/>
  <c r="F494" i="7"/>
  <c r="AR284" i="13"/>
  <c r="AX284" s="1"/>
  <c r="AY301"/>
  <c r="BC300"/>
  <c r="R298"/>
  <c r="AA299" s="1"/>
  <c r="C259" i="14" s="1"/>
  <c r="L298" i="13"/>
  <c r="O298" s="1"/>
  <c r="I299"/>
  <c r="AV299"/>
  <c r="AJ300" s="1"/>
  <c r="AS300" s="1"/>
  <c r="C258" i="14"/>
  <c r="BI298" i="13"/>
  <c r="H495" i="7" l="1"/>
  <c r="G495"/>
  <c r="I495"/>
  <c r="K495"/>
  <c r="J495"/>
  <c r="AU284" i="13"/>
  <c r="AI285" s="1"/>
  <c r="H284"/>
  <c r="BA284"/>
  <c r="BB284"/>
  <c r="BE284" s="1"/>
  <c r="G244" i="14" s="1"/>
  <c r="AV300" i="13"/>
  <c r="AJ301" s="1"/>
  <c r="AS301" s="1"/>
  <c r="I300"/>
  <c r="BI299"/>
  <c r="AY302"/>
  <c r="BC301"/>
  <c r="R299"/>
  <c r="AA300" s="1"/>
  <c r="C260" i="14" s="1"/>
  <c r="L299" i="13"/>
  <c r="O299" s="1"/>
  <c r="BF300"/>
  <c r="H260" i="14" s="1"/>
  <c r="L495" i="7" l="1"/>
  <c r="G395" i="12" s="1"/>
  <c r="AR285" i="13"/>
  <c r="BK284"/>
  <c r="BH285" s="1"/>
  <c r="Q284"/>
  <c r="Z285" s="1"/>
  <c r="K284"/>
  <c r="N284" s="1"/>
  <c r="BI300"/>
  <c r="BF301"/>
  <c r="H261" i="14" s="1"/>
  <c r="I301" i="13"/>
  <c r="AV301"/>
  <c r="AJ302" s="1"/>
  <c r="AS302" s="1"/>
  <c r="AY303"/>
  <c r="BC302"/>
  <c r="L300"/>
  <c r="O300" s="1"/>
  <c r="R300"/>
  <c r="AA301" s="1"/>
  <c r="BF302" l="1"/>
  <c r="H262" i="14" s="1"/>
  <c r="H285" i="13"/>
  <c r="AU285"/>
  <c r="AI286" s="1"/>
  <c r="B245" i="14"/>
  <c r="F495" i="7"/>
  <c r="E245" i="14"/>
  <c r="H395" i="12"/>
  <c r="I395" s="1"/>
  <c r="AX285" i="13"/>
  <c r="L301"/>
  <c r="O301" s="1"/>
  <c r="R301"/>
  <c r="AA302" s="1"/>
  <c r="C262" i="14" s="1"/>
  <c r="AY304" i="13"/>
  <c r="BC303"/>
  <c r="C261" i="14"/>
  <c r="BI301" i="13"/>
  <c r="I302"/>
  <c r="AV302"/>
  <c r="AJ303" s="1"/>
  <c r="AS303" s="1"/>
  <c r="F245" i="14" l="1"/>
  <c r="J396" i="12"/>
  <c r="BK285" i="13"/>
  <c r="BH286" s="1"/>
  <c r="K285"/>
  <c r="N285" s="1"/>
  <c r="Q285"/>
  <c r="Z286" s="1"/>
  <c r="B246" i="14" s="1"/>
  <c r="BB285" i="13"/>
  <c r="BE285" s="1"/>
  <c r="G245" i="14" s="1"/>
  <c r="BA285" i="13"/>
  <c r="G496" i="7"/>
  <c r="J496"/>
  <c r="K496"/>
  <c r="I496"/>
  <c r="H496"/>
  <c r="BI302" i="13"/>
  <c r="L302"/>
  <c r="O302" s="1"/>
  <c r="R302"/>
  <c r="AA303" s="1"/>
  <c r="C263" i="14" s="1"/>
  <c r="AV303" i="13"/>
  <c r="AJ304" s="1"/>
  <c r="AS304" s="1"/>
  <c r="I303"/>
  <c r="AY305"/>
  <c r="BC304"/>
  <c r="BF303"/>
  <c r="H263" i="14" s="1"/>
  <c r="F496" i="7" l="1"/>
  <c r="I497" s="1"/>
  <c r="L496"/>
  <c r="G396" i="12" s="1"/>
  <c r="AR286" i="13"/>
  <c r="BI303"/>
  <c r="BF304"/>
  <c r="H264" i="14" s="1"/>
  <c r="AY306" i="13"/>
  <c r="BC305"/>
  <c r="AV304"/>
  <c r="AJ305" s="1"/>
  <c r="AS305" s="1"/>
  <c r="I304"/>
  <c r="L303"/>
  <c r="O303" s="1"/>
  <c r="R303"/>
  <c r="AA304" s="1"/>
  <c r="J497" i="7" l="1"/>
  <c r="H497"/>
  <c r="G497"/>
  <c r="K497"/>
  <c r="AU286" i="13"/>
  <c r="AI287" s="1"/>
  <c r="H286"/>
  <c r="AX286"/>
  <c r="E246" i="14"/>
  <c r="H396" i="12"/>
  <c r="I396" s="1"/>
  <c r="AY307" i="13"/>
  <c r="BC306"/>
  <c r="L304"/>
  <c r="O304" s="1"/>
  <c r="R304"/>
  <c r="AA305" s="1"/>
  <c r="C265" i="14" s="1"/>
  <c r="AV305" i="13"/>
  <c r="AJ306" s="1"/>
  <c r="AS306" s="1"/>
  <c r="I305"/>
  <c r="C264" i="14"/>
  <c r="BI304" i="13"/>
  <c r="BF305"/>
  <c r="H265" i="14" s="1"/>
  <c r="L497" i="7" l="1"/>
  <c r="G397" i="12" s="1"/>
  <c r="H397" s="1"/>
  <c r="I397" s="1"/>
  <c r="F247" i="14" s="1"/>
  <c r="F246"/>
  <c r="J397" i="12"/>
  <c r="BK286" i="13"/>
  <c r="BH287" s="1"/>
  <c r="K286"/>
  <c r="N286" s="1"/>
  <c r="Q286"/>
  <c r="Z287" s="1"/>
  <c r="BB286"/>
  <c r="BE286" s="1"/>
  <c r="G246" i="14" s="1"/>
  <c r="BA286" i="13"/>
  <c r="BI305"/>
  <c r="BF306"/>
  <c r="H266" i="14" s="1"/>
  <c r="I306" i="13"/>
  <c r="AV306"/>
  <c r="AJ307" s="1"/>
  <c r="AS307" s="1"/>
  <c r="R305"/>
  <c r="AA306" s="1"/>
  <c r="C266" i="14" s="1"/>
  <c r="L305" i="13"/>
  <c r="O305" s="1"/>
  <c r="AY308"/>
  <c r="BC307"/>
  <c r="E247" i="14" l="1"/>
  <c r="AR287" i="13"/>
  <c r="AU287" s="1"/>
  <c r="AI288" s="1"/>
  <c r="J398" i="12"/>
  <c r="B247" i="14"/>
  <c r="F497" i="7"/>
  <c r="BI306" i="13"/>
  <c r="I307"/>
  <c r="AV307"/>
  <c r="AJ308" s="1"/>
  <c r="AS308" s="1"/>
  <c r="R306"/>
  <c r="AA307" s="1"/>
  <c r="C267" i="14" s="1"/>
  <c r="L306" i="13"/>
  <c r="O306" s="1"/>
  <c r="BF307"/>
  <c r="H267" i="14" s="1"/>
  <c r="AY309" i="13"/>
  <c r="BC308"/>
  <c r="H287" l="1"/>
  <c r="Q287" s="1"/>
  <c r="AX287"/>
  <c r="BA287" s="1"/>
  <c r="BI307"/>
  <c r="J498" i="7"/>
  <c r="K498"/>
  <c r="H498"/>
  <c r="I498"/>
  <c r="G498"/>
  <c r="BF308" i="13"/>
  <c r="H268" i="14" s="1"/>
  <c r="L307" i="13"/>
  <c r="O307" s="1"/>
  <c r="R307"/>
  <c r="AA308" s="1"/>
  <c r="AV308"/>
  <c r="AJ309" s="1"/>
  <c r="AS309" s="1"/>
  <c r="I308"/>
  <c r="AY310"/>
  <c r="BC309"/>
  <c r="Z288" l="1"/>
  <c r="B248" i="14" s="1"/>
  <c r="K287" i="13"/>
  <c r="N287" s="1"/>
  <c r="BK287"/>
  <c r="BH288" s="1"/>
  <c r="BB287"/>
  <c r="BE287" s="1"/>
  <c r="G247" i="14" s="1"/>
  <c r="F498" i="7"/>
  <c r="K499" s="1"/>
  <c r="L498"/>
  <c r="G398" i="12" s="1"/>
  <c r="C268" i="14"/>
  <c r="BI308" i="13"/>
  <c r="BF309"/>
  <c r="H269" i="14" s="1"/>
  <c r="L308" i="13"/>
  <c r="O308" s="1"/>
  <c r="R308"/>
  <c r="AA309" s="1"/>
  <c r="C269" i="14" s="1"/>
  <c r="I309" i="13"/>
  <c r="AV309"/>
  <c r="AJ310" s="1"/>
  <c r="AS310" s="1"/>
  <c r="AY311"/>
  <c r="BC310"/>
  <c r="AR288" l="1"/>
  <c r="H288" s="1"/>
  <c r="K288" s="1"/>
  <c r="N288" s="1"/>
  <c r="G499" i="7"/>
  <c r="H499"/>
  <c r="J499"/>
  <c r="I499"/>
  <c r="H398" i="12"/>
  <c r="I398" s="1"/>
  <c r="E248" i="14"/>
  <c r="BI309" i="13"/>
  <c r="I310"/>
  <c r="AV310"/>
  <c r="AJ311" s="1"/>
  <c r="AS311" s="1"/>
  <c r="R309"/>
  <c r="AA310" s="1"/>
  <c r="C270" i="14" s="1"/>
  <c r="L309" i="13"/>
  <c r="O309" s="1"/>
  <c r="AY312"/>
  <c r="BC311"/>
  <c r="BF310"/>
  <c r="H270" i="14" s="1"/>
  <c r="Q288" i="13" l="1"/>
  <c r="BK288"/>
  <c r="L499" i="7"/>
  <c r="G399" i="12" s="1"/>
  <c r="H399" s="1"/>
  <c r="I399" s="1"/>
  <c r="F249" i="14" s="1"/>
  <c r="AX288" i="13"/>
  <c r="BA288" s="1"/>
  <c r="AU288"/>
  <c r="AI289" s="1"/>
  <c r="F248" i="14"/>
  <c r="J399" i="12"/>
  <c r="BF311" i="13"/>
  <c r="H271" i="14" s="1"/>
  <c r="AY313" i="13"/>
  <c r="BC312"/>
  <c r="R310"/>
  <c r="AA311" s="1"/>
  <c r="C271" i="14" s="1"/>
  <c r="L310" i="13"/>
  <c r="O310" s="1"/>
  <c r="AV311"/>
  <c r="AJ312" s="1"/>
  <c r="AS312" s="1"/>
  <c r="I311"/>
  <c r="BI310"/>
  <c r="E249" i="14" l="1"/>
  <c r="BB288" i="13"/>
  <c r="BE288" s="1"/>
  <c r="G248" i="14" s="1"/>
  <c r="BH289" i="13"/>
  <c r="Z289"/>
  <c r="B249" i="14" s="1"/>
  <c r="J400" i="12"/>
  <c r="BI311" i="13"/>
  <c r="R311"/>
  <c r="AA312" s="1"/>
  <c r="C272" i="14" s="1"/>
  <c r="L311" i="13"/>
  <c r="O311" s="1"/>
  <c r="BF312"/>
  <c r="H272" i="14" s="1"/>
  <c r="I312" i="13"/>
  <c r="AV312"/>
  <c r="AJ313" s="1"/>
  <c r="AS313" s="1"/>
  <c r="AY314"/>
  <c r="BC313"/>
  <c r="AR289" l="1"/>
  <c r="AU289" s="1"/>
  <c r="AI290" s="1"/>
  <c r="F499" i="7"/>
  <c r="J500" s="1"/>
  <c r="BI312" i="13"/>
  <c r="AV313"/>
  <c r="AJ314" s="1"/>
  <c r="AS314" s="1"/>
  <c r="I313"/>
  <c r="L312"/>
  <c r="O312" s="1"/>
  <c r="R312"/>
  <c r="AA313" s="1"/>
  <c r="C273" i="14" s="1"/>
  <c r="AY315" i="13"/>
  <c r="BC314"/>
  <c r="BF313"/>
  <c r="H273" i="14" s="1"/>
  <c r="H289" i="13" l="1"/>
  <c r="Q289" s="1"/>
  <c r="AX289"/>
  <c r="BA289" s="1"/>
  <c r="I500" i="7"/>
  <c r="G500"/>
  <c r="K500"/>
  <c r="H500"/>
  <c r="BI313" i="13"/>
  <c r="I314"/>
  <c r="AV314"/>
  <c r="AJ315" s="1"/>
  <c r="AS315" s="1"/>
  <c r="AY316"/>
  <c r="BC315"/>
  <c r="L313"/>
  <c r="O313" s="1"/>
  <c r="R313"/>
  <c r="AA314" s="1"/>
  <c r="C274" i="14" s="1"/>
  <c r="BF314" i="13"/>
  <c r="H274" i="14" s="1"/>
  <c r="Z290" i="13" l="1"/>
  <c r="B250" i="14" s="1"/>
  <c r="BK289" i="13"/>
  <c r="BH290" s="1"/>
  <c r="K289"/>
  <c r="N289" s="1"/>
  <c r="BB289"/>
  <c r="BE289" s="1"/>
  <c r="G249" i="14" s="1"/>
  <c r="F500" i="7"/>
  <c r="I501" s="1"/>
  <c r="L500"/>
  <c r="G400" i="12" s="1"/>
  <c r="H400" s="1"/>
  <c r="I400" s="1"/>
  <c r="J401" s="1"/>
  <c r="BF315" i="13"/>
  <c r="H275" i="14" s="1"/>
  <c r="BI314" i="13"/>
  <c r="AY317"/>
  <c r="BC316"/>
  <c r="L314"/>
  <c r="O314" s="1"/>
  <c r="R314"/>
  <c r="AA315" s="1"/>
  <c r="I315"/>
  <c r="AV315"/>
  <c r="AJ316" s="1"/>
  <c r="AS316" s="1"/>
  <c r="AR290" l="1"/>
  <c r="H290" s="1"/>
  <c r="K290" s="1"/>
  <c r="N290" s="1"/>
  <c r="J501" i="7"/>
  <c r="H501"/>
  <c r="K501"/>
  <c r="G501"/>
  <c r="E250" i="14"/>
  <c r="BK290" i="13"/>
  <c r="F250" i="14"/>
  <c r="BF316" i="13"/>
  <c r="H276" i="14" s="1"/>
  <c r="I316" i="13"/>
  <c r="AV316"/>
  <c r="AJ317" s="1"/>
  <c r="AS317" s="1"/>
  <c r="C275" i="14"/>
  <c r="BI315" i="13"/>
  <c r="AY318"/>
  <c r="BC317"/>
  <c r="R315"/>
  <c r="AA316" s="1"/>
  <c r="C276" i="14" s="1"/>
  <c r="L315" i="13"/>
  <c r="O315" s="1"/>
  <c r="AX290" l="1"/>
  <c r="BA290" s="1"/>
  <c r="AU290"/>
  <c r="AI291" s="1"/>
  <c r="Q290"/>
  <c r="L501" i="7"/>
  <c r="G401" i="12" s="1"/>
  <c r="E251" i="14" s="1"/>
  <c r="BF317" i="13"/>
  <c r="H277" i="14" s="1"/>
  <c r="BI316" i="13"/>
  <c r="AV317"/>
  <c r="AJ318" s="1"/>
  <c r="AS318" s="1"/>
  <c r="I317"/>
  <c r="AY319"/>
  <c r="BC318"/>
  <c r="L316"/>
  <c r="O316" s="1"/>
  <c r="R316"/>
  <c r="AA317" s="1"/>
  <c r="C277" i="14" s="1"/>
  <c r="BB290" i="13" l="1"/>
  <c r="BE290" s="1"/>
  <c r="G250" i="14" s="1"/>
  <c r="BH291" i="13"/>
  <c r="Z291"/>
  <c r="B251" i="14" s="1"/>
  <c r="H401" i="12"/>
  <c r="I401" s="1"/>
  <c r="F251" i="14" s="1"/>
  <c r="F501" i="7"/>
  <c r="H502" s="1"/>
  <c r="L317" i="13"/>
  <c r="O317" s="1"/>
  <c r="R317"/>
  <c r="AA318" s="1"/>
  <c r="C278" i="14" s="1"/>
  <c r="I318" i="13"/>
  <c r="AV318"/>
  <c r="AJ319" s="1"/>
  <c r="AS319" s="1"/>
  <c r="AY320"/>
  <c r="BC319"/>
  <c r="BI317"/>
  <c r="BF318"/>
  <c r="H278" i="14" s="1"/>
  <c r="J502" i="7" l="1"/>
  <c r="K502"/>
  <c r="AR291" i="13"/>
  <c r="G502" i="7"/>
  <c r="J402" i="12"/>
  <c r="I502" i="7"/>
  <c r="H291" i="13"/>
  <c r="AX291"/>
  <c r="AU291"/>
  <c r="AI292" s="1"/>
  <c r="BF319"/>
  <c r="H279" i="14" s="1"/>
  <c r="L318" i="13"/>
  <c r="O318" s="1"/>
  <c r="R318"/>
  <c r="AA319" s="1"/>
  <c r="C279" i="14" s="1"/>
  <c r="BI318" i="13"/>
  <c r="AV319"/>
  <c r="AJ320" s="1"/>
  <c r="AS320" s="1"/>
  <c r="I319"/>
  <c r="AY321"/>
  <c r="BC320"/>
  <c r="L502" i="7" l="1"/>
  <c r="G402" i="12" s="1"/>
  <c r="E252" i="14" s="1"/>
  <c r="H402" i="12"/>
  <c r="I402" s="1"/>
  <c r="F252" i="14" s="1"/>
  <c r="Q291" i="13"/>
  <c r="Z292" s="1"/>
  <c r="K291"/>
  <c r="N291" s="1"/>
  <c r="BK291"/>
  <c r="BH292" s="1"/>
  <c r="BB291"/>
  <c r="BA291"/>
  <c r="BI319"/>
  <c r="L319"/>
  <c r="O319" s="1"/>
  <c r="R319"/>
  <c r="AA320" s="1"/>
  <c r="C280" i="14" s="1"/>
  <c r="AY322" i="13"/>
  <c r="BC321"/>
  <c r="AV320"/>
  <c r="AJ321" s="1"/>
  <c r="AS321" s="1"/>
  <c r="I320"/>
  <c r="BF320"/>
  <c r="H280" i="14" s="1"/>
  <c r="J403" i="12" l="1"/>
  <c r="BE291" i="13"/>
  <c r="G251" i="14" s="1"/>
  <c r="AR292" i="13"/>
  <c r="B252" i="14"/>
  <c r="F502" i="7"/>
  <c r="BF321" i="13"/>
  <c r="H281" i="14" s="1"/>
  <c r="BI320" i="13"/>
  <c r="I321"/>
  <c r="AV321"/>
  <c r="AJ322" s="1"/>
  <c r="AS322" s="1"/>
  <c r="L320"/>
  <c r="O320" s="1"/>
  <c r="R320"/>
  <c r="AA321" s="1"/>
  <c r="AY323"/>
  <c r="BC322"/>
  <c r="J503" i="7" l="1"/>
  <c r="I503"/>
  <c r="K503"/>
  <c r="H503"/>
  <c r="G503"/>
  <c r="AX292" i="13"/>
  <c r="AU292"/>
  <c r="AI293" s="1"/>
  <c r="H292"/>
  <c r="L321"/>
  <c r="O321" s="1"/>
  <c r="R321"/>
  <c r="AA322" s="1"/>
  <c r="C282" i="14" s="1"/>
  <c r="BF322" i="13"/>
  <c r="H282" i="14" s="1"/>
  <c r="AV322" i="13"/>
  <c r="AJ323" s="1"/>
  <c r="AS323" s="1"/>
  <c r="I322"/>
  <c r="C281" i="14"/>
  <c r="BI321" i="13"/>
  <c r="AY324"/>
  <c r="BC323"/>
  <c r="BK292" l="1"/>
  <c r="BH293" s="1"/>
  <c r="Q292"/>
  <c r="Z293" s="1"/>
  <c r="K292"/>
  <c r="N292" s="1"/>
  <c r="L503" i="7"/>
  <c r="G403" i="12" s="1"/>
  <c r="BA292" i="13"/>
  <c r="BB292"/>
  <c r="BE292" s="1"/>
  <c r="G252" i="14" s="1"/>
  <c r="BI322" i="13"/>
  <c r="AV323"/>
  <c r="AJ324" s="1"/>
  <c r="AS324" s="1"/>
  <c r="I323"/>
  <c r="AY325"/>
  <c r="BC324"/>
  <c r="L322"/>
  <c r="O322" s="1"/>
  <c r="R322"/>
  <c r="AA323" s="1"/>
  <c r="C283" i="14" s="1"/>
  <c r="BF323" i="13"/>
  <c r="H283" i="14" s="1"/>
  <c r="AR293" i="13" l="1"/>
  <c r="H293" s="1"/>
  <c r="E253" i="14"/>
  <c r="H403" i="12"/>
  <c r="I403" s="1"/>
  <c r="B253" i="14"/>
  <c r="F503" i="7"/>
  <c r="AY326" i="13"/>
  <c r="BC325"/>
  <c r="AV324"/>
  <c r="AJ325" s="1"/>
  <c r="AS325" s="1"/>
  <c r="I324"/>
  <c r="L323"/>
  <c r="O323" s="1"/>
  <c r="R323"/>
  <c r="AA324" s="1"/>
  <c r="BF324"/>
  <c r="H284" i="14" s="1"/>
  <c r="BI323" i="13"/>
  <c r="AX293" l="1"/>
  <c r="BB293" s="1"/>
  <c r="BE293" s="1"/>
  <c r="G253" i="14" s="1"/>
  <c r="AU293" i="13"/>
  <c r="AI294" s="1"/>
  <c r="G504" i="7"/>
  <c r="K504"/>
  <c r="I504"/>
  <c r="J504"/>
  <c r="H504"/>
  <c r="Q293" i="13"/>
  <c r="K293"/>
  <c r="N293" s="1"/>
  <c r="BK293"/>
  <c r="F253" i="14"/>
  <c r="J404" i="12"/>
  <c r="BF325" i="13"/>
  <c r="H285" i="14" s="1"/>
  <c r="I325" i="13"/>
  <c r="AV325"/>
  <c r="AJ326" s="1"/>
  <c r="AS326" s="1"/>
  <c r="C284" i="14"/>
  <c r="BI324" i="13"/>
  <c r="R324"/>
  <c r="AA325" s="1"/>
  <c r="C285" i="14" s="1"/>
  <c r="L324" i="13"/>
  <c r="O324" s="1"/>
  <c r="AY327"/>
  <c r="BC326"/>
  <c r="Z294" l="1"/>
  <c r="B254" i="14" s="1"/>
  <c r="BH294" i="13"/>
  <c r="BA293"/>
  <c r="AR294"/>
  <c r="H294" s="1"/>
  <c r="F504" i="7"/>
  <c r="J505" s="1"/>
  <c r="L504"/>
  <c r="G404" i="12" s="1"/>
  <c r="AU294" i="13"/>
  <c r="AI295" s="1"/>
  <c r="BF326"/>
  <c r="H286" i="14" s="1"/>
  <c r="BI325" i="13"/>
  <c r="AV326"/>
  <c r="AJ327" s="1"/>
  <c r="AS327" s="1"/>
  <c r="I326"/>
  <c r="AY328"/>
  <c r="BC327"/>
  <c r="L325"/>
  <c r="O325" s="1"/>
  <c r="R325"/>
  <c r="AA326" s="1"/>
  <c r="C286" i="14" s="1"/>
  <c r="AX294" i="13" l="1"/>
  <c r="BA294" s="1"/>
  <c r="K505" i="7"/>
  <c r="G505"/>
  <c r="I505"/>
  <c r="H505"/>
  <c r="BK294" i="13"/>
  <c r="BH295" s="1"/>
  <c r="Q294"/>
  <c r="K294"/>
  <c r="N294" s="1"/>
  <c r="E254" i="14"/>
  <c r="H404" i="12"/>
  <c r="I404" s="1"/>
  <c r="BF327" i="13"/>
  <c r="H287" i="14" s="1"/>
  <c r="AY329" i="13"/>
  <c r="BC328"/>
  <c r="AV327"/>
  <c r="AJ328" s="1"/>
  <c r="AS328" s="1"/>
  <c r="I327"/>
  <c r="L326"/>
  <c r="O326" s="1"/>
  <c r="R326"/>
  <c r="AA327" s="1"/>
  <c r="C287" i="14" s="1"/>
  <c r="BI326" i="13"/>
  <c r="L505" i="7" l="1"/>
  <c r="G405" i="12" s="1"/>
  <c r="E255" i="14" s="1"/>
  <c r="Z295" i="13"/>
  <c r="B255" i="14" s="1"/>
  <c r="BB294" i="13"/>
  <c r="F505" i="7"/>
  <c r="F254" i="14"/>
  <c r="J405" i="12"/>
  <c r="BF328" i="13"/>
  <c r="H288" i="14" s="1"/>
  <c r="L327" i="13"/>
  <c r="O327" s="1"/>
  <c r="R327"/>
  <c r="AA328" s="1"/>
  <c r="AY330"/>
  <c r="BC329"/>
  <c r="I328"/>
  <c r="AV328"/>
  <c r="AJ329" s="1"/>
  <c r="AS329" s="1"/>
  <c r="BI327"/>
  <c r="H405" i="12" l="1"/>
  <c r="I405" s="1"/>
  <c r="F255" i="14" s="1"/>
  <c r="BE294" i="13"/>
  <c r="G254" i="14" s="1"/>
  <c r="AR295" i="13"/>
  <c r="K506" i="7"/>
  <c r="I506"/>
  <c r="J506"/>
  <c r="H506"/>
  <c r="G506"/>
  <c r="I329" i="13"/>
  <c r="AV329"/>
  <c r="AJ330" s="1"/>
  <c r="AS330" s="1"/>
  <c r="L328"/>
  <c r="O328" s="1"/>
  <c r="R328"/>
  <c r="AA329" s="1"/>
  <c r="C289" i="14" s="1"/>
  <c r="AY331" i="13"/>
  <c r="BC330"/>
  <c r="C288" i="14"/>
  <c r="BI328" i="13"/>
  <c r="BF329"/>
  <c r="H289" i="14" s="1"/>
  <c r="J406" i="12" l="1"/>
  <c r="H295" i="13"/>
  <c r="AU295"/>
  <c r="AI296" s="1"/>
  <c r="AX295"/>
  <c r="L506" i="7"/>
  <c r="G406" i="12" s="1"/>
  <c r="BI329" i="13"/>
  <c r="BF330"/>
  <c r="H290" i="14" s="1"/>
  <c r="I330" i="13"/>
  <c r="AV330"/>
  <c r="AJ331" s="1"/>
  <c r="AS331" s="1"/>
  <c r="AY332"/>
  <c r="BC331"/>
  <c r="L329"/>
  <c r="O329" s="1"/>
  <c r="R329"/>
  <c r="AA330" s="1"/>
  <c r="BB295" l="1"/>
  <c r="BA295"/>
  <c r="BK295"/>
  <c r="BH296" s="1"/>
  <c r="Q295"/>
  <c r="Z296" s="1"/>
  <c r="K295"/>
  <c r="N295" s="1"/>
  <c r="E256" i="14"/>
  <c r="H406" i="12"/>
  <c r="I406" s="1"/>
  <c r="BF331" i="13"/>
  <c r="H291" i="14" s="1"/>
  <c r="R330" i="13"/>
  <c r="AA331" s="1"/>
  <c r="C291" i="14" s="1"/>
  <c r="L330" i="13"/>
  <c r="O330" s="1"/>
  <c r="AY333"/>
  <c r="BC332"/>
  <c r="I331"/>
  <c r="AV331"/>
  <c r="AJ332" s="1"/>
  <c r="AS332" s="1"/>
  <c r="C290" i="14"/>
  <c r="BI330" i="13"/>
  <c r="BE295" l="1"/>
  <c r="G255" i="14" s="1"/>
  <c r="AR296" i="13"/>
  <c r="B256" i="14"/>
  <c r="F506" i="7"/>
  <c r="F256" i="14"/>
  <c r="J407" i="12"/>
  <c r="BI331" i="13"/>
  <c r="BF332"/>
  <c r="H292" i="14" s="1"/>
  <c r="AV332" i="13"/>
  <c r="AJ333" s="1"/>
  <c r="AS333" s="1"/>
  <c r="I332"/>
  <c r="AY334"/>
  <c r="BC333"/>
  <c r="L331"/>
  <c r="O331" s="1"/>
  <c r="R331"/>
  <c r="AA332" s="1"/>
  <c r="C292" i="14" s="1"/>
  <c r="AU296" i="13" l="1"/>
  <c r="AI297" s="1"/>
  <c r="H296"/>
  <c r="J507" i="7"/>
  <c r="G507"/>
  <c r="I507"/>
  <c r="K507"/>
  <c r="H507"/>
  <c r="AX296" i="13"/>
  <c r="BF333"/>
  <c r="H293" i="14" s="1"/>
  <c r="AV333" i="13"/>
  <c r="AJ334" s="1"/>
  <c r="AS334" s="1"/>
  <c r="I333"/>
  <c r="L332"/>
  <c r="O332" s="1"/>
  <c r="R332"/>
  <c r="AA333" s="1"/>
  <c r="AY335"/>
  <c r="BC334"/>
  <c r="BI332"/>
  <c r="BK296" l="1"/>
  <c r="BH297" s="1"/>
  <c r="Q296"/>
  <c r="Z297" s="1"/>
  <c r="K296"/>
  <c r="N296" s="1"/>
  <c r="BB296"/>
  <c r="BA296"/>
  <c r="L507" i="7"/>
  <c r="G407" i="12" s="1"/>
  <c r="BF334" i="13"/>
  <c r="H294" i="14" s="1"/>
  <c r="I334" i="13"/>
  <c r="AV334"/>
  <c r="AJ335" s="1"/>
  <c r="AS335" s="1"/>
  <c r="AY336"/>
  <c r="BC335"/>
  <c r="C293" i="14"/>
  <c r="BI333" i="13"/>
  <c r="L333"/>
  <c r="O333" s="1"/>
  <c r="R333"/>
  <c r="AA334" s="1"/>
  <c r="E257" i="14" l="1"/>
  <c r="H407" i="12"/>
  <c r="I407" s="1"/>
  <c r="B257" i="14"/>
  <c r="F507" i="7"/>
  <c r="BE296" i="13"/>
  <c r="G256" i="14" s="1"/>
  <c r="AR297" i="13"/>
  <c r="AX297" s="1"/>
  <c r="BF335"/>
  <c r="H295" i="14" s="1"/>
  <c r="C294"/>
  <c r="BI334" i="13"/>
  <c r="L334"/>
  <c r="O334" s="1"/>
  <c r="R334"/>
  <c r="AA335" s="1"/>
  <c r="AY337"/>
  <c r="BC336"/>
  <c r="I335"/>
  <c r="AV335"/>
  <c r="AJ336" s="1"/>
  <c r="AS336" s="1"/>
  <c r="BA297" l="1"/>
  <c r="BB297"/>
  <c r="BE297" s="1"/>
  <c r="G257" i="14" s="1"/>
  <c r="F257"/>
  <c r="J408" i="12"/>
  <c r="H508" i="7"/>
  <c r="K508"/>
  <c r="G508"/>
  <c r="J508"/>
  <c r="I508"/>
  <c r="H297" i="13"/>
  <c r="AU297"/>
  <c r="AI298" s="1"/>
  <c r="L335"/>
  <c r="O335" s="1"/>
  <c r="R335"/>
  <c r="AA336" s="1"/>
  <c r="C296" i="14" s="1"/>
  <c r="AY338" i="13"/>
  <c r="BC337"/>
  <c r="AV336"/>
  <c r="AJ337" s="1"/>
  <c r="AS337" s="1"/>
  <c r="I336"/>
  <c r="C295" i="14"/>
  <c r="BI335" i="13"/>
  <c r="BF336"/>
  <c r="H296" i="14" s="1"/>
  <c r="K297" i="13" l="1"/>
  <c r="N297" s="1"/>
  <c r="BK297"/>
  <c r="BH298" s="1"/>
  <c r="Q297"/>
  <c r="Z298" s="1"/>
  <c r="L508" i="7"/>
  <c r="G408" i="12" s="1"/>
  <c r="AR298" i="13"/>
  <c r="BI336"/>
  <c r="AV337"/>
  <c r="AJ338" s="1"/>
  <c r="AS338" s="1"/>
  <c r="I337"/>
  <c r="AY339"/>
  <c r="BC338"/>
  <c r="R336"/>
  <c r="AA337" s="1"/>
  <c r="C297" i="14" s="1"/>
  <c r="L336" i="13"/>
  <c r="O336" s="1"/>
  <c r="BF337"/>
  <c r="H297" i="14" s="1"/>
  <c r="E258" l="1"/>
  <c r="H408" i="12"/>
  <c r="I408" s="1"/>
  <c r="AX298" i="13"/>
  <c r="H298"/>
  <c r="AU298"/>
  <c r="AI299" s="1"/>
  <c r="B258" i="14"/>
  <c r="F508" i="7"/>
  <c r="BI337" i="13"/>
  <c r="AV338"/>
  <c r="AJ339" s="1"/>
  <c r="AS339" s="1"/>
  <c r="I338"/>
  <c r="R337"/>
  <c r="AA338" s="1"/>
  <c r="C298" i="14" s="1"/>
  <c r="L337" i="13"/>
  <c r="O337" s="1"/>
  <c r="AY340"/>
  <c r="BC339"/>
  <c r="BF338"/>
  <c r="H298" i="14" s="1"/>
  <c r="BB298" i="13" l="1"/>
  <c r="BE298" s="1"/>
  <c r="G258" i="14" s="1"/>
  <c r="BA298" i="13"/>
  <c r="F258" i="14"/>
  <c r="J409" i="12"/>
  <c r="J509" i="7"/>
  <c r="H509"/>
  <c r="I509"/>
  <c r="G509"/>
  <c r="K509"/>
  <c r="Q298" i="13"/>
  <c r="Z299" s="1"/>
  <c r="K298"/>
  <c r="N298" s="1"/>
  <c r="BK298"/>
  <c r="BH299" s="1"/>
  <c r="BI338"/>
  <c r="AV339"/>
  <c r="AJ340" s="1"/>
  <c r="AS340" s="1"/>
  <c r="I339"/>
  <c r="BF339"/>
  <c r="H299" i="14" s="1"/>
  <c r="AY341" i="13"/>
  <c r="BC340"/>
  <c r="L338"/>
  <c r="O338" s="1"/>
  <c r="R338"/>
  <c r="AA339" s="1"/>
  <c r="C299" i="14" s="1"/>
  <c r="AX299" i="13" l="1"/>
  <c r="BA299" s="1"/>
  <c r="L509" i="7"/>
  <c r="G409" i="12" s="1"/>
  <c r="H409" s="1"/>
  <c r="I409" s="1"/>
  <c r="F259" i="14" s="1"/>
  <c r="AR299" i="13"/>
  <c r="F509" i="7"/>
  <c r="B259" i="14"/>
  <c r="G510" i="7"/>
  <c r="BI339" i="13"/>
  <c r="BF340"/>
  <c r="H300" i="14" s="1"/>
  <c r="AY342" i="13"/>
  <c r="BC341"/>
  <c r="L339"/>
  <c r="O339" s="1"/>
  <c r="R339"/>
  <c r="AA340" s="1"/>
  <c r="C300" i="14" s="1"/>
  <c r="I340" i="13"/>
  <c r="AV340"/>
  <c r="AJ341" s="1"/>
  <c r="AS341" s="1"/>
  <c r="I341" s="1"/>
  <c r="H299" l="1"/>
  <c r="AU299"/>
  <c r="AI300" s="1"/>
  <c r="AR300" s="1"/>
  <c r="BB299"/>
  <c r="BE299" s="1"/>
  <c r="G259" i="14" s="1"/>
  <c r="E259"/>
  <c r="J410" i="12"/>
  <c r="J510" i="7"/>
  <c r="I510"/>
  <c r="K510"/>
  <c r="H510"/>
  <c r="AV341" i="13"/>
  <c r="AJ342" s="1"/>
  <c r="AS342" s="1"/>
  <c r="BF341"/>
  <c r="H301" i="14" s="1"/>
  <c r="AY343" i="13"/>
  <c r="BC342"/>
  <c r="L340"/>
  <c r="O340" s="1"/>
  <c r="R340"/>
  <c r="AA341" s="1"/>
  <c r="C301" i="14" s="1"/>
  <c r="BI340" i="13"/>
  <c r="R341"/>
  <c r="AA342" s="1"/>
  <c r="C302" i="14" s="1"/>
  <c r="L341" i="13"/>
  <c r="Q299" l="1"/>
  <c r="Z300" s="1"/>
  <c r="BK299"/>
  <c r="BH300" s="1"/>
  <c r="K299"/>
  <c r="N299" s="1"/>
  <c r="L510" i="7"/>
  <c r="G410" i="12" s="1"/>
  <c r="O341" i="13"/>
  <c r="AU300"/>
  <c r="AI301" s="1"/>
  <c r="H300"/>
  <c r="BI341"/>
  <c r="AY344"/>
  <c r="BC343"/>
  <c r="I342"/>
  <c r="AV342"/>
  <c r="AJ343" s="1"/>
  <c r="BF342"/>
  <c r="H302" i="14" s="1"/>
  <c r="BI342" i="13"/>
  <c r="B260" i="14" l="1"/>
  <c r="F510" i="7"/>
  <c r="AX300" i="13"/>
  <c r="H410" i="12"/>
  <c r="I410" s="1"/>
  <c r="E260" i="14"/>
  <c r="BA300" i="13"/>
  <c r="BB300"/>
  <c r="BE300" s="1"/>
  <c r="G260" i="14" s="1"/>
  <c r="BK300" i="13"/>
  <c r="BH301" s="1"/>
  <c r="Q300"/>
  <c r="Z301" s="1"/>
  <c r="K300"/>
  <c r="N300" s="1"/>
  <c r="AY345"/>
  <c r="BC344"/>
  <c r="R342"/>
  <c r="AA343" s="1"/>
  <c r="C303" i="14" s="1"/>
  <c r="L342" i="13"/>
  <c r="O342" s="1"/>
  <c r="AS343"/>
  <c r="J511" i="7" l="1"/>
  <c r="H511"/>
  <c r="G511"/>
  <c r="K511"/>
  <c r="I511"/>
  <c r="F260" i="14"/>
  <c r="J411" i="12"/>
  <c r="AR301" i="13"/>
  <c r="H301" s="1"/>
  <c r="B261" i="14"/>
  <c r="F511" i="7"/>
  <c r="AY346" i="13"/>
  <c r="BC346" s="1"/>
  <c r="BC345"/>
  <c r="I343"/>
  <c r="BF343"/>
  <c r="H303" i="14" s="1"/>
  <c r="AV343" i="13"/>
  <c r="AJ344" s="1"/>
  <c r="BI343"/>
  <c r="L511" i="7" l="1"/>
  <c r="G411" i="12" s="1"/>
  <c r="AX301" i="13"/>
  <c r="BB301" s="1"/>
  <c r="AU301"/>
  <c r="AI302" s="1"/>
  <c r="H512" i="7"/>
  <c r="G512"/>
  <c r="K512"/>
  <c r="J512"/>
  <c r="I512"/>
  <c r="K301" i="13"/>
  <c r="N301" s="1"/>
  <c r="BK301"/>
  <c r="Q301"/>
  <c r="R343"/>
  <c r="AA344" s="1"/>
  <c r="C304" i="14" s="1"/>
  <c r="L343" i="13"/>
  <c r="O343" s="1"/>
  <c r="AS344"/>
  <c r="H411" i="12" l="1"/>
  <c r="I411" s="1"/>
  <c r="E261" i="14"/>
  <c r="Z302" i="13"/>
  <c r="B262" i="14" s="1"/>
  <c r="BA301" i="13"/>
  <c r="BE301"/>
  <c r="G261" i="14" s="1"/>
  <c r="AR302" i="13"/>
  <c r="H302" s="1"/>
  <c r="BH302"/>
  <c r="L512" i="7"/>
  <c r="G412" i="12" s="1"/>
  <c r="I344" i="13"/>
  <c r="AV344"/>
  <c r="AJ345" s="1"/>
  <c r="BF344"/>
  <c r="H304" i="14" s="1"/>
  <c r="BI344" i="13"/>
  <c r="F261" i="14" l="1"/>
  <c r="J412" i="12"/>
  <c r="AX302" i="13"/>
  <c r="BA302" s="1"/>
  <c r="AU302"/>
  <c r="AI303" s="1"/>
  <c r="F512" i="7"/>
  <c r="J513" s="1"/>
  <c r="E262" i="14"/>
  <c r="H412" i="12"/>
  <c r="I412" s="1"/>
  <c r="BK302" i="13"/>
  <c r="BH303" s="1"/>
  <c r="Q302"/>
  <c r="Z303" s="1"/>
  <c r="B263" i="14" s="1"/>
  <c r="K302" i="13"/>
  <c r="N302" s="1"/>
  <c r="R344"/>
  <c r="AA345" s="1"/>
  <c r="C305" i="14" s="1"/>
  <c r="L344" i="13"/>
  <c r="O344" s="1"/>
  <c r="AS345"/>
  <c r="K513" i="7" l="1"/>
  <c r="BB302" i="13"/>
  <c r="BE302" s="1"/>
  <c r="G262" i="14" s="1"/>
  <c r="G513" i="7"/>
  <c r="I513"/>
  <c r="H513"/>
  <c r="H514" s="1"/>
  <c r="F513"/>
  <c r="J514" s="1"/>
  <c r="F262" i="14"/>
  <c r="J413" i="12"/>
  <c r="I345" i="13"/>
  <c r="BI345"/>
  <c r="BF345"/>
  <c r="H305" i="14" s="1"/>
  <c r="AV345" i="13"/>
  <c r="AJ346" s="1"/>
  <c r="AS346" s="1"/>
  <c r="AR303" l="1"/>
  <c r="AX303" s="1"/>
  <c r="BA303" s="1"/>
  <c r="L513" i="7"/>
  <c r="G413" i="12" s="1"/>
  <c r="E263" i="14" s="1"/>
  <c r="G514" i="7"/>
  <c r="K514"/>
  <c r="I514"/>
  <c r="H413" i="12"/>
  <c r="I413" s="1"/>
  <c r="F263" i="14" s="1"/>
  <c r="R345" i="13"/>
  <c r="AA346" s="1"/>
  <c r="C306" i="14" s="1"/>
  <c r="L345" i="13"/>
  <c r="O345" s="1"/>
  <c r="I346"/>
  <c r="AV346"/>
  <c r="BF346"/>
  <c r="H306" i="14" s="1"/>
  <c r="AU303" i="13" l="1"/>
  <c r="AI304" s="1"/>
  <c r="H303"/>
  <c r="K303" s="1"/>
  <c r="N303" s="1"/>
  <c r="BB303"/>
  <c r="L514" i="7"/>
  <c r="G414" i="12" s="1"/>
  <c r="H414" s="1"/>
  <c r="I414" s="1"/>
  <c r="F264" i="14" s="1"/>
  <c r="AR304" i="13"/>
  <c r="H304" s="1"/>
  <c r="BE303"/>
  <c r="G263" i="14" s="1"/>
  <c r="Q303" i="13"/>
  <c r="Z304" s="1"/>
  <c r="BK303"/>
  <c r="BH304" s="1"/>
  <c r="J414" i="12"/>
  <c r="L346" i="13"/>
  <c r="O346" s="1"/>
  <c r="R346"/>
  <c r="BI346"/>
  <c r="AU304" l="1"/>
  <c r="AI305" s="1"/>
  <c r="E264" i="14"/>
  <c r="AX304" i="13"/>
  <c r="BB304" s="1"/>
  <c r="B264" i="14"/>
  <c r="F514" i="7"/>
  <c r="BK304" i="13"/>
  <c r="K304"/>
  <c r="N304" s="1"/>
  <c r="Q304"/>
  <c r="J415" i="12"/>
  <c r="BH305" i="13" l="1"/>
  <c r="BA304"/>
  <c r="Z305"/>
  <c r="H515" i="7"/>
  <c r="K515"/>
  <c r="I515"/>
  <c r="J515"/>
  <c r="G515"/>
  <c r="B265" i="14"/>
  <c r="F515" i="7"/>
  <c r="BE304" i="13"/>
  <c r="G264" i="14" s="1"/>
  <c r="AR305" i="13"/>
  <c r="L515" i="7" l="1"/>
  <c r="G415" i="12" s="1"/>
  <c r="H415" s="1"/>
  <c r="I415" s="1"/>
  <c r="H305" i="13"/>
  <c r="AU305"/>
  <c r="AI306" s="1"/>
  <c r="AX305"/>
  <c r="G516" i="7"/>
  <c r="J516"/>
  <c r="I516"/>
  <c r="K516"/>
  <c r="H516"/>
  <c r="E265" i="14" l="1"/>
  <c r="F265"/>
  <c r="J416" i="12"/>
  <c r="L516" i="7"/>
  <c r="G416" i="12" s="1"/>
  <c r="K305" i="13"/>
  <c r="N305" s="1"/>
  <c r="BK305"/>
  <c r="BH306" s="1"/>
  <c r="Q305"/>
  <c r="Z306" s="1"/>
  <c r="BA305"/>
  <c r="BB305"/>
  <c r="BE305" s="1"/>
  <c r="G265" i="14" s="1"/>
  <c r="AR306" i="13" l="1"/>
  <c r="AX306" s="1"/>
  <c r="B266" i="14"/>
  <c r="F516" i="7"/>
  <c r="H416" i="12"/>
  <c r="I416" s="1"/>
  <c r="E266" i="14"/>
  <c r="AU306" i="13" l="1"/>
  <c r="AI307" s="1"/>
  <c r="H306"/>
  <c r="Q306" s="1"/>
  <c r="Z307" s="1"/>
  <c r="J417" i="12"/>
  <c r="F266" i="14"/>
  <c r="K517" i="7"/>
  <c r="I517"/>
  <c r="G517"/>
  <c r="J517"/>
  <c r="H517"/>
  <c r="BB306" i="13"/>
  <c r="BE306" s="1"/>
  <c r="G266" i="14" s="1"/>
  <c r="BA306" i="13"/>
  <c r="K306" l="1"/>
  <c r="N306" s="1"/>
  <c r="B267" i="14"/>
  <c r="F517" i="7"/>
  <c r="J518" s="1"/>
  <c r="BK306" i="13"/>
  <c r="BH307" s="1"/>
  <c r="L517" i="7"/>
  <c r="G417" i="12" s="1"/>
  <c r="AR307" i="13"/>
  <c r="H518" i="7" l="1"/>
  <c r="K518"/>
  <c r="I518"/>
  <c r="G518"/>
  <c r="AU307" i="13"/>
  <c r="AI308" s="1"/>
  <c r="H307"/>
  <c r="AX307"/>
  <c r="E267" i="14"/>
  <c r="H417" i="12"/>
  <c r="I417" s="1"/>
  <c r="L518" i="7" l="1"/>
  <c r="G418" i="12" s="1"/>
  <c r="H418" s="1"/>
  <c r="I418" s="1"/>
  <c r="F268" i="14" s="1"/>
  <c r="F267"/>
  <c r="J418" i="12"/>
  <c r="BK307" i="13"/>
  <c r="BH308" s="1"/>
  <c r="K307"/>
  <c r="N307" s="1"/>
  <c r="Q307"/>
  <c r="Z308" s="1"/>
  <c r="BA307"/>
  <c r="BB307"/>
  <c r="E268" i="14" l="1"/>
  <c r="J419" i="12"/>
  <c r="B268" i="14"/>
  <c r="F518" i="7"/>
  <c r="BE307" i="13"/>
  <c r="G267" i="14" s="1"/>
  <c r="AR308" i="13"/>
  <c r="H308" l="1"/>
  <c r="AU308"/>
  <c r="AI309" s="1"/>
  <c r="AX308"/>
  <c r="K519" i="7"/>
  <c r="G519"/>
  <c r="I519"/>
  <c r="J519"/>
  <c r="H519"/>
  <c r="BK308" i="13" l="1"/>
  <c r="BH309" s="1"/>
  <c r="Q308"/>
  <c r="Z309" s="1"/>
  <c r="K308"/>
  <c r="N308" s="1"/>
  <c r="L519" i="7"/>
  <c r="G419" i="12" s="1"/>
  <c r="BB308" i="13"/>
  <c r="BE308" s="1"/>
  <c r="G268" i="14" s="1"/>
  <c r="BA308" i="13"/>
  <c r="H419" i="12" l="1"/>
  <c r="I419" s="1"/>
  <c r="E269" i="14"/>
  <c r="AR309" i="13"/>
  <c r="AX309" s="1"/>
  <c r="F519" i="7"/>
  <c r="B269" i="14"/>
  <c r="BB309" i="13" l="1"/>
  <c r="BE309" s="1"/>
  <c r="G269" i="14" s="1"/>
  <c r="BA309" i="13"/>
  <c r="J520" i="7"/>
  <c r="I520"/>
  <c r="K520"/>
  <c r="G520"/>
  <c r="H520"/>
  <c r="H309" i="13"/>
  <c r="AU309"/>
  <c r="AI310" s="1"/>
  <c r="AR310" s="1"/>
  <c r="H310" s="1"/>
  <c r="J420" i="12"/>
  <c r="F269" i="14"/>
  <c r="AU310" i="13" l="1"/>
  <c r="AI311" s="1"/>
  <c r="Q309"/>
  <c r="Z310" s="1"/>
  <c r="K309"/>
  <c r="N309" s="1"/>
  <c r="BK309"/>
  <c r="BH310" s="1"/>
  <c r="L520" i="7"/>
  <c r="G420" i="12" s="1"/>
  <c r="Q310" i="13"/>
  <c r="BK310"/>
  <c r="K310"/>
  <c r="AX310" l="1"/>
  <c r="BA310" s="1"/>
  <c r="E270" i="14"/>
  <c r="H420" i="12"/>
  <c r="I420" s="1"/>
  <c r="F520" i="7"/>
  <c r="B270" i="14"/>
  <c r="N310" i="13"/>
  <c r="BB310" l="1"/>
  <c r="BH311"/>
  <c r="Z311"/>
  <c r="B271" i="14" s="1"/>
  <c r="J421" i="12"/>
  <c r="F270" i="14"/>
  <c r="K521" i="7"/>
  <c r="H521"/>
  <c r="J521"/>
  <c r="F521"/>
  <c r="G521"/>
  <c r="I521"/>
  <c r="BE310" i="13" l="1"/>
  <c r="G270" i="14" s="1"/>
  <c r="AR311" i="13"/>
  <c r="I522" i="7"/>
  <c r="H522"/>
  <c r="J522"/>
  <c r="G522"/>
  <c r="L521"/>
  <c r="G421" i="12" s="1"/>
  <c r="K522" i="7"/>
  <c r="AU311" i="13" l="1"/>
  <c r="AI312" s="1"/>
  <c r="AX311"/>
  <c r="H311"/>
  <c r="E271" i="14"/>
  <c r="H421" i="12"/>
  <c r="I421" s="1"/>
  <c r="L522" i="7"/>
  <c r="G422" i="12" s="1"/>
  <c r="BB311" i="13" l="1"/>
  <c r="BE311" s="1"/>
  <c r="G271" i="14" s="1"/>
  <c r="BA311" i="13"/>
  <c r="K311"/>
  <c r="N311" s="1"/>
  <c r="BK311"/>
  <c r="BH312" s="1"/>
  <c r="Q311"/>
  <c r="Z312" s="1"/>
  <c r="J422" i="12"/>
  <c r="F271" i="14"/>
  <c r="E272"/>
  <c r="H422" i="12"/>
  <c r="I422" s="1"/>
  <c r="F272" i="14" s="1"/>
  <c r="AX312" i="13" l="1"/>
  <c r="BB312" s="1"/>
  <c r="BE312" s="1"/>
  <c r="G272" i="14" s="1"/>
  <c r="AR312" i="13"/>
  <c r="AU312" s="1"/>
  <c r="AI313" s="1"/>
  <c r="AR313" s="1"/>
  <c r="B272" i="14"/>
  <c r="F522" i="7"/>
  <c r="H312" i="13"/>
  <c r="J423" i="12"/>
  <c r="BA312" i="13" l="1"/>
  <c r="K312"/>
  <c r="N312" s="1"/>
  <c r="BK312"/>
  <c r="BH313" s="1"/>
  <c r="Q312"/>
  <c r="Z313" s="1"/>
  <c r="B273" i="14" s="1"/>
  <c r="J523" i="7"/>
  <c r="J524" s="1"/>
  <c r="K523"/>
  <c r="H523"/>
  <c r="I523"/>
  <c r="G523"/>
  <c r="AX313" i="13"/>
  <c r="BA313" s="1"/>
  <c r="F523" i="7"/>
  <c r="H313" i="13"/>
  <c r="Q313" s="1"/>
  <c r="AU313"/>
  <c r="AI314" s="1"/>
  <c r="H524" i="7"/>
  <c r="Z314" i="13" l="1"/>
  <c r="F524" i="7" s="1"/>
  <c r="K525" s="1"/>
  <c r="K524"/>
  <c r="BB313" i="13"/>
  <c r="BE313" s="1"/>
  <c r="G273" i="14" s="1"/>
  <c r="L523" i="7"/>
  <c r="G423" i="12" s="1"/>
  <c r="I524" i="7"/>
  <c r="G524"/>
  <c r="AR314" i="13"/>
  <c r="AU314" s="1"/>
  <c r="AI315" s="1"/>
  <c r="BK313"/>
  <c r="BH314" s="1"/>
  <c r="K313"/>
  <c r="N313" s="1"/>
  <c r="L524" i="7" l="1"/>
  <c r="G424" i="12" s="1"/>
  <c r="H424" s="1"/>
  <c r="B274" i="14"/>
  <c r="H423" i="12"/>
  <c r="I423" s="1"/>
  <c r="E273" i="14"/>
  <c r="H314" i="13"/>
  <c r="Q314" s="1"/>
  <c r="AX314"/>
  <c r="BB314" s="1"/>
  <c r="I525" i="7"/>
  <c r="J525"/>
  <c r="H525"/>
  <c r="G525"/>
  <c r="BA314" i="13"/>
  <c r="E274" i="14" l="1"/>
  <c r="K314" i="13"/>
  <c r="N314" s="1"/>
  <c r="BK314"/>
  <c r="I424" i="12"/>
  <c r="F274" i="14" s="1"/>
  <c r="BE314" i="13"/>
  <c r="G274" i="14" s="1"/>
  <c r="AR315" i="13"/>
  <c r="H315" s="1"/>
  <c r="BH315"/>
  <c r="J424" i="12"/>
  <c r="F273" i="14"/>
  <c r="Z315" i="13"/>
  <c r="B275" i="14" s="1"/>
  <c r="L525" i="7"/>
  <c r="G425" i="12" s="1"/>
  <c r="H425" s="1"/>
  <c r="I425" s="1"/>
  <c r="F275" i="14" s="1"/>
  <c r="J425" i="12"/>
  <c r="AU315" i="13" l="1"/>
  <c r="AI316" s="1"/>
  <c r="F525" i="7"/>
  <c r="J526" s="1"/>
  <c r="AX315" i="13"/>
  <c r="BA315" s="1"/>
  <c r="E275" i="14"/>
  <c r="J426" i="12"/>
  <c r="BK315" i="13"/>
  <c r="K315"/>
  <c r="N315" s="1"/>
  <c r="Q315"/>
  <c r="K526" i="7"/>
  <c r="G526"/>
  <c r="I526"/>
  <c r="H526" l="1"/>
  <c r="BB315" i="13"/>
  <c r="BE315" s="1"/>
  <c r="G275" i="14" s="1"/>
  <c r="BH316" i="13"/>
  <c r="Z316"/>
  <c r="B276" i="14" s="1"/>
  <c r="L526" i="7"/>
  <c r="G426" i="12" s="1"/>
  <c r="AR316" i="13" l="1"/>
  <c r="AX316" s="1"/>
  <c r="BB316" s="1"/>
  <c r="BE316" s="1"/>
  <c r="G276" i="14" s="1"/>
  <c r="F526" i="7"/>
  <c r="I527" s="1"/>
  <c r="J527"/>
  <c r="K527"/>
  <c r="AU316" i="13"/>
  <c r="AI317" s="1"/>
  <c r="H426" i="12"/>
  <c r="I426" s="1"/>
  <c r="E276" i="14"/>
  <c r="H316" i="13" l="1"/>
  <c r="Q316" s="1"/>
  <c r="Z317" s="1"/>
  <c r="H527" i="7"/>
  <c r="BA316" i="13"/>
  <c r="G527" i="7"/>
  <c r="K316" i="13"/>
  <c r="N316" s="1"/>
  <c r="AR317"/>
  <c r="F276" i="14"/>
  <c r="J427" i="12"/>
  <c r="BK316" i="13" l="1"/>
  <c r="BH317" s="1"/>
  <c r="AX317" s="1"/>
  <c r="L527" i="7"/>
  <c r="G427" i="12" s="1"/>
  <c r="H427" s="1"/>
  <c r="I427" s="1"/>
  <c r="F277" i="14" s="1"/>
  <c r="B277"/>
  <c r="F527" i="7"/>
  <c r="AU317" i="13"/>
  <c r="AI318" s="1"/>
  <c r="H317"/>
  <c r="J428" i="12"/>
  <c r="E277" i="14" l="1"/>
  <c r="Q317" i="13"/>
  <c r="Z318" s="1"/>
  <c r="B278" i="14" s="1"/>
  <c r="K317" i="13"/>
  <c r="N317" s="1"/>
  <c r="BK317"/>
  <c r="BH318" s="1"/>
  <c r="BB317"/>
  <c r="BE317" s="1"/>
  <c r="G277" i="14" s="1"/>
  <c r="BA317" i="13"/>
  <c r="G528" i="7"/>
  <c r="J528"/>
  <c r="I528"/>
  <c r="F528"/>
  <c r="H528"/>
  <c r="K528"/>
  <c r="AR318" i="13"/>
  <c r="H529" i="7" l="1"/>
  <c r="K529"/>
  <c r="AX318" i="13"/>
  <c r="BB318" s="1"/>
  <c r="BE318" s="1"/>
  <c r="G278" i="14" s="1"/>
  <c r="H318" i="13"/>
  <c r="AU318"/>
  <c r="AI319" s="1"/>
  <c r="I529" i="7"/>
  <c r="L528"/>
  <c r="G428" i="12" s="1"/>
  <c r="G529" i="7"/>
  <c r="J529"/>
  <c r="BA318" i="13" l="1"/>
  <c r="H428" i="12"/>
  <c r="I428" s="1"/>
  <c r="E278" i="14"/>
  <c r="K318" i="13"/>
  <c r="N318" s="1"/>
  <c r="BK318"/>
  <c r="BH319" s="1"/>
  <c r="Q318"/>
  <c r="Z319" s="1"/>
  <c r="L529" i="7"/>
  <c r="G429" i="12" s="1"/>
  <c r="AR319" i="13"/>
  <c r="H319" l="1"/>
  <c r="AU319"/>
  <c r="AI320" s="1"/>
  <c r="B279" i="14"/>
  <c r="F529" i="7"/>
  <c r="F278" i="14"/>
  <c r="J429" i="12"/>
  <c r="H429"/>
  <c r="I429" s="1"/>
  <c r="F279" i="14" s="1"/>
  <c r="E279"/>
  <c r="AX319" i="13"/>
  <c r="J430" i="12" l="1"/>
  <c r="BB319" i="13"/>
  <c r="BE319" s="1"/>
  <c r="G279" i="14" s="1"/>
  <c r="BA319" i="13"/>
  <c r="Q319"/>
  <c r="Z320" s="1"/>
  <c r="B280" i="14" s="1"/>
  <c r="K319" i="13"/>
  <c r="N319" s="1"/>
  <c r="BK319"/>
  <c r="BH320" s="1"/>
  <c r="H530" i="7"/>
  <c r="K530"/>
  <c r="I530"/>
  <c r="G530"/>
  <c r="J530"/>
  <c r="AR320" i="13" l="1"/>
  <c r="AX320" s="1"/>
  <c r="F530" i="7"/>
  <c r="K531" s="1"/>
  <c r="L530"/>
  <c r="G430" i="12" s="1"/>
  <c r="J531" i="7" l="1"/>
  <c r="I531"/>
  <c r="G531"/>
  <c r="AU320" i="13"/>
  <c r="AI321" s="1"/>
  <c r="H320"/>
  <c r="K320" s="1"/>
  <c r="N320" s="1"/>
  <c r="H531" i="7"/>
  <c r="H430" i="12"/>
  <c r="I430" s="1"/>
  <c r="E280" i="14"/>
  <c r="Q320" i="13"/>
  <c r="Z321" s="1"/>
  <c r="BA320"/>
  <c r="BB320"/>
  <c r="BE320" s="1"/>
  <c r="G280" i="14" s="1"/>
  <c r="L531" i="7" l="1"/>
  <c r="G431" i="12" s="1"/>
  <c r="H431" s="1"/>
  <c r="I431" s="1"/>
  <c r="F281" i="14" s="1"/>
  <c r="BK320" i="13"/>
  <c r="BH321" s="1"/>
  <c r="F280" i="14"/>
  <c r="J431" i="12"/>
  <c r="AR321" i="13"/>
  <c r="B281" i="14"/>
  <c r="F531" i="7"/>
  <c r="E281" i="14" l="1"/>
  <c r="J532" i="7"/>
  <c r="I532"/>
  <c r="K532"/>
  <c r="G532"/>
  <c r="H532"/>
  <c r="J432" i="12"/>
  <c r="AU321" i="13"/>
  <c r="AI322" s="1"/>
  <c r="H321"/>
  <c r="AX321"/>
  <c r="Q321" l="1"/>
  <c r="Z322" s="1"/>
  <c r="BK321"/>
  <c r="BH322" s="1"/>
  <c r="K321"/>
  <c r="N321" s="1"/>
  <c r="BA321"/>
  <c r="BB321"/>
  <c r="BE321" s="1"/>
  <c r="G281" i="14" s="1"/>
  <c r="L532" i="7"/>
  <c r="G432" i="12" s="1"/>
  <c r="AR322" i="13" l="1"/>
  <c r="AX322" s="1"/>
  <c r="BA322" s="1"/>
  <c r="B282" i="14"/>
  <c r="F532" i="7"/>
  <c r="E282" i="14"/>
  <c r="H432" i="12"/>
  <c r="I432" s="1"/>
  <c r="AU322" i="13" l="1"/>
  <c r="AI323" s="1"/>
  <c r="AR323" s="1"/>
  <c r="BB322"/>
  <c r="BE322" s="1"/>
  <c r="G282" i="14" s="1"/>
  <c r="H322" i="13"/>
  <c r="BK322" s="1"/>
  <c r="BH323" s="1"/>
  <c r="F282" i="14"/>
  <c r="J433" i="12"/>
  <c r="H533" i="7"/>
  <c r="G533"/>
  <c r="I533"/>
  <c r="J533"/>
  <c r="K533"/>
  <c r="K322" i="13" l="1"/>
  <c r="N322" s="1"/>
  <c r="Q322"/>
  <c r="Z323" s="1"/>
  <c r="AX323" s="1"/>
  <c r="AU323"/>
  <c r="AI324" s="1"/>
  <c r="H323"/>
  <c r="L533" i="7"/>
  <c r="G433" i="12" s="1"/>
  <c r="B283" i="14" l="1"/>
  <c r="F533" i="7"/>
  <c r="BA323" i="13"/>
  <c r="BB323"/>
  <c r="BE323" s="1"/>
  <c r="G283" i="14" s="1"/>
  <c r="H433" i="12"/>
  <c r="I433" s="1"/>
  <c r="E283" i="14"/>
  <c r="BK323" i="13"/>
  <c r="BH324" s="1"/>
  <c r="K323"/>
  <c r="N323" s="1"/>
  <c r="Q323"/>
  <c r="Z324" s="1"/>
  <c r="K534" i="7" l="1"/>
  <c r="J534"/>
  <c r="H534"/>
  <c r="I534"/>
  <c r="G534"/>
  <c r="AR324" i="13"/>
  <c r="AX324" s="1"/>
  <c r="B284" i="14"/>
  <c r="F534" i="7"/>
  <c r="F283" i="14"/>
  <c r="J434" i="12"/>
  <c r="H324" i="13" l="1"/>
  <c r="K324" s="1"/>
  <c r="N324" s="1"/>
  <c r="AU324"/>
  <c r="AI325" s="1"/>
  <c r="L534" i="7"/>
  <c r="G434" i="12" s="1"/>
  <c r="BB324" i="13"/>
  <c r="BE324" s="1"/>
  <c r="G284" i="14" s="1"/>
  <c r="BA324" i="13"/>
  <c r="I535" i="7"/>
  <c r="K535"/>
  <c r="G535"/>
  <c r="J535"/>
  <c r="H535"/>
  <c r="Q324" i="13" l="1"/>
  <c r="Z325" s="1"/>
  <c r="B285" i="14" s="1"/>
  <c r="BK324" i="13"/>
  <c r="BH325" s="1"/>
  <c r="H434" i="12"/>
  <c r="I434" s="1"/>
  <c r="E284" i="14"/>
  <c r="AR325" i="13"/>
  <c r="L535" i="7"/>
  <c r="G435" i="12" s="1"/>
  <c r="F535" i="7" l="1"/>
  <c r="K536" s="1"/>
  <c r="AX325" i="13"/>
  <c r="BB325" s="1"/>
  <c r="F284" i="14"/>
  <c r="J435" i="12"/>
  <c r="AU325" i="13"/>
  <c r="AI326" s="1"/>
  <c r="H325"/>
  <c r="E285" i="14"/>
  <c r="H435" i="12"/>
  <c r="I435" s="1"/>
  <c r="I536" i="7"/>
  <c r="H536"/>
  <c r="G536"/>
  <c r="J536" l="1"/>
  <c r="L536" s="1"/>
  <c r="G436" i="12" s="1"/>
  <c r="BA325" i="13"/>
  <c r="BK325"/>
  <c r="BH326" s="1"/>
  <c r="Q325"/>
  <c r="Z326" s="1"/>
  <c r="B286" i="14" s="1"/>
  <c r="K325" i="13"/>
  <c r="N325" s="1"/>
  <c r="BE325"/>
  <c r="G285" i="14" s="1"/>
  <c r="AR326" i="13"/>
  <c r="F285" i="14"/>
  <c r="J436" i="12"/>
  <c r="F536" i="7"/>
  <c r="I537" s="1"/>
  <c r="J537" l="1"/>
  <c r="AX326" i="13"/>
  <c r="BA326" s="1"/>
  <c r="H537" i="7"/>
  <c r="G537"/>
  <c r="H326" i="13"/>
  <c r="AU326"/>
  <c r="AI327" s="1"/>
  <c r="K537" i="7"/>
  <c r="H436" i="12"/>
  <c r="I436" s="1"/>
  <c r="F286" i="14" s="1"/>
  <c r="E286"/>
  <c r="BB326" i="13" l="1"/>
  <c r="BE326" s="1"/>
  <c r="G286" i="14" s="1"/>
  <c r="L537" i="7"/>
  <c r="G437" i="12" s="1"/>
  <c r="BK326" i="13"/>
  <c r="BH327" s="1"/>
  <c r="Q326"/>
  <c r="Z327" s="1"/>
  <c r="K326"/>
  <c r="N326" s="1"/>
  <c r="J437" i="12"/>
  <c r="AR327" i="13" l="1"/>
  <c r="AU327" s="1"/>
  <c r="AI328" s="1"/>
  <c r="E287" i="14"/>
  <c r="H437" i="12"/>
  <c r="I437" s="1"/>
  <c r="F287" i="14" s="1"/>
  <c r="B287"/>
  <c r="F537" i="7"/>
  <c r="AX327" i="13" l="1"/>
  <c r="BB327" s="1"/>
  <c r="BE327" s="1"/>
  <c r="G287" i="14" s="1"/>
  <c r="H327" i="13"/>
  <c r="Q327" s="1"/>
  <c r="J438" i="12"/>
  <c r="G538" i="7"/>
  <c r="J538"/>
  <c r="H538"/>
  <c r="I538"/>
  <c r="K538"/>
  <c r="Z328" i="13" l="1"/>
  <c r="B288" i="14" s="1"/>
  <c r="BK327" i="13"/>
  <c r="K327"/>
  <c r="N327" s="1"/>
  <c r="BA327"/>
  <c r="BH328"/>
  <c r="AR328"/>
  <c r="L538" i="7"/>
  <c r="G438" i="12" s="1"/>
  <c r="F538" i="7" l="1"/>
  <c r="I539" s="1"/>
  <c r="AX328" i="13"/>
  <c r="BA328" s="1"/>
  <c r="AU328"/>
  <c r="AI329" s="1"/>
  <c r="H328"/>
  <c r="K328" s="1"/>
  <c r="N328" s="1"/>
  <c r="E288" i="14"/>
  <c r="H438" i="12"/>
  <c r="I438" s="1"/>
  <c r="G539" i="7" l="1"/>
  <c r="J539"/>
  <c r="H539"/>
  <c r="K539"/>
  <c r="BB328" i="13"/>
  <c r="Q328"/>
  <c r="Z329" s="1"/>
  <c r="B289" i="14" s="1"/>
  <c r="BK328" i="13"/>
  <c r="BH329" s="1"/>
  <c r="F288" i="14"/>
  <c r="J439" i="12"/>
  <c r="L539" i="7" l="1"/>
  <c r="G439" i="12" s="1"/>
  <c r="E289" i="14" s="1"/>
  <c r="F539" i="7"/>
  <c r="I540" s="1"/>
  <c r="BE328" i="13"/>
  <c r="G288" i="14" s="1"/>
  <c r="AR329" i="13"/>
  <c r="AX329" s="1"/>
  <c r="BA329" s="1"/>
  <c r="H439" i="12"/>
  <c r="I439" s="1"/>
  <c r="F289" i="14" s="1"/>
  <c r="J540" i="7"/>
  <c r="K540" l="1"/>
  <c r="G540"/>
  <c r="L540" s="1"/>
  <c r="G440" i="12" s="1"/>
  <c r="H540" i="7"/>
  <c r="H329" i="13"/>
  <c r="AU329"/>
  <c r="AI330" s="1"/>
  <c r="BB329"/>
  <c r="BE329" s="1"/>
  <c r="G289" i="14" s="1"/>
  <c r="J440" i="12"/>
  <c r="Q329" i="13" l="1"/>
  <c r="Z330" s="1"/>
  <c r="K329"/>
  <c r="N329" s="1"/>
  <c r="BK329"/>
  <c r="BH330" s="1"/>
  <c r="AR330"/>
  <c r="H330"/>
  <c r="AU330"/>
  <c r="AI331" s="1"/>
  <c r="E290" i="14"/>
  <c r="H440" i="12"/>
  <c r="I440" s="1"/>
  <c r="AX330" i="13" l="1"/>
  <c r="BB330" s="1"/>
  <c r="BE330" s="1"/>
  <c r="G290" i="14" s="1"/>
  <c r="B290"/>
  <c r="F540" i="7"/>
  <c r="K330" i="13"/>
  <c r="N330" s="1"/>
  <c r="Q330"/>
  <c r="Z331" s="1"/>
  <c r="BK330"/>
  <c r="F290" i="14"/>
  <c r="J441" i="12"/>
  <c r="BA330" i="13" l="1"/>
  <c r="BH331"/>
  <c r="I541" i="7"/>
  <c r="H541"/>
  <c r="G541"/>
  <c r="K541"/>
  <c r="J541"/>
  <c r="AR331" i="13"/>
  <c r="H331" s="1"/>
  <c r="B291" i="14"/>
  <c r="F541" i="7"/>
  <c r="L541" l="1"/>
  <c r="G441" i="12" s="1"/>
  <c r="AU331" i="13"/>
  <c r="AI332" s="1"/>
  <c r="AX331"/>
  <c r="BB331" s="1"/>
  <c r="BE331" s="1"/>
  <c r="G291" i="14" s="1"/>
  <c r="K542" i="7"/>
  <c r="I542"/>
  <c r="G542"/>
  <c r="J542"/>
  <c r="H542"/>
  <c r="K331" i="13"/>
  <c r="N331" s="1"/>
  <c r="Q331"/>
  <c r="BK331"/>
  <c r="E291" i="14" l="1"/>
  <c r="H441" i="12"/>
  <c r="I441" s="1"/>
  <c r="Z332" i="13"/>
  <c r="B292" i="14" s="1"/>
  <c r="L542" i="7"/>
  <c r="G442" i="12" s="1"/>
  <c r="E292" i="14" s="1"/>
  <c r="BA331" i="13"/>
  <c r="BH332"/>
  <c r="AR332"/>
  <c r="F291" i="14" l="1"/>
  <c r="J442" i="12"/>
  <c r="H442"/>
  <c r="I442" s="1"/>
  <c r="F292" i="14" s="1"/>
  <c r="F542" i="7"/>
  <c r="G543" s="1"/>
  <c r="AU332" i="13"/>
  <c r="AI333" s="1"/>
  <c r="H332"/>
  <c r="AX332"/>
  <c r="J443" i="12" l="1"/>
  <c r="K543" i="7"/>
  <c r="I543"/>
  <c r="H543"/>
  <c r="J543"/>
  <c r="BB332" i="13"/>
  <c r="BE332" s="1"/>
  <c r="G292" i="14" s="1"/>
  <c r="BA332" i="13"/>
  <c r="K332"/>
  <c r="N332" s="1"/>
  <c r="Q332"/>
  <c r="Z333" s="1"/>
  <c r="BK332"/>
  <c r="BH333" s="1"/>
  <c r="L543" i="7" l="1"/>
  <c r="G443" i="12" s="1"/>
  <c r="E293" i="14" s="1"/>
  <c r="AR333" i="13"/>
  <c r="AU333" s="1"/>
  <c r="AI334" s="1"/>
  <c r="B293" i="14"/>
  <c r="F543" i="7"/>
  <c r="H443" i="12" l="1"/>
  <c r="I443" s="1"/>
  <c r="F293" i="14" s="1"/>
  <c r="AX333" i="13"/>
  <c r="BB333" s="1"/>
  <c r="BE333" s="1"/>
  <c r="G293" i="14" s="1"/>
  <c r="H333" i="13"/>
  <c r="Q333" s="1"/>
  <c r="K333"/>
  <c r="N333" s="1"/>
  <c r="I544" i="7"/>
  <c r="K544"/>
  <c r="G544"/>
  <c r="J544"/>
  <c r="H544"/>
  <c r="BK333" i="13" l="1"/>
  <c r="BH334" s="1"/>
  <c r="J444" i="12"/>
  <c r="Z334" i="13"/>
  <c r="B294" i="14" s="1"/>
  <c r="BA333" i="13"/>
  <c r="L544" i="7"/>
  <c r="G444" i="12" s="1"/>
  <c r="AR334" i="13"/>
  <c r="F544" i="7" l="1"/>
  <c r="H545" s="1"/>
  <c r="AU334" i="13"/>
  <c r="AI335" s="1"/>
  <c r="H334"/>
  <c r="AX334"/>
  <c r="E294" i="14"/>
  <c r="H444" i="12"/>
  <c r="I444" s="1"/>
  <c r="I545" i="7" l="1"/>
  <c r="G545"/>
  <c r="J545"/>
  <c r="K545"/>
  <c r="BA334" i="13"/>
  <c r="BB334"/>
  <c r="BE334" s="1"/>
  <c r="G294" i="14" s="1"/>
  <c r="Q334" i="13"/>
  <c r="Z335" s="1"/>
  <c r="K334"/>
  <c r="N334" s="1"/>
  <c r="BK334"/>
  <c r="BH335" s="1"/>
  <c r="F294" i="14"/>
  <c r="J445" i="12"/>
  <c r="L545" i="7" l="1"/>
  <c r="G445" i="12" s="1"/>
  <c r="B295" i="14"/>
  <c r="F545" i="7"/>
  <c r="AR335" i="13"/>
  <c r="E295" i="14"/>
  <c r="H445" i="12"/>
  <c r="I445" s="1"/>
  <c r="F295" i="14" s="1"/>
  <c r="AX335" i="13" l="1"/>
  <c r="AU335"/>
  <c r="AI336" s="1"/>
  <c r="H335"/>
  <c r="J546" i="7"/>
  <c r="H546"/>
  <c r="G546"/>
  <c r="K546"/>
  <c r="I546"/>
  <c r="J446" i="12"/>
  <c r="BB335" i="13" l="1"/>
  <c r="BE335" s="1"/>
  <c r="G295" i="14" s="1"/>
  <c r="BA335" i="13"/>
  <c r="L546" i="7"/>
  <c r="G446" i="12" s="1"/>
  <c r="BK335" i="13"/>
  <c r="BH336" s="1"/>
  <c r="Q335"/>
  <c r="Z336" s="1"/>
  <c r="K335"/>
  <c r="N335" s="1"/>
  <c r="AR336" l="1"/>
  <c r="H336" s="1"/>
  <c r="B296" i="14"/>
  <c r="F546" i="7"/>
  <c r="H446" i="12"/>
  <c r="I446" s="1"/>
  <c r="E296" i="14"/>
  <c r="AU336" i="13" l="1"/>
  <c r="AI337" s="1"/>
  <c r="AX336"/>
  <c r="K547" i="7"/>
  <c r="G547"/>
  <c r="H547"/>
  <c r="I547"/>
  <c r="J547"/>
  <c r="F296" i="14"/>
  <c r="J447" i="12"/>
  <c r="BK336" i="13"/>
  <c r="Q336"/>
  <c r="K336"/>
  <c r="N336" s="1"/>
  <c r="Z337" l="1"/>
  <c r="B297" i="14" s="1"/>
  <c r="BB336" i="13"/>
  <c r="BE336" s="1"/>
  <c r="G296" i="14" s="1"/>
  <c r="BA336" i="13"/>
  <c r="BH337"/>
  <c r="F547" i="7"/>
  <c r="K548" s="1"/>
  <c r="L547"/>
  <c r="G447" i="12" s="1"/>
  <c r="AR337" i="13" l="1"/>
  <c r="H337" s="1"/>
  <c r="I548" i="7"/>
  <c r="H548"/>
  <c r="J548"/>
  <c r="G548"/>
  <c r="E297" i="14"/>
  <c r="H447" i="12"/>
  <c r="I447" s="1"/>
  <c r="AX337" i="13" l="1"/>
  <c r="AU337"/>
  <c r="AI338" s="1"/>
  <c r="L548" i="7"/>
  <c r="G448" i="12" s="1"/>
  <c r="H448" s="1"/>
  <c r="I448" s="1"/>
  <c r="F298" i="14" s="1"/>
  <c r="K337" i="13"/>
  <c r="N337" s="1"/>
  <c r="BK337"/>
  <c r="Q337"/>
  <c r="F297" i="14"/>
  <c r="J448" i="12"/>
  <c r="BA337" i="13" l="1"/>
  <c r="BB337"/>
  <c r="BE337" s="1"/>
  <c r="G297" i="14" s="1"/>
  <c r="BH338" i="13"/>
  <c r="Z338"/>
  <c r="F548" i="7" s="1"/>
  <c r="E298" i="14"/>
  <c r="B298"/>
  <c r="J449" i="12"/>
  <c r="AR338" i="13" l="1"/>
  <c r="AX338" s="1"/>
  <c r="K549" i="7"/>
  <c r="H549"/>
  <c r="J549"/>
  <c r="I549"/>
  <c r="G549"/>
  <c r="AU338" i="13" l="1"/>
  <c r="AI339" s="1"/>
  <c r="AR339" s="1"/>
  <c r="H339" s="1"/>
  <c r="H338"/>
  <c r="BK338" s="1"/>
  <c r="BH339" s="1"/>
  <c r="BA338"/>
  <c r="BB338"/>
  <c r="BE338" s="1"/>
  <c r="G298" i="14" s="1"/>
  <c r="L549" i="7"/>
  <c r="G449" i="12" s="1"/>
  <c r="H449" s="1"/>
  <c r="I449" s="1"/>
  <c r="K338" i="13" l="1"/>
  <c r="N338" s="1"/>
  <c r="Q338"/>
  <c r="Z339" s="1"/>
  <c r="AX339" s="1"/>
  <c r="E299" i="14"/>
  <c r="AU339" i="13"/>
  <c r="AI340" s="1"/>
  <c r="F299" i="14"/>
  <c r="J450" i="12"/>
  <c r="BK339" i="13"/>
  <c r="Q339"/>
  <c r="K339"/>
  <c r="N339" s="1"/>
  <c r="BA339" l="1"/>
  <c r="BB339"/>
  <c r="BE339" s="1"/>
  <c r="G299" i="14" s="1"/>
  <c r="B299"/>
  <c r="Z340" i="13"/>
  <c r="F549" i="7"/>
  <c r="G550" s="1"/>
  <c r="BH340" i="13"/>
  <c r="B300" i="14"/>
  <c r="F550" i="7" l="1"/>
  <c r="H550"/>
  <c r="H551" s="1"/>
  <c r="I550"/>
  <c r="J550"/>
  <c r="J551" s="1"/>
  <c r="AR340" i="13"/>
  <c r="AX340" s="1"/>
  <c r="BA340" s="1"/>
  <c r="K550" i="7"/>
  <c r="G551"/>
  <c r="I551" l="1"/>
  <c r="BB340" i="13"/>
  <c r="BE340" s="1"/>
  <c r="G300" i="14" s="1"/>
  <c r="H340" i="13"/>
  <c r="K340" s="1"/>
  <c r="N340" s="1"/>
  <c r="AU340"/>
  <c r="AI341" s="1"/>
  <c r="AR341" s="1"/>
  <c r="AU341" s="1"/>
  <c r="AI342" s="1"/>
  <c r="L550" i="7"/>
  <c r="G450" i="12" s="1"/>
  <c r="H450" s="1"/>
  <c r="I450" s="1"/>
  <c r="J451" s="1"/>
  <c r="F300" i="14"/>
  <c r="K551" i="7"/>
  <c r="E300" i="14"/>
  <c r="L551" i="7"/>
  <c r="G451" i="12" s="1"/>
  <c r="Q340" i="13"/>
  <c r="Z341" s="1"/>
  <c r="BK340"/>
  <c r="BH341" s="1"/>
  <c r="H341" l="1"/>
  <c r="AX341"/>
  <c r="BB341" s="1"/>
  <c r="H451" i="12"/>
  <c r="I451" s="1"/>
  <c r="E301" i="14"/>
  <c r="BK341" i="13"/>
  <c r="Q341"/>
  <c r="K341"/>
  <c r="N341" s="1"/>
  <c r="B301" i="14"/>
  <c r="F551" i="7"/>
  <c r="BH342" i="13" l="1"/>
  <c r="BA341"/>
  <c r="Z342"/>
  <c r="B302" i="14" s="1"/>
  <c r="J552" i="7"/>
  <c r="G552"/>
  <c r="H552"/>
  <c r="K552"/>
  <c r="I552"/>
  <c r="BE341" i="13"/>
  <c r="G301" i="14" s="1"/>
  <c r="AR342" i="13"/>
  <c r="F301" i="14"/>
  <c r="J452" i="12"/>
  <c r="I553" i="7" l="1"/>
  <c r="F552"/>
  <c r="J553" s="1"/>
  <c r="L552"/>
  <c r="G452" i="12" s="1"/>
  <c r="H342" i="13"/>
  <c r="AX342"/>
  <c r="AU342"/>
  <c r="AI343" s="1"/>
  <c r="H553" i="7" l="1"/>
  <c r="G553"/>
  <c r="K553"/>
  <c r="BA342" i="13"/>
  <c r="BB342"/>
  <c r="BE342" s="1"/>
  <c r="G302" i="14" s="1"/>
  <c r="E302"/>
  <c r="H452" i="12"/>
  <c r="I452" s="1"/>
  <c r="BK342" i="13"/>
  <c r="BH343" s="1"/>
  <c r="K342"/>
  <c r="N342" s="1"/>
  <c r="Q342"/>
  <c r="Z343" s="1"/>
  <c r="L553" i="7" l="1"/>
  <c r="G453" i="12" s="1"/>
  <c r="E303" i="14" s="1"/>
  <c r="F553" i="7"/>
  <c r="B303" i="14"/>
  <c r="AR343" i="13"/>
  <c r="F302" i="14"/>
  <c r="J453" i="12"/>
  <c r="H453" l="1"/>
  <c r="I453" s="1"/>
  <c r="F303" i="14" s="1"/>
  <c r="H554" i="7"/>
  <c r="I554"/>
  <c r="J554"/>
  <c r="K554"/>
  <c r="G554"/>
  <c r="AX343" i="13"/>
  <c r="H343"/>
  <c r="AU343"/>
  <c r="AI344" s="1"/>
  <c r="J454" i="12" l="1"/>
  <c r="L554" i="7"/>
  <c r="G454" i="12" s="1"/>
  <c r="BA343" i="13"/>
  <c r="BB343"/>
  <c r="BE343" s="1"/>
  <c r="G303" i="14" s="1"/>
  <c r="Q343" i="13"/>
  <c r="Z344" s="1"/>
  <c r="K343"/>
  <c r="N343" s="1"/>
  <c r="BK343"/>
  <c r="BH344" s="1"/>
  <c r="F554" i="7" l="1"/>
  <c r="B304" i="14"/>
  <c r="AR344" i="13"/>
  <c r="AX344" s="1"/>
  <c r="E304" i="14"/>
  <c r="H454" i="12"/>
  <c r="I454" s="1"/>
  <c r="BA344" i="13" l="1"/>
  <c r="BB344"/>
  <c r="BE344" s="1"/>
  <c r="G304" i="14" s="1"/>
  <c r="F304"/>
  <c r="J455" i="12"/>
  <c r="I555" i="7"/>
  <c r="G555"/>
  <c r="J555"/>
  <c r="H555"/>
  <c r="K555"/>
  <c r="H344" i="13"/>
  <c r="AU344"/>
  <c r="AI345" s="1"/>
  <c r="AR345" l="1"/>
  <c r="H345" s="1"/>
  <c r="Q344"/>
  <c r="Z345" s="1"/>
  <c r="K344"/>
  <c r="N344" s="1"/>
  <c r="BK344"/>
  <c r="BH345" s="1"/>
  <c r="L555" i="7"/>
  <c r="G455" i="12" s="1"/>
  <c r="AU345" i="13" l="1"/>
  <c r="AI346" s="1"/>
  <c r="AR346" s="1"/>
  <c r="AX345"/>
  <c r="BB345" s="1"/>
  <c r="BE345" s="1"/>
  <c r="G305" i="14" s="1"/>
  <c r="BK345" i="13"/>
  <c r="BH346" s="1"/>
  <c r="K345"/>
  <c r="N345" s="1"/>
  <c r="Q345"/>
  <c r="B305" i="14"/>
  <c r="F555" i="7"/>
  <c r="H455" i="12"/>
  <c r="I455" s="1"/>
  <c r="E305" i="14"/>
  <c r="Z346" i="13" l="1"/>
  <c r="B306" i="14" s="1"/>
  <c r="BA345" i="13"/>
  <c r="AU346"/>
  <c r="H346"/>
  <c r="J456" i="12"/>
  <c r="F305" i="14"/>
  <c r="I556" i="7"/>
  <c r="J556"/>
  <c r="K556"/>
  <c r="H556"/>
  <c r="G556"/>
  <c r="F556"/>
  <c r="AX346" i="13" l="1"/>
  <c r="BA346" s="1"/>
  <c r="L556" i="7"/>
  <c r="G456" i="12" s="1"/>
  <c r="E306" i="14" s="1"/>
  <c r="Q346" i="13"/>
  <c r="BK346"/>
  <c r="K346"/>
  <c r="N346" s="1"/>
  <c r="BB346" l="1"/>
  <c r="BE346" s="1"/>
  <c r="G306" i="14" s="1"/>
  <c r="H456" i="12"/>
  <c r="I456" s="1"/>
  <c r="F306" i="14" s="1"/>
</calcChain>
</file>

<file path=xl/sharedStrings.xml><?xml version="1.0" encoding="utf-8"?>
<sst xmlns="http://schemas.openxmlformats.org/spreadsheetml/2006/main" count="224" uniqueCount="70">
  <si>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</si>
  <si>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</si>
  <si>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</si>
  <si>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</si>
  <si>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</si>
  <si>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</si>
  <si>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</si>
  <si>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</si>
  <si>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</si>
  <si>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</si>
  <si>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</si>
  <si>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</si>
  <si>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</si>
  <si>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</si>
  <si>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</si>
  <si>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</si>
  <si>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</si>
  <si>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</si>
  <si>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</si>
  <si>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</si>
  <si>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</si>
  <si>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</si>
  <si>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</si>
  <si>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</si>
  <si>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</si>
  <si>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</si>
  <si>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</si>
  <si>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</si>
  <si>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</si>
  <si>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</si>
  <si>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</si>
  <si>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</si>
  <si>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</si>
  <si>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</si>
  <si>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</si>
  <si>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</si>
  <si>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</si>
  <si>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</si>
  <si>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</si>
  <si>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</si>
  <si>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</si>
  <si>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</si>
  <si>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</si>
  <si>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</si>
  <si>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</si>
  <si>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</si>
  <si>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</si>
  <si>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</si>
  <si>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</si>
  <si>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</si>
  <si>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</si>
  <si>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</si>
  <si>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</si>
  <si>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</si>
  <si>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</si>
  <si>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</si>
  <si>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</si>
  <si>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</si>
  <si>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</si>
  <si>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Emissions</t>
  </si>
  <si>
    <t>Conc</t>
  </si>
  <si>
    <t>Temp</t>
  </si>
  <si>
    <t>Abatement cost</t>
  </si>
  <si>
    <t>Current</t>
  </si>
  <si>
    <t>No climate policy</t>
  </si>
  <si>
    <t>14.3.1.</t>
  </si>
  <si>
    <t>5% emission reduction</t>
  </si>
  <si>
    <t>10% emission reduction</t>
  </si>
  <si>
    <t>14.3.2.</t>
  </si>
  <si>
    <t>14.3.3.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</si>
</sst>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610"/>
  <sheetViews>
    <sheetView workbookViewId="0">
      <pane xSplit="5" ySplit="5" topLeftCell="F250" activePane="bottomRight" state="frozen"/>
      <selection pane="topRight" activeCell="F1" sqref="F1"/>
      <selection pane="bottomLeft" activeCell="A6" sqref="A6"/>
      <selection pane="bottomRight" activeCell="F555" sqref="F265:F555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>
      <c r="A1" s="2" t="s">
        <v>10</v>
      </c>
      <c r="G1" s="2" t="s">
        <v>11</v>
      </c>
    </row>
    <row r="2" spans="1:37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9998.3252248522458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10230.484397950355</v>
      </c>
      <c r="G273" s="13">
        <f t="shared" si="20"/>
        <v>25.694363959566221</v>
      </c>
      <c r="H273" s="13">
        <f t="shared" si="20"/>
        <v>36.00290302918097</v>
      </c>
      <c r="I273" s="13">
        <f t="shared" si="20"/>
        <v>42.396572383680301</v>
      </c>
      <c r="J273" s="13">
        <f t="shared" si="20"/>
        <v>15.310411852370287</v>
      </c>
      <c r="K273" s="13">
        <f t="shared" si="20"/>
        <v>1.1562681951826497</v>
      </c>
      <c r="L273" s="13">
        <f t="shared" si="22"/>
        <v>395.56051941998044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10462.79261001436</v>
      </c>
      <c r="G274" s="13">
        <f t="shared" si="20"/>
        <v>26.318759720943472</v>
      </c>
      <c r="H274" s="13">
        <f t="shared" si="20"/>
        <v>36.864466830137964</v>
      </c>
      <c r="I274" s="13">
        <f t="shared" si="20"/>
        <v>43.364473658984842</v>
      </c>
      <c r="J274" s="13">
        <f t="shared" si="20"/>
        <v>15.63653723652895</v>
      </c>
      <c r="K274" s="13">
        <f t="shared" si="20"/>
        <v>1.1816165430575236</v>
      </c>
      <c r="L274" s="13">
        <f t="shared" si="22"/>
        <v>398.36585398965275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10695.570753607735</v>
      </c>
      <c r="G275" s="13">
        <f t="shared" si="20"/>
        <v>26.95733391779881</v>
      </c>
      <c r="H275" s="13">
        <f t="shared" si="20"/>
        <v>37.745473420976829</v>
      </c>
      <c r="I275" s="13">
        <f t="shared" si="20"/>
        <v>44.354283931496411</v>
      </c>
      <c r="J275" s="13">
        <f t="shared" si="20"/>
        <v>15.971298324854747</v>
      </c>
      <c r="K275" s="13">
        <f t="shared" si="20"/>
        <v>1.2078975820459923</v>
      </c>
      <c r="L275" s="13">
        <f t="shared" si="22"/>
        <v>401.23628717717281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10928.682878542651</v>
      </c>
      <c r="G276" s="13">
        <f t="shared" si="20"/>
        <v>27.610115231399281</v>
      </c>
      <c r="H276" s="13">
        <f t="shared" si="20"/>
        <v>38.645913439027503</v>
      </c>
      <c r="I276" s="13">
        <f t="shared" si="20"/>
        <v>45.365779725202728</v>
      </c>
      <c r="J276" s="13">
        <f t="shared" si="20"/>
        <v>16.3142569430008</v>
      </c>
      <c r="K276" s="13">
        <f t="shared" si="20"/>
        <v>1.2347663893040135</v>
      </c>
      <c r="L276" s="13">
        <f t="shared" si="22"/>
        <v>404.17083172793434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11162.000527319711</v>
      </c>
      <c r="G277" s="13">
        <f t="shared" si="20"/>
        <v>28.277124045582635</v>
      </c>
      <c r="H277" s="13">
        <f t="shared" si="20"/>
        <v>39.565764782101063</v>
      </c>
      <c r="I277" s="13">
        <f t="shared" si="20"/>
        <v>46.39872013928283</v>
      </c>
      <c r="J277" s="13">
        <f t="shared" si="20"/>
        <v>16.664983991548297</v>
      </c>
      <c r="K277" s="13">
        <f t="shared" si="20"/>
        <v>1.2620073759135146</v>
      </c>
      <c r="L277" s="13">
        <f t="shared" si="22"/>
        <v>407.16860033442833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11395.399164429931</v>
      </c>
      <c r="G278" s="13">
        <f t="shared" si="20"/>
        <v>28.958372904057548</v>
      </c>
      <c r="H278" s="13">
        <f t="shared" si="20"/>
        <v>40.504993347075327</v>
      </c>
      <c r="I278" s="13">
        <f t="shared" si="20"/>
        <v>47.452848207655698</v>
      </c>
      <c r="J278" s="13">
        <f t="shared" si="20"/>
        <v>17.023059807007904</v>
      </c>
      <c r="K278" s="13">
        <f t="shared" si="20"/>
        <v>1.2894837497172733</v>
      </c>
      <c r="L278" s="13">
        <f t="shared" si="22"/>
        <v>410.22875801551379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11628.75797833803</v>
      </c>
      <c r="G279" s="13">
        <f t="shared" ref="G279:K294" si="23">G278*(1-G$5)+G$4*$F278*$L$4/1000</f>
        <v>29.653866749773929</v>
      </c>
      <c r="H279" s="13">
        <f t="shared" si="23"/>
        <v>41.463553431171803</v>
      </c>
      <c r="I279" s="13">
        <f t="shared" si="23"/>
        <v>48.52789170383727</v>
      </c>
      <c r="J279" s="13">
        <f t="shared" si="23"/>
        <v>17.388074083102296</v>
      </c>
      <c r="K279" s="13">
        <f t="shared" si="23"/>
        <v>1.3171066953404158</v>
      </c>
      <c r="L279" s="13">
        <f t="shared" si="22"/>
        <v>413.35049266322574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11861.959659765997</v>
      </c>
      <c r="G280" s="13">
        <f t="shared" si="23"/>
        <v>30.363603152207705</v>
      </c>
      <c r="H280" s="13">
        <f t="shared" si="23"/>
        <v>42.441388113535581</v>
      </c>
      <c r="I280" s="13">
        <f t="shared" si="23"/>
        <v>49.623563905245213</v>
      </c>
      <c r="J280" s="13">
        <f t="shared" si="23"/>
        <v>17.759625773304165</v>
      </c>
      <c r="K280" s="13">
        <f t="shared" si="23"/>
        <v>1.3448166716319616</v>
      </c>
      <c r="L280" s="13">
        <f t="shared" si="22"/>
        <v>416.53299761592461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12094.89018190778</v>
      </c>
      <c r="G281" s="13">
        <f t="shared" si="23"/>
        <v>31.087572521113611</v>
      </c>
      <c r="H281" s="13">
        <f t="shared" si="23"/>
        <v>43.43842961494704</v>
      </c>
      <c r="I281" s="13">
        <f t="shared" si="23"/>
        <v>50.739564313935205</v>
      </c>
      <c r="J281" s="13">
        <f t="shared" si="23"/>
        <v>18.137322972918877</v>
      </c>
      <c r="K281" s="13">
        <f t="shared" si="23"/>
        <v>1.3725720575804861</v>
      </c>
      <c r="L281" s="13">
        <f t="shared" si="22"/>
        <v>419.77546148049521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12327.438583920226</v>
      </c>
      <c r="G282" s="13">
        <f t="shared" si="23"/>
        <v>31.82575830686385</v>
      </c>
      <c r="H282" s="13">
        <f t="shared" si="23"/>
        <v>44.454599635906867</v>
      </c>
      <c r="I282" s="13">
        <f t="shared" si="23"/>
        <v>51.875579334643639</v>
      </c>
      <c r="J282" s="13">
        <f t="shared" si="23"/>
        <v>18.520782782106963</v>
      </c>
      <c r="K282" s="13">
        <f t="shared" si="23"/>
        <v>1.4003422553952958</v>
      </c>
      <c r="L282" s="13">
        <f t="shared" si="22"/>
        <v>423.07706231491659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12559.496758824553</v>
      </c>
      <c r="G283" s="13">
        <f t="shared" si="23"/>
        <v>32.578137187572594</v>
      </c>
      <c r="H283" s="13">
        <f t="shared" si="23"/>
        <v>45.489809673461501</v>
      </c>
      <c r="I283" s="13">
        <f t="shared" si="23"/>
        <v>53.031282911202048</v>
      </c>
      <c r="J283" s="13">
        <f t="shared" si="23"/>
        <v>18.909631151319864</v>
      </c>
      <c r="K283" s="13">
        <f t="shared" si="23"/>
        <v>1.4281034971489599</v>
      </c>
      <c r="L283" s="13">
        <f t="shared" si="22"/>
        <v>426.43696442070495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12790.959246649216</v>
      </c>
      <c r="G284" s="13">
        <f t="shared" si="23"/>
        <v>33.3446792432755</v>
      </c>
      <c r="H284" s="13">
        <f t="shared" si="23"/>
        <v>46.543961317241624</v>
      </c>
      <c r="I284" s="13">
        <f t="shared" si="23"/>
        <v>54.206337122544653</v>
      </c>
      <c r="J284" s="13">
        <f t="shared" si="23"/>
        <v>19.303502710671243</v>
      </c>
      <c r="K284" s="13">
        <f t="shared" si="23"/>
        <v>1.4558362914197598</v>
      </c>
      <c r="L284" s="13">
        <f t="shared" si="22"/>
        <v>429.85431668515275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13021.723033405178</v>
      </c>
      <c r="G285" s="13">
        <f t="shared" si="23"/>
        <v>34.125348117484137</v>
      </c>
      <c r="H285" s="13">
        <f t="shared" si="23"/>
        <v>47.616946525263046</v>
      </c>
      <c r="I285" s="13">
        <f t="shared" si="23"/>
        <v>55.400392739638747</v>
      </c>
      <c r="J285" s="13">
        <f t="shared" si="23"/>
        <v>19.702040584776768</v>
      </c>
      <c r="K285" s="13">
        <f t="shared" si="23"/>
        <v>1.4835238648904494</v>
      </c>
      <c r="L285" s="13">
        <f t="shared" si="22"/>
        <v>433.32825183205318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13251.687356295193</v>
      </c>
      <c r="G286" s="13">
        <f t="shared" si="23"/>
        <v>34.920101166471305</v>
      </c>
      <c r="H286" s="13">
        <f t="shared" si="23"/>
        <v>48.708647880093274</v>
      </c>
      <c r="I286" s="13">
        <f t="shared" si="23"/>
        <v>56.613089744738737</v>
      </c>
      <c r="J286" s="13">
        <f t="shared" si="23"/>
        <v>20.104896194577062</v>
      </c>
      <c r="K286" s="13">
        <f t="shared" si="23"/>
        <v>1.5111512076923403</v>
      </c>
      <c r="L286" s="13">
        <f t="shared" si="22"/>
        <v>436.85788619357271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13480.753515410664</v>
      </c>
      <c r="G287" s="13">
        <f t="shared" si="23"/>
        <v>35.728889596667727</v>
      </c>
      <c r="H287" s="13">
        <f t="shared" si="23"/>
        <v>49.818938826023178</v>
      </c>
      <c r="I287" s="13">
        <f t="shared" si="23"/>
        <v>57.844057814406128</v>
      </c>
      <c r="J287" s="13">
        <f t="shared" si="23"/>
        <v>20.511729047619131</v>
      </c>
      <c r="K287" s="13">
        <f t="shared" si="23"/>
        <v>1.5387044852321166</v>
      </c>
      <c r="L287" s="13">
        <f t="shared" si="22"/>
        <v>440.44231976994826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13708.824692055312</v>
      </c>
      <c r="G288" s="13">
        <f t="shared" si="23"/>
        <v>36.551658590566028</v>
      </c>
      <c r="H288" s="13">
        <f t="shared" si="23"/>
        <v>50.947683887905093</v>
      </c>
      <c r="I288" s="13">
        <f t="shared" si="23"/>
        <v>59.092916767756414</v>
      </c>
      <c r="J288" s="13">
        <f t="shared" si="23"/>
        <v>20.922206518217056</v>
      </c>
      <c r="K288" s="13">
        <f t="shared" si="23"/>
        <v>1.5661706726062419</v>
      </c>
      <c r="L288" s="13">
        <f t="shared" si="22"/>
        <v>444.08063643705083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13935.805773747295</v>
      </c>
      <c r="G289" s="13">
        <f t="shared" si="23"/>
        <v>37.388347421536537</v>
      </c>
      <c r="H289" s="13">
        <f t="shared" si="23"/>
        <v>52.094738872330154</v>
      </c>
      <c r="I289" s="13">
        <f t="shared" si="23"/>
        <v>60.35927698139524</v>
      </c>
      <c r="J289" s="13">
        <f t="shared" si="23"/>
        <v>21.336003618847876</v>
      </c>
      <c r="K289" s="13">
        <f t="shared" si="23"/>
        <v>1.5935373243326829</v>
      </c>
      <c r="L289" s="13">
        <f t="shared" si="22"/>
        <v>447.7719042184425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14161.603185886423</v>
      </c>
      <c r="G290" s="13">
        <f t="shared" si="23"/>
        <v>38.23888955796243</v>
      </c>
      <c r="H290" s="13">
        <f t="shared" si="23"/>
        <v>53.259951051820416</v>
      </c>
      <c r="I290" s="13">
        <f t="shared" si="23"/>
        <v>61.642739772494274</v>
      </c>
      <c r="J290" s="13">
        <f t="shared" si="23"/>
        <v>21.752802764067262</v>
      </c>
      <c r="K290" s="13">
        <f t="shared" si="23"/>
        <v>1.6207924264702771</v>
      </c>
      <c r="L290" s="13">
        <f t="shared" si="22"/>
        <v>451.51517557281466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14386.124730025747</v>
      </c>
      <c r="G291" s="13">
        <f t="shared" si="23"/>
        <v>39.103212757101041</v>
      </c>
      <c r="H291" s="13">
        <f t="shared" si="23"/>
        <v>54.443159332708333</v>
      </c>
      <c r="I291" s="13">
        <f t="shared" si="23"/>
        <v>62.942897751435737</v>
      </c>
      <c r="J291" s="13">
        <f t="shared" si="23"/>
        <v>22.17229352815459</v>
      </c>
      <c r="K291" s="13">
        <f t="shared" si="23"/>
        <v>1.6479242990216481</v>
      </c>
      <c r="L291" s="13">
        <f t="shared" si="22"/>
        <v>455.30948766842135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14609.279428654309</v>
      </c>
      <c r="G292" s="13">
        <f t="shared" si="23"/>
        <v>39.98123914907444</v>
      </c>
      <c r="H292" s="13">
        <f t="shared" si="23"/>
        <v>55.644194407368701</v>
      </c>
      <c r="I292" s="13">
        <f t="shared" si="23"/>
        <v>64.259335145426363</v>
      </c>
      <c r="J292" s="13">
        <f t="shared" si="23"/>
        <v>22.59417239762076</v>
      </c>
      <c r="K292" s="13">
        <f t="shared" si="23"/>
        <v>1.6749215291446964</v>
      </c>
      <c r="L292" s="13">
        <f t="shared" si="22"/>
        <v>459.15386262863495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14830.977376376572</v>
      </c>
      <c r="G293" s="13">
        <f t="shared" si="23"/>
        <v>40.872885311386675</v>
      </c>
      <c r="H293" s="13">
        <f t="shared" si="23"/>
        <v>56.862878891457363</v>
      </c>
      <c r="I293" s="13">
        <f t="shared" si="23"/>
        <v>65.591628094448524</v>
      </c>
      <c r="J293" s="13">
        <f t="shared" si="23"/>
        <v>23.018142519636481</v>
      </c>
      <c r="K293" s="13">
        <f t="shared" si="23"/>
        <v>1.7017729233561294</v>
      </c>
      <c r="L293" s="13">
        <f t="shared" si="22"/>
        <v>463.04730774028519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15051.129597363763</v>
      </c>
      <c r="G294" s="13">
        <f t="shared" si="23"/>
        <v>41.778062334358012</v>
      </c>
      <c r="H294" s="13">
        <f t="shared" si="23"/>
        <v>58.099027446798615</v>
      </c>
      <c r="I294" s="13">
        <f t="shared" si="23"/>
        <v>66.939344920880899</v>
      </c>
      <c r="J294" s="13">
        <f t="shared" si="23"/>
        <v>23.443913447364878</v>
      </c>
      <c r="K294" s="13">
        <f t="shared" si="23"/>
        <v>1.7284674715545514</v>
      </c>
      <c r="L294" s="13">
        <f t="shared" si="22"/>
        <v>466.98881562095698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15269.647908948256</v>
      </c>
      <c r="G295" s="13">
        <f t="shared" ref="G295:K310" si="24">G294*(1-G$5)+G$4*$F294*$L$4/1000</f>
        <v>42.696675877859086</v>
      </c>
      <c r="H295" s="13">
        <f t="shared" si="24"/>
        <v>59.352446890549707</v>
      </c>
      <c r="I295" s="13">
        <f t="shared" si="24"/>
        <v>68.302046374084426</v>
      </c>
      <c r="J295" s="13">
        <f t="shared" si="24"/>
        <v>23.871200883111335</v>
      </c>
      <c r="K295" s="13">
        <f t="shared" si="24"/>
        <v>1.7549943185069439</v>
      </c>
      <c r="L295" s="13">
        <f t="shared" si="22"/>
        <v>470.97736434411149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15486.444791236461</v>
      </c>
      <c r="G296" s="13">
        <f t="shared" si="24"/>
        <v>43.628626219719777</v>
      </c>
      <c r="H296" s="13">
        <f t="shared" si="24"/>
        <v>60.62293629125697</v>
      </c>
      <c r="I296" s="13">
        <f t="shared" si="24"/>
        <v>69.679285851212356</v>
      </c>
      <c r="J296" s="13">
        <f t="shared" si="24"/>
        <v>24.299726420136398</v>
      </c>
      <c r="K296" s="13">
        <f t="shared" si="24"/>
        <v>1.7813427401503183</v>
      </c>
      <c r="L296" s="13">
        <f t="shared" si="22"/>
        <v>475.01191752247587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15701.433262623612</v>
      </c>
      <c r="G297" s="13">
        <f t="shared" si="24"/>
        <v>44.573808296180218</v>
      </c>
      <c r="H297" s="13">
        <f t="shared" si="24"/>
        <v>61.910287052404804</v>
      </c>
      <c r="I297" s="13">
        <f t="shared" si="24"/>
        <v>71.070609595467786</v>
      </c>
      <c r="J297" s="13">
        <f t="shared" si="24"/>
        <v>24.729217283914377</v>
      </c>
      <c r="K297" s="13">
        <f t="shared" si="24"/>
        <v>1.8075021230964838</v>
      </c>
      <c r="L297" s="13">
        <f t="shared" si="22"/>
        <v>479.09142435106367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15914.526761107927</v>
      </c>
      <c r="G298" s="13">
        <f t="shared" si="24"/>
        <v>45.532111734744099</v>
      </c>
      <c r="H298" s="13">
        <f t="shared" si="24"/>
        <v>63.214282984046008</v>
      </c>
      <c r="I298" s="13">
        <f t="shared" si="24"/>
        <v>72.475556872998098</v>
      </c>
      <c r="J298" s="13">
        <f t="shared" si="24"/>
        <v>25.159406073562128</v>
      </c>
      <c r="K298" s="13">
        <f t="shared" si="24"/>
        <v>1.8334619463566826</v>
      </c>
      <c r="L298" s="13">
        <f t="shared" si="22"/>
        <v>483.21481961170701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16125.639031317838</v>
      </c>
      <c r="G299" s="13">
        <f t="shared" si="24"/>
        <v>46.503420879788244</v>
      </c>
      <c r="H299" s="13">
        <f t="shared" si="24"/>
        <v>64.534700363090906</v>
      </c>
      <c r="I299" s="13">
        <f t="shared" si="24"/>
        <v>73.893660129584191</v>
      </c>
      <c r="J299" s="13">
        <f t="shared" si="24"/>
        <v>25.590030504108931</v>
      </c>
      <c r="K299" s="13">
        <f t="shared" si="24"/>
        <v>1.8592117646849167</v>
      </c>
      <c r="L299" s="13">
        <f t="shared" si="22"/>
        <v>487.38102364125723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16334.684017186752</v>
      </c>
      <c r="G300" s="13">
        <f t="shared" si="24"/>
        <v>47.487614811277126</v>
      </c>
      <c r="H300" s="13">
        <f t="shared" si="24"/>
        <v>65.871307982822813</v>
      </c>
      <c r="I300" s="13">
        <f t="shared" si="24"/>
        <v>75.324445128254197</v>
      </c>
      <c r="J300" s="13">
        <f t="shared" si="24"/>
        <v>26.020833150229958</v>
      </c>
      <c r="K300" s="13">
        <f t="shared" si="24"/>
        <v>1.8847411931712799</v>
      </c>
      <c r="L300" s="13">
        <f t="shared" si="22"/>
        <v>491.58894226575535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16541.575760232081</v>
      </c>
      <c r="G301" s="13">
        <f t="shared" si="24"/>
        <v>48.484567356927023</v>
      </c>
      <c r="H301" s="13">
        <f t="shared" si="24"/>
        <v>67.223867192199791</v>
      </c>
      <c r="I301" s="13">
        <f t="shared" si="24"/>
        <v>76.76743106892603</v>
      </c>
      <c r="J301" s="13">
        <f t="shared" si="24"/>
        <v>26.451561192022581</v>
      </c>
      <c r="K301" s="13">
        <f t="shared" si="24"/>
        <v>1.9100398928585951</v>
      </c>
      <c r="L301" s="13">
        <f t="shared" si="22"/>
        <v>495.83746670293408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16746.228303420547</v>
      </c>
      <c r="G302" s="13">
        <f t="shared" si="24"/>
        <v>49.494147098161847</v>
      </c>
      <c r="H302" s="13">
        <f t="shared" si="24"/>
        <v>68.592131925497029</v>
      </c>
      <c r="I302" s="13">
        <f t="shared" si="24"/>
        <v>78.222130691162008</v>
      </c>
      <c r="J302" s="13">
        <f t="shared" si="24"/>
        <v>26.881966163366592</v>
      </c>
      <c r="K302" s="13">
        <f t="shared" si="24"/>
        <v>1.9350975572428342</v>
      </c>
      <c r="L302" s="13">
        <f t="shared" si="22"/>
        <v>500.12547343543031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16948.555600628337</v>
      </c>
      <c r="G303" s="13">
        <f t="shared" si="24"/>
        <v>50.516217370201602</v>
      </c>
      <c r="H303" s="13">
        <f t="shared" si="24"/>
        <v>69.975848722840965</v>
      </c>
      <c r="I303" s="13">
        <f t="shared" si="24"/>
        <v>79.688050361101418</v>
      </c>
      <c r="J303" s="13">
        <f t="shared" si="24"/>
        <v>27.31180370337643</v>
      </c>
      <c r="K303" s="13">
        <f t="shared" si="24"/>
        <v>1.9599038995718414</v>
      </c>
      <c r="L303" s="13">
        <f t="shared" si="22"/>
        <v>504.45182405709227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17148.471431733153</v>
      </c>
      <c r="G304" s="13">
        <f t="shared" si="24"/>
        <v>51.550636256624927</v>
      </c>
      <c r="H304" s="13">
        <f t="shared" si="24"/>
        <v>71.374756742185454</v>
      </c>
      <c r="I304" s="13">
        <f t="shared" si="24"/>
        <v>81.164690143624085</v>
      </c>
      <c r="J304" s="13">
        <f t="shared" si="24"/>
        <v>27.740833311425376</v>
      </c>
      <c r="K304" s="13">
        <f t="shared" si="24"/>
        <v>1.9844486408909223</v>
      </c>
      <c r="L304" s="13">
        <f t="shared" si="22"/>
        <v>508.81536509475075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17345.889323404779</v>
      </c>
      <c r="G305" s="13">
        <f t="shared" si="24"/>
        <v>52.597256578749487</v>
      </c>
      <c r="H305" s="13">
        <f t="shared" si="24"/>
        <v>72.788587763282507</v>
      </c>
      <c r="I305" s="13">
        <f t="shared" si="24"/>
        <v>82.65154386078909</v>
      </c>
      <c r="J305" s="13">
        <f t="shared" si="24"/>
        <v>28.16881810619876</v>
      </c>
      <c r="K305" s="13">
        <f t="shared" si="24"/>
        <v>2.0087214988058397</v>
      </c>
      <c r="L305" s="13">
        <f t="shared" si="22"/>
        <v>513.21492780782569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17540.722475691484</v>
      </c>
      <c r="G306" s="13">
        <f t="shared" si="24"/>
        <v>53.655925880177946</v>
      </c>
      <c r="H306" s="13">
        <f t="shared" si="24"/>
        <v>74.217066184204526</v>
      </c>
      <c r="I306" s="13">
        <f t="shared" si="24"/>
        <v>84.148099137589199</v>
      </c>
      <c r="J306" s="13">
        <f t="shared" si="24"/>
        <v>28.59552458921479</v>
      </c>
      <c r="K306" s="13">
        <f t="shared" si="24"/>
        <v>2.0327121769484719</v>
      </c>
      <c r="L306" s="13">
        <f t="shared" si="22"/>
        <v>517.64932796813491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17732.883694530949</v>
      </c>
      <c r="G307" s="13">
        <f t="shared" si="24"/>
        <v>54.726486406863344</v>
      </c>
      <c r="H307" s="13">
        <f t="shared" si="24"/>
        <v>75.659909010982844</v>
      </c>
      <c r="I307" s="13">
        <f t="shared" si="24"/>
        <v>85.653837436061721</v>
      </c>
      <c r="J307" s="13">
        <f t="shared" si="24"/>
        <v>29.020722413238094</v>
      </c>
      <c r="K307" s="13">
        <f t="shared" si="24"/>
        <v>2.0564103551407644</v>
      </c>
      <c r="L307" s="13">
        <f t="shared" si="22"/>
        <v>522.1173656222868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17922.285330346367</v>
      </c>
      <c r="G308" s="13">
        <f t="shared" si="24"/>
        <v>55.808775083055373</v>
      </c>
      <c r="H308" s="13">
        <f t="shared" si="24"/>
        <v>77.116825840937764</v>
      </c>
      <c r="I308" s="13">
        <f t="shared" si="24"/>
        <v>87.168234078802428</v>
      </c>
      <c r="J308" s="13">
        <f t="shared" si="24"/>
        <v>29.4441841560018</v>
      </c>
      <c r="K308" s="13">
        <f t="shared" si="24"/>
        <v>2.0798056802603648</v>
      </c>
      <c r="L308" s="13">
        <f t="shared" si="22"/>
        <v>526.61782483905768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18108.839222920804</v>
      </c>
      <c r="G309" s="13">
        <f t="shared" si="24"/>
        <v>56.902623483499049</v>
      </c>
      <c r="H309" s="13">
        <f t="shared" si="24"/>
        <v>78.587518840288851</v>
      </c>
      <c r="I309" s="13">
        <f t="shared" si="24"/>
        <v>88.690758262938857</v>
      </c>
      <c r="J309" s="13">
        <f t="shared" si="24"/>
        <v>29.865685099649152</v>
      </c>
      <c r="K309" s="13">
        <f t="shared" si="24"/>
        <v>2.1028877578175358</v>
      </c>
      <c r="L309" s="13">
        <f t="shared" si="22"/>
        <v>531.1494734441934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18292.456652775199</v>
      </c>
      <c r="G310" s="13">
        <f t="shared" si="24"/>
        <v>58.007857802268866</v>
      </c>
      <c r="H310" s="13">
        <f t="shared" si="24"/>
        <v>80.071682716650628</v>
      </c>
      <c r="I310" s="13">
        <f t="shared" si="24"/>
        <v>90.220873065634166</v>
      </c>
      <c r="J310" s="13">
        <f t="shared" si="24"/>
        <v>30.285003016304763</v>
      </c>
      <c r="K310" s="13">
        <f t="shared" si="24"/>
        <v>2.1256461442582397</v>
      </c>
      <c r="L310" s="13">
        <f t="shared" si="22"/>
        <v>535.71106274511658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18473.048299307309</v>
      </c>
      <c r="G311" s="13">
        <f t="shared" ref="G311:K326" si="25">G310*(1-G$5)+G$4*$F310*$L$4/1000</f>
        <v>59.124298818635431</v>
      </c>
      <c r="H311" s="13">
        <f t="shared" si="25"/>
        <v>81.569004687038628</v>
      </c>
      <c r="I311" s="13">
        <f t="shared" si="25"/>
        <v>91.758035442212488</v>
      </c>
      <c r="J311" s="13">
        <f t="shared" si="25"/>
        <v>30.701917960188723</v>
      </c>
      <c r="K311" s="13">
        <f t="shared" si="25"/>
        <v>2.1480703400129975</v>
      </c>
      <c r="L311" s="13">
        <f t="shared" si="22"/>
        <v>540.30132724808823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18650.524205981113</v>
      </c>
      <c r="G312" s="13">
        <f t="shared" si="25"/>
        <v>60.251761860377194</v>
      </c>
      <c r="H312" s="13">
        <f t="shared" si="25"/>
        <v>83.079164442032663</v>
      </c>
      <c r="I312" s="13">
        <f t="shared" si="25"/>
        <v>93.301696218020467</v>
      </c>
      <c r="J312" s="13">
        <f t="shared" si="25"/>
        <v>31.116212066693286</v>
      </c>
      <c r="K312" s="13">
        <f t="shared" si="25"/>
        <v>2.1701497833155017</v>
      </c>
      <c r="L312" s="13">
        <f t="shared" si="22"/>
        <v>544.91898437043915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18824.79375288677</v>
      </c>
      <c r="G313" s="13">
        <f t="shared" si="25"/>
        <v>61.390056764967589</v>
      </c>
      <c r="H313" s="13">
        <f t="shared" si="25"/>
        <v>84.601834106770269</v>
      </c>
      <c r="I313" s="13">
        <f t="shared" si="25"/>
        <v>94.851300075168211</v>
      </c>
      <c r="J313" s="13">
        <f t="shared" si="25"/>
        <v>31.527669358851938</v>
      </c>
      <c r="K313" s="13">
        <f t="shared" si="25"/>
        <v>2.1918738448191153</v>
      </c>
      <c r="L313" s="13">
        <f t="shared" si="22"/>
        <v>549.56273415057717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18995.76563702093</v>
      </c>
      <c r="G314" s="13">
        <f t="shared" si="25"/>
        <v>62.53898783908744</v>
      </c>
      <c r="H314" s="13">
        <f t="shared" si="25"/>
        <v>86.136678199470822</v>
      </c>
      <c r="I314" s="13">
        <f t="shared" si="25"/>
        <v>96.406285535325793</v>
      </c>
      <c r="J314" s="13">
        <f t="shared" si="25"/>
        <v>31.936075561643602</v>
      </c>
      <c r="K314" s="13">
        <f t="shared" si="25"/>
        <v>2.2132318230433503</v>
      </c>
      <c r="L314" s="13">
        <f t="shared" si="22"/>
        <v>554.23125895857106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19163.347860665857</v>
      </c>
      <c r="G315" s="13">
        <f t="shared" si="25"/>
        <v>63.698353816933789</v>
      </c>
      <c r="H315" s="13">
        <f t="shared" si="25"/>
        <v>87.683353588222133</v>
      </c>
      <c r="I315" s="13">
        <f t="shared" si="25"/>
        <v>97.966084939788118</v>
      </c>
      <c r="J315" s="13">
        <f t="shared" si="25"/>
        <v>32.341217924590566</v>
      </c>
      <c r="K315" s="13">
        <f t="shared" si="25"/>
        <v>2.2342129406862066</v>
      </c>
      <c r="L315" s="13">
        <f t="shared" si="22"/>
        <v>558.92322321022084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19327.447728272178</v>
      </c>
      <c r="G316" s="13">
        <f t="shared" si="25"/>
        <v>64.867947817819498</v>
      </c>
      <c r="H316" s="13">
        <f t="shared" si="25"/>
        <v>89.241509446794794</v>
      </c>
      <c r="I316" s="13">
        <f t="shared" si="25"/>
        <v>99.530124428061498</v>
      </c>
      <c r="J316" s="13">
        <f t="shared" si="25"/>
        <v>32.742885053126862</v>
      </c>
      <c r="K316" s="13">
        <f t="shared" si="25"/>
        <v>2.2548063418419151</v>
      </c>
      <c r="L316" s="13">
        <f t="shared" si="22"/>
        <v>563.63727308764464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19487.971852274004</v>
      </c>
      <c r="G317" s="13">
        <f t="shared" si="25"/>
        <v>66.047557303582593</v>
      </c>
      <c r="H317" s="13">
        <f t="shared" si="25"/>
        <v>90.810787210285412</v>
      </c>
      <c r="I317" s="13">
        <f t="shared" si="25"/>
        <v>101.09782391626929</v>
      </c>
      <c r="J317" s="13">
        <f t="shared" si="25"/>
        <v>33.140866749234156</v>
      </c>
      <c r="K317" s="13">
        <f t="shared" si="25"/>
        <v>2.275001090167061</v>
      </c>
      <c r="L317" s="13">
        <f t="shared" si="22"/>
        <v>568.37203626953851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19644.826168286989</v>
      </c>
      <c r="G318" s="13">
        <f t="shared" si="25"/>
        <v>67.236964036350486</v>
      </c>
      <c r="H318" s="13">
        <f t="shared" si="25"/>
        <v>92.390820531427821</v>
      </c>
      <c r="I318" s="13">
        <f t="shared" si="25"/>
        <v>102.66859707672107</v>
      </c>
      <c r="J318" s="13">
        <f t="shared" si="25"/>
        <v>33.53495386186416</v>
      </c>
      <c r="K318" s="13">
        <f t="shared" si="25"/>
        <v>2.2947861680412931</v>
      </c>
      <c r="L318" s="13">
        <f t="shared" si="22"/>
        <v>573.12612167440489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19797.915960157916</v>
      </c>
      <c r="G319" s="13">
        <f t="shared" si="25"/>
        <v>68.435944037231849</v>
      </c>
      <c r="H319" s="13">
        <f t="shared" si="25"/>
        <v>93.981235238451589</v>
      </c>
      <c r="I319" s="13">
        <f t="shared" si="25"/>
        <v>104.24185132003933</v>
      </c>
      <c r="J319" s="13">
        <f t="shared" si="25"/>
        <v>33.924938147689744</v>
      </c>
      <c r="K319" s="13">
        <f t="shared" si="25"/>
        <v>2.3141504767717929</v>
      </c>
      <c r="L319" s="13">
        <f t="shared" si="22"/>
        <v>577.8981192201843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19947.145895348196</v>
      </c>
      <c r="G320" s="13">
        <f t="shared" si="25"/>
        <v>69.644267546537264</v>
      </c>
      <c r="H320" s="13">
        <f t="shared" si="25"/>
        <v>95.581649295408496</v>
      </c>
      <c r="I320" s="13">
        <f t="shared" si="25"/>
        <v>105.8169877812893</v>
      </c>
      <c r="J320" s="13">
        <f t="shared" si="25"/>
        <v>34.310612142750969</v>
      </c>
      <c r="K320" s="13">
        <f t="shared" si="25"/>
        <v>2.3330828378933259</v>
      </c>
      <c r="L320" s="13">
        <f t="shared" si="22"/>
        <v>582.68659960387936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20092.420071144905</v>
      </c>
      <c r="G321" s="13">
        <f t="shared" si="25"/>
        <v>70.861698986159453</v>
      </c>
      <c r="H321" s="13">
        <f t="shared" si="25"/>
        <v>97.191672765930576</v>
      </c>
      <c r="I321" s="13">
        <f t="shared" si="25"/>
        <v>107.3934013116109</v>
      </c>
      <c r="J321" s="13">
        <f t="shared" si="25"/>
        <v>34.691769045586611</v>
      </c>
      <c r="K321" s="13">
        <f t="shared" si="25"/>
        <v>2.3515719956179622</v>
      </c>
      <c r="L321" s="13">
        <f t="shared" si="22"/>
        <v>587.4901141049055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20233.642072196526</v>
      </c>
      <c r="G322" s="13">
        <f t="shared" si="25"/>
        <v>72.087996924773933</v>
      </c>
      <c r="H322" s="13">
        <f t="shared" si="25"/>
        <v>98.810907781426863</v>
      </c>
      <c r="I322" s="13">
        <f t="shared" si="25"/>
        <v>108.97048047690546</v>
      </c>
      <c r="J322" s="13">
        <f t="shared" si="25"/>
        <v>35.06820261246579</v>
      </c>
      <c r="K322" s="13">
        <f t="shared" si="25"/>
        <v>2.3696066204904378</v>
      </c>
      <c r="L322" s="13">
        <f t="shared" si="22"/>
        <v>592.30719441606243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20370.715039871011</v>
      </c>
      <c r="G323" s="13">
        <f t="shared" si="25"/>
        <v>73.32291404655119</v>
      </c>
      <c r="H323" s="13">
        <f t="shared" si="25"/>
        <v>100.43894851477017</v>
      </c>
      <c r="I323" s="13">
        <f t="shared" si="25"/>
        <v>110.54760756518392</v>
      </c>
      <c r="J323" s="13">
        <f t="shared" si="25"/>
        <v>35.439707065357766</v>
      </c>
      <c r="K323" s="13">
        <f t="shared" si="25"/>
        <v>2.3871753143064529</v>
      </c>
      <c r="L323" s="13">
        <f t="shared" si="22"/>
        <v>597.13635250616949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20503.541753926638</v>
      </c>
      <c r="G324" s="13">
        <f t="shared" si="25"/>
        <v>74.566197124102004</v>
      </c>
      <c r="H324" s="13">
        <f t="shared" si="25"/>
        <v>102.07538116056861</v>
      </c>
      <c r="I324" s="13">
        <f t="shared" si="25"/>
        <v>112.1241586042364</v>
      </c>
      <c r="J324" s="13">
        <f t="shared" si="25"/>
        <v>35.806077013299728</v>
      </c>
      <c r="K324" s="13">
        <f t="shared" si="25"/>
        <v>2.4042666163520159</v>
      </c>
      <c r="L324" s="13">
        <f t="shared" si="22"/>
        <v>601.97608051855877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20632.024726971911</v>
      </c>
      <c r="G325" s="13">
        <f t="shared" si="25"/>
        <v>75.817586996407385</v>
      </c>
      <c r="H325" s="13">
        <f t="shared" si="25"/>
        <v>103.71978392316014</v>
      </c>
      <c r="I325" s="13">
        <f t="shared" si="25"/>
        <v>113.69950339133442</v>
      </c>
      <c r="J325" s="13">
        <f t="shared" si="25"/>
        <v>36.167107387842343</v>
      </c>
      <c r="K325" s="13">
        <f t="shared" si="25"/>
        <v>2.4208690110221118</v>
      </c>
      <c r="L325" s="13">
        <f t="shared" si="22"/>
        <v>606.82485070976645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20756.066312170307</v>
      </c>
      <c r="G326" s="13">
        <f t="shared" si="25"/>
        <v>77.076818552513657</v>
      </c>
      <c r="H326" s="13">
        <f t="shared" si="25"/>
        <v>105.37172701350947</v>
      </c>
      <c r="I326" s="13">
        <f t="shared" si="25"/>
        <v>115.27300553672559</v>
      </c>
      <c r="J326" s="13">
        <f t="shared" si="25"/>
        <v>36.522593393269986</v>
      </c>
      <c r="K326" s="13">
        <f t="shared" si="25"/>
        <v>2.4369709368763943</v>
      </c>
      <c r="L326" s="13">
        <f t="shared" si="22"/>
        <v>611.68111543289501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20875.568824614948</v>
      </c>
      <c r="G327" s="13">
        <f t="shared" ref="G327:K342" si="26">G326*(1-G$5)+G$4*$F326*$L$4/1000</f>
        <v>78.343620721801045</v>
      </c>
      <c r="H327" s="13">
        <f t="shared" si="26"/>
        <v>107.03077265622679</v>
      </c>
      <c r="I327" s="13">
        <f t="shared" si="26"/>
        <v>116.84402252272542</v>
      </c>
      <c r="J327" s="13">
        <f t="shared" si="26"/>
        <v>36.872330472306125</v>
      </c>
      <c r="K327" s="13">
        <f t="shared" si="26"/>
        <v>2.4525607971882999</v>
      </c>
      <c r="L327" s="13">
        <f t="shared" si="22"/>
        <v>616.54330717024777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20990.434676760509</v>
      </c>
      <c r="G328" s="13">
        <f t="shared" si="26"/>
        <v>79.617716471660174</v>
      </c>
      <c r="H328" s="13">
        <f t="shared" si="26"/>
        <v>108.69647510796372</v>
      </c>
      <c r="I328" s="13">
        <f t="shared" si="26"/>
        <v>118.41190578025079</v>
      </c>
      <c r="J328" s="13">
        <f t="shared" si="26"/>
        <v>37.216114288023661</v>
      </c>
      <c r="K328" s="13">
        <f t="shared" si="26"/>
        <v>2.467626972041753</v>
      </c>
      <c r="L328" s="13">
        <f t="shared" si="22"/>
        <v>621.40983861994005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21100.566528251195</v>
      </c>
      <c r="G329" s="13">
        <f t="shared" si="26"/>
        <v>80.898822813434293</v>
      </c>
      <c r="H329" s="13">
        <f t="shared" si="26"/>
        <v>110.3683806884754</v>
      </c>
      <c r="I329" s="13">
        <f t="shared" si="26"/>
        <v>119.97600078467256</v>
      </c>
      <c r="J329" s="13">
        <f t="shared" si="26"/>
        <v>37.553740722684495</v>
      </c>
      <c r="K329" s="13">
        <f t="shared" si="26"/>
        <v>2.4821578320264921</v>
      </c>
      <c r="L329" s="13">
        <f t="shared" si="22"/>
        <v>626.27910284129325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21205.867450425067</v>
      </c>
      <c r="G330" s="13">
        <f t="shared" si="26"/>
        <v>82.186650817505964</v>
      </c>
      <c r="H330" s="13">
        <f t="shared" si="26"/>
        <v>112.04602782566535</v>
      </c>
      <c r="I330" s="13">
        <f t="shared" si="26"/>
        <v>121.53564717289107</v>
      </c>
      <c r="J330" s="13">
        <f t="shared" si="26"/>
        <v>37.885005894230815</v>
      </c>
      <c r="K330" s="13">
        <f t="shared" si="26"/>
        <v>2.4961417535788843</v>
      </c>
      <c r="L330" s="13">
        <f t="shared" ref="L330:L393" si="28">SUM(G330:K330,L$5)</f>
        <v>631.14947346387203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21306.241105706777</v>
      </c>
      <c r="G331" s="13">
        <f t="shared" si="26"/>
        <v>83.48090563842392</v>
      </c>
      <c r="H331" s="13">
        <f t="shared" si="26"/>
        <v>113.72894711595292</v>
      </c>
      <c r="I331" s="13">
        <f t="shared" si="26"/>
        <v>123.09017888355443</v>
      </c>
      <c r="J331" s="13">
        <f t="shared" si="26"/>
        <v>38.209706191142267</v>
      </c>
      <c r="K331" s="13">
        <f t="shared" si="26"/>
        <v>2.5095671360098057</v>
      </c>
      <c r="L331" s="13">
        <f t="shared" si="28"/>
        <v>636.01930496508339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21401.59194201987</v>
      </c>
      <c r="G332" s="13">
        <f t="shared" si="26"/>
        <v>84.781286550978791</v>
      </c>
      <c r="H332" s="13">
        <f t="shared" si="26"/>
        <v>115.41666140131902</v>
      </c>
      <c r="I332" s="13">
        <f t="shared" si="26"/>
        <v>124.63892432234564</v>
      </c>
      <c r="J332" s="13">
        <f t="shared" si="26"/>
        <v>38.527638326357376</v>
      </c>
      <c r="K332" s="13">
        <f t="shared" si="26"/>
        <v>2.5224224202547667</v>
      </c>
      <c r="L332" s="13">
        <f t="shared" si="28"/>
        <v>640.88693302125557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21491.825402259081</v>
      </c>
      <c r="G333" s="13">
        <f t="shared" si="26"/>
        <v>86.087486998144328</v>
      </c>
      <c r="H333" s="13">
        <f t="shared" si="26"/>
        <v>117.10868586439459</v>
      </c>
      <c r="I333" s="13">
        <f t="shared" si="26"/>
        <v>126.18120655425879</v>
      </c>
      <c r="J333" s="13">
        <f t="shared" si="26"/>
        <v>38.838599410932943</v>
      </c>
      <c r="K333" s="13">
        <f t="shared" si="26"/>
        <v>2.5346961093737779</v>
      </c>
      <c r="L333" s="13">
        <f t="shared" si="28"/>
        <v>645.75067493710435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21576.848148759524</v>
      </c>
      <c r="G334" s="13">
        <f t="shared" si="26"/>
        <v>87.399194651803327</v>
      </c>
      <c r="H334" s="13">
        <f t="shared" si="26"/>
        <v>118.80452814295622</v>
      </c>
      <c r="I334" s="13">
        <f t="shared" si="26"/>
        <v>127.71634352476417</v>
      </c>
      <c r="J334" s="13">
        <f t="shared" si="26"/>
        <v>39.142387048081453</v>
      </c>
      <c r="K334" s="13">
        <f t="shared" si="26"/>
        <v>2.5463767908195267</v>
      </c>
      <c r="L334" s="13">
        <f t="shared" si="28"/>
        <v>650.60883015842467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21656.568302585165</v>
      </c>
      <c r="G335" s="13">
        <f t="shared" si="26"/>
        <v>88.716091487173628</v>
      </c>
      <c r="H335" s="13">
        <f t="shared" si="26"/>
        <v>120.50368846518367</v>
      </c>
      <c r="I335" s="13">
        <f t="shared" si="26"/>
        <v>129.24364831172812</v>
      </c>
      <c r="J335" s="13">
        <f t="shared" si="26"/>
        <v>39.438799448182557</v>
      </c>
      <c r="K335" s="13">
        <f t="shared" si="26"/>
        <v>2.5574531604821669</v>
      </c>
      <c r="L335" s="13">
        <f t="shared" si="28"/>
        <v>655.45968087275014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21730.895697332715</v>
      </c>
      <c r="G336" s="13">
        <f t="shared" si="26"/>
        <v>90.03785387183845</v>
      </c>
      <c r="H336" s="13">
        <f t="shared" si="26"/>
        <v>122.20565980701383</v>
      </c>
      <c r="I336" s="13">
        <f t="shared" si="26"/>
        <v>130.76242940990068</v>
      </c>
      <c r="J336" s="13">
        <f t="shared" si="26"/>
        <v>39.727635565309839</v>
      </c>
      <c r="K336" s="13">
        <f t="shared" si="26"/>
        <v>2.5679140485074252</v>
      </c>
      <c r="L336" s="13">
        <f t="shared" si="28"/>
        <v>660.30149270257016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21799.742147009638</v>
      </c>
      <c r="G337" s="13">
        <f t="shared" si="26"/>
        <v>91.364152670267202</v>
      </c>
      <c r="H337" s="13">
        <f t="shared" si="26"/>
        <v>123.90992807289297</v>
      </c>
      <c r="I337" s="13">
        <f t="shared" si="26"/>
        <v>132.27199104971493</v>
      </c>
      <c r="J337" s="13">
        <f t="shared" si="26"/>
        <v>40.008695255747426</v>
      </c>
      <c r="K337" s="13">
        <f t="shared" si="26"/>
        <v>2.577748446871746</v>
      </c>
      <c r="L337" s="13">
        <f t="shared" si="28"/>
        <v>665.1325154954942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21863.021727396841</v>
      </c>
      <c r="G338" s="13">
        <f t="shared" si="26"/>
        <v>92.694653364685635</v>
      </c>
      <c r="H338" s="13">
        <f t="shared" si="26"/>
        <v>125.61597230118471</v>
      </c>
      <c r="I338" s="13">
        <f t="shared" si="26"/>
        <v>133.77163355205181</v>
      </c>
      <c r="J338" s="13">
        <f t="shared" si="26"/>
        <v>40.281779458892103</v>
      </c>
      <c r="K338" s="13">
        <f t="shared" si="26"/>
        <v>2.5869455386838967</v>
      </c>
      <c r="L338" s="13">
        <f t="shared" si="28"/>
        <v>669.95098421549824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21920.651070149146</v>
      </c>
      <c r="G339" s="13">
        <f t="shared" si="26"/>
        <v>94.029016193118309</v>
      </c>
      <c r="H339" s="13">
        <f t="shared" si="26"/>
        <v>127.32326489543195</v>
      </c>
      <c r="I339" s="13">
        <f t="shared" si="26"/>
        <v>135.26065372051346</v>
      </c>
      <c r="J339" s="13">
        <f t="shared" si="26"/>
        <v>40.546690400844845</v>
      </c>
      <c r="K339" s="13">
        <f t="shared" si="26"/>
        <v>2.595494729166806</v>
      </c>
      <c r="L339" s="13">
        <f t="shared" si="28"/>
        <v>674.75511993907548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21972.549668719708</v>
      </c>
      <c r="G340" s="13">
        <f t="shared" si="26"/>
        <v>95.366896305380934</v>
      </c>
      <c r="H340" s="13">
        <f t="shared" si="26"/>
        <v>129.03127188259751</v>
      </c>
      <c r="I340" s="13">
        <f t="shared" si="26"/>
        <v>136.73834527261528</v>
      </c>
      <c r="J340" s="13">
        <f t="shared" si="26"/>
        <v>40.803231820890673</v>
      </c>
      <c r="K340" s="13">
        <f t="shared" si="26"/>
        <v>2.6033856782565321</v>
      </c>
      <c r="L340" s="13">
        <f t="shared" si="28"/>
        <v>679.54313095974089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22018.640195020693</v>
      </c>
      <c r="G341" s="13">
        <f t="shared" si="26"/>
        <v>96.707943937744105</v>
      </c>
      <c r="H341" s="13">
        <f t="shared" si="26"/>
        <v>130.73945319931991</v>
      </c>
      <c r="I341" s="13">
        <f t="shared" si="26"/>
        <v>138.20399931115102</v>
      </c>
      <c r="J341" s="13">
        <f t="shared" si="26"/>
        <v>41.05120922094703</v>
      </c>
      <c r="K341" s="13">
        <f t="shared" si="26"/>
        <v>2.6106083347371829</v>
      </c>
      <c r="L341" s="13">
        <f t="shared" si="28"/>
        <v>684.31321400389925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22058.848825553749</v>
      </c>
      <c r="G342" s="13">
        <f t="shared" si="26"/>
        <v>98.051804606923767</v>
      </c>
      <c r="H342" s="13">
        <f t="shared" si="26"/>
        <v>132.4472630071148</v>
      </c>
      <c r="I342" s="13">
        <f t="shared" si="26"/>
        <v>139.65690483680396</v>
      </c>
      <c r="J342" s="13">
        <f t="shared" si="26"/>
        <v>41.290430137928688</v>
      </c>
      <c r="K342" s="13">
        <f t="shared" si="26"/>
        <v>2.6171529718114943</v>
      </c>
      <c r="L342" s="13">
        <f t="shared" si="28"/>
        <v>689.0635555605827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22093.105575559348</v>
      </c>
      <c r="G343" s="13">
        <f t="shared" ref="G343:K358" si="29">G342*(1-G$5)+G$4*$F342*$L$4/1000</f>
        <v>99.398119323976346</v>
      </c>
      <c r="H343" s="13">
        <f t="shared" si="29"/>
        <v>134.15415003733187</v>
      </c>
      <c r="I343" s="13">
        <f t="shared" si="29"/>
        <v>141.09634930287393</v>
      </c>
      <c r="J343" s="13">
        <f t="shared" si="29"/>
        <v>41.520704438831551</v>
      </c>
      <c r="K343" s="13">
        <f t="shared" si="29"/>
        <v>2.6230102239867632</v>
      </c>
      <c r="L343" s="13">
        <f t="shared" si="28"/>
        <v>693.79233332700051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22121.344639550931</v>
      </c>
      <c r="G344" s="13">
        <f t="shared" si="29"/>
        <v>100.74652482858795</v>
      </c>
      <c r="H344" s="13">
        <f t="shared" si="29"/>
        <v>135.85955796653849</v>
      </c>
      <c r="I344" s="13">
        <f t="shared" si="29"/>
        <v>142.52161921275911</v>
      </c>
      <c r="J344" s="13">
        <f t="shared" si="29"/>
        <v>41.741844638178634</v>
      </c>
      <c r="K344" s="13">
        <f t="shared" si="29"/>
        <v>2.628171125135061</v>
      </c>
      <c r="L344" s="13">
        <f t="shared" si="28"/>
        <v>698.49771777119918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22143.504736415136</v>
      </c>
      <c r="G345" s="13">
        <f t="shared" si="29"/>
        <v>102.0966538441474</v>
      </c>
      <c r="H345" s="13">
        <f t="shared" si="29"/>
        <v>137.56292582284547</v>
      </c>
      <c r="I345" s="13">
        <f t="shared" si="29"/>
        <v>143.93200076057826</v>
      </c>
      <c r="J345" s="13">
        <f t="shared" si="29"/>
        <v>41.953666237300183</v>
      </c>
      <c r="K345" s="13">
        <f t="shared" si="29"/>
        <v>2.6326271475654366</v>
      </c>
      <c r="L345" s="13">
        <f t="shared" si="28"/>
        <v>703.1778738124367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22159.529457080986</v>
      </c>
      <c r="G346" s="13">
        <f t="shared" si="29"/>
        <v>103.44813535388165</v>
      </c>
      <c r="H346" s="13">
        <f t="shared" si="29"/>
        <v>139.26368842351894</v>
      </c>
      <c r="I346" s="13">
        <f t="shared" si="29"/>
        <v>145.32678051504007</v>
      </c>
      <c r="J346" s="13">
        <f t="shared" si="29"/>
        <v>42.155988084736457</v>
      </c>
      <c r="K346" s="13">
        <f t="shared" si="29"/>
        <v>2.6363702419242969</v>
      </c>
      <c r="L346" s="13">
        <f t="shared" si="28"/>
        <v>707.83096261910146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22169.367612588117</v>
      </c>
      <c r="G347" s="13">
        <f t="shared" si="29"/>
        <v>104.80059489821053</v>
      </c>
      <c r="H347" s="13">
        <f t="shared" si="29"/>
        <v>140.96127684403319</v>
      </c>
      <c r="I347" s="13">
        <f t="shared" si="29"/>
        <v>146.70524614636523</v>
      </c>
      <c r="J347" s="13">
        <f t="shared" si="29"/>
        <v>42.34863275685813</v>
      </c>
      <c r="K347" s="13">
        <f t="shared" si="29"/>
        <v>2.6393928777187039</v>
      </c>
      <c r="L347" s="13">
        <f t="shared" si="28"/>
        <v>712.45514352318582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22172.973580222966</v>
      </c>
      <c r="G348" s="13">
        <f t="shared" si="29"/>
        <v>106.15365489334502</v>
      </c>
      <c r="H348" s="13">
        <f t="shared" si="29"/>
        <v>142.65511891851583</v>
      </c>
      <c r="I348" s="13">
        <f t="shared" si="29"/>
        <v>148.06668719574313</v>
      </c>
      <c r="J348" s="13">
        <f t="shared" si="29"/>
        <v>42.531426957596068</v>
      </c>
      <c r="K348" s="13">
        <f t="shared" si="29"/>
        <v>2.6416880842362329</v>
      </c>
      <c r="L348" s="13">
        <f t="shared" si="28"/>
        <v>717.04857604943629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22170.307645243487</v>
      </c>
      <c r="G349" s="13">
        <f t="shared" si="29"/>
        <v>107.5069349710112</v>
      </c>
      <c r="H349" s="13">
        <f t="shared" si="29"/>
        <v>144.34463977131691</v>
      </c>
      <c r="I349" s="13">
        <f t="shared" si="29"/>
        <v>149.4103958864624</v>
      </c>
      <c r="J349" s="13">
        <f t="shared" si="29"/>
        <v>42.704201935962182</v>
      </c>
      <c r="K349" s="13">
        <f t="shared" si="29"/>
        <v>2.6432494916146441</v>
      </c>
      <c r="L349" s="13">
        <f t="shared" si="28"/>
        <v>721.60942205636741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22161.33633558327</v>
      </c>
      <c r="G350" s="13">
        <f t="shared" si="29"/>
        <v>108.86005233903076</v>
      </c>
      <c r="H350" s="13">
        <f t="shared" si="29"/>
        <v>146.02926237920289</v>
      </c>
      <c r="I350" s="13">
        <f t="shared" si="29"/>
        <v>150.7356679754925</v>
      </c>
      <c r="J350" s="13">
        <f t="shared" si="29"/>
        <v>42.866793919827089</v>
      </c>
      <c r="K350" s="13">
        <f t="shared" si="29"/>
        <v>2.6440713717953095</v>
      </c>
      <c r="L350" s="13">
        <f t="shared" si="28"/>
        <v>726.13584798534862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22146.032746816418</v>
      </c>
      <c r="G351" s="13">
        <f t="shared" si="29"/>
        <v>110.21262216232927</v>
      </c>
      <c r="H351" s="13">
        <f t="shared" si="29"/>
        <v>147.70840816343136</v>
      </c>
      <c r="I351" s="13">
        <f t="shared" si="29"/>
        <v>152.04180364391942</v>
      </c>
      <c r="J351" s="13">
        <f t="shared" si="29"/>
        <v>43.019044564202005</v>
      </c>
      <c r="K351" s="13">
        <f t="shared" si="29"/>
        <v>2.6441486790765349</v>
      </c>
      <c r="L351" s="13">
        <f t="shared" si="28"/>
        <v>730.62602721295866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22124.376854580762</v>
      </c>
      <c r="G352" s="13">
        <f t="shared" si="29"/>
        <v>111.56425796377816</v>
      </c>
      <c r="H352" s="13">
        <f t="shared" si="29"/>
        <v>149.38149761071017</v>
      </c>
      <c r="I352" s="13">
        <f t="shared" si="29"/>
        <v>153.3281084242501</v>
      </c>
      <c r="J352" s="13">
        <f t="shared" si="29"/>
        <v>43.160801412053054</v>
      </c>
      <c r="K352" s="13">
        <f t="shared" si="29"/>
        <v>2.6434770899669555</v>
      </c>
      <c r="L352" s="13">
        <f t="shared" si="28"/>
        <v>735.07814250075842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22096.355811599959</v>
      </c>
      <c r="G353" s="13">
        <f t="shared" si="29"/>
        <v>112.91457204410469</v>
      </c>
      <c r="H353" s="13">
        <f t="shared" si="29"/>
        <v>151.04795092178372</v>
      </c>
      <c r="I353" s="13">
        <f t="shared" si="29"/>
        <v>154.59389416220699</v>
      </c>
      <c r="J353" s="13">
        <f t="shared" si="29"/>
        <v>43.29191836546017</v>
      </c>
      <c r="K353" s="13">
        <f t="shared" si="29"/>
        <v>2.6420530420256019</v>
      </c>
      <c r="L353" s="13">
        <f t="shared" si="28"/>
        <v>739.49038853558113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22061.964226420518</v>
      </c>
      <c r="G354" s="13">
        <f t="shared" si="29"/>
        <v>114.26317591993003</v>
      </c>
      <c r="H354" s="13">
        <f t="shared" si="29"/>
        <v>152.70718868612454</v>
      </c>
      <c r="I354" s="13">
        <f t="shared" si="29"/>
        <v>155.83848001023594</v>
      </c>
      <c r="J354" s="13">
        <f t="shared" si="29"/>
        <v>43.412256164721853</v>
      </c>
      <c r="K354" s="13">
        <f t="shared" si="29"/>
        <v>2.6398737713642886</v>
      </c>
      <c r="L354" s="13">
        <f t="shared" si="28"/>
        <v>743.86097455237655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22021.204420989368</v>
      </c>
      <c r="G355" s="13">
        <f t="shared" si="29"/>
        <v>115.60968077881955</v>
      </c>
      <c r="H355" s="13">
        <f t="shared" si="29"/>
        <v>154.35863258094096</v>
      </c>
      <c r="I355" s="13">
        <f t="shared" si="29"/>
        <v>157.06119344955428</v>
      </c>
      <c r="J355" s="13">
        <f t="shared" si="29"/>
        <v>43.521682872805847</v>
      </c>
      <c r="K355" s="13">
        <f t="shared" si="29"/>
        <v>2.6369373484802097</v>
      </c>
      <c r="L355" s="13">
        <f t="shared" si="28"/>
        <v>748.18812703060075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21974.08666424203</v>
      </c>
      <c r="G356" s="13">
        <f t="shared" si="29"/>
        <v>116.95369795005365</v>
      </c>
      <c r="H356" s="13">
        <f t="shared" si="29"/>
        <v>156.0017060924479</v>
      </c>
      <c r="I356" s="13">
        <f t="shared" si="29"/>
        <v>158.26137133717779</v>
      </c>
      <c r="J356" s="13">
        <f t="shared" si="29"/>
        <v>43.620074362356725</v>
      </c>
      <c r="K356" s="13">
        <f t="shared" si="29"/>
        <v>2.6332427120823478</v>
      </c>
      <c r="L356" s="13">
        <f t="shared" si="28"/>
        <v>752.47009245411846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21920.629378957026</v>
      </c>
      <c r="G357" s="13">
        <f t="shared" si="29"/>
        <v>118.29483938965528</v>
      </c>
      <c r="H357" s="13">
        <f t="shared" si="29"/>
        <v>157.63583525708623</v>
      </c>
      <c r="I357" s="13">
        <f t="shared" si="29"/>
        <v>159.43836097398668</v>
      </c>
      <c r="J357" s="13">
        <f t="shared" si="29"/>
        <v>43.707314802298768</v>
      </c>
      <c r="K357" s="13">
        <f t="shared" si="29"/>
        <v>2.6287897005748109</v>
      </c>
      <c r="L357" s="13">
        <f t="shared" si="28"/>
        <v>756.70514012360172</v>
      </c>
    </row>
    <row r="358" spans="1:37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21860.859319254985</v>
      </c>
      <c r="G358" s="13">
        <f t="shared" si="29"/>
        <v>119.63271817804232</v>
      </c>
      <c r="H358" s="13">
        <f t="shared" si="29"/>
        <v>159.26044942012601</v>
      </c>
      <c r="I358" s="13">
        <f t="shared" si="29"/>
        <v>160.59152118953213</v>
      </c>
      <c r="J358" s="13">
        <f t="shared" si="29"/>
        <v>43.783297140919395</v>
      </c>
      <c r="K358" s="13">
        <f t="shared" si="29"/>
        <v>2.623579080863915</v>
      </c>
      <c r="L358" s="13">
        <f t="shared" si="28"/>
        <v>760.89156500948388</v>
      </c>
    </row>
    <row r="359" spans="1:37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21794.811716285094</v>
      </c>
      <c r="G359" s="13">
        <f t="shared" ref="G359:K374" si="30">G358*(1-G$5)+G$4*$F358*$L$4/1000</f>
        <v>120.96694902851328</v>
      </c>
      <c r="H359" s="13">
        <f t="shared" si="30"/>
        <v>160.8749820088496</v>
      </c>
      <c r="I359" s="13">
        <f t="shared" si="30"/>
        <v>161.72022343894835</v>
      </c>
      <c r="J359" s="13">
        <f t="shared" si="30"/>
        <v>43.847923582188827</v>
      </c>
      <c r="K359" s="13">
        <f t="shared" si="30"/>
        <v>2.6176125741638558</v>
      </c>
      <c r="L359" s="13">
        <f t="shared" si="28"/>
        <v>765.02769063266396</v>
      </c>
    </row>
    <row r="360" spans="1:37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21722.530389845029</v>
      </c>
      <c r="G360" s="13">
        <f t="shared" si="30"/>
        <v>122.29714880462458</v>
      </c>
      <c r="H360" s="13">
        <f t="shared" si="30"/>
        <v>162.47887131728697</v>
      </c>
      <c r="I360" s="13">
        <f t="shared" si="30"/>
        <v>162.82385290702851</v>
      </c>
      <c r="J360" s="13">
        <f t="shared" si="30"/>
        <v>43.901106051968412</v>
      </c>
      <c r="K360" s="13">
        <f t="shared" si="30"/>
        <v>2.6108928784883778</v>
      </c>
      <c r="L360" s="13">
        <f t="shared" si="28"/>
        <v>769.11187195939681</v>
      </c>
    </row>
    <row r="361" spans="1:37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21644.067823924117</v>
      </c>
      <c r="G361" s="13">
        <f t="shared" si="30"/>
        <v>123.62293704438038</v>
      </c>
      <c r="H361" s="13">
        <f t="shared" si="30"/>
        <v>164.07156129927296</v>
      </c>
      <c r="I361" s="13">
        <f t="shared" si="30"/>
        <v>163.90180961425008</v>
      </c>
      <c r="J361" s="13">
        <f t="shared" si="30"/>
        <v>43.942766650686885</v>
      </c>
      <c r="K361" s="13">
        <f t="shared" si="30"/>
        <v>2.6034236875330334</v>
      </c>
      <c r="L361" s="13">
        <f t="shared" si="28"/>
        <v>773.14249829612334</v>
      </c>
    </row>
    <row r="362" spans="1:37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21559.485204437089</v>
      </c>
      <c r="G362" s="13">
        <f t="shared" si="30"/>
        <v>124.94393648903302</v>
      </c>
      <c r="H362" s="13">
        <f t="shared" si="30"/>
        <v>165.65250236641614</v>
      </c>
      <c r="I362" s="13">
        <f t="shared" si="30"/>
        <v>164.95350951930388</v>
      </c>
      <c r="J362" s="13">
        <f t="shared" si="30"/>
        <v>43.972838089023234</v>
      </c>
      <c r="K362" s="13">
        <f t="shared" si="30"/>
        <v>2.5952097056744812</v>
      </c>
      <c r="L362" s="13">
        <f t="shared" si="28"/>
        <v>777.11799616945086</v>
      </c>
    </row>
    <row r="363" spans="1:37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21468.852417731312</v>
      </c>
      <c r="G363" s="13">
        <f t="shared" si="30"/>
        <v>126.25977361418646</v>
      </c>
      <c r="H363" s="13">
        <f t="shared" si="30"/>
        <v>167.22115218741561</v>
      </c>
      <c r="I363" s="13">
        <f t="shared" si="30"/>
        <v>165.9783856124929</v>
      </c>
      <c r="J363" s="13">
        <f t="shared" si="30"/>
        <v>43.99126410312919</v>
      </c>
      <c r="K363" s="13">
        <f t="shared" si="30"/>
        <v>2.586256658839555</v>
      </c>
      <c r="L363" s="13">
        <f t="shared" si="28"/>
        <v>781.03683217606374</v>
      </c>
    </row>
    <row r="364" spans="1:37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21372.248008792183</v>
      </c>
      <c r="G364" s="13">
        <f t="shared" si="30"/>
        <v>127.57007916080856</v>
      </c>
      <c r="H364" s="13">
        <f t="shared" si="30"/>
        <v>168.77697648503829</v>
      </c>
      <c r="I364" s="13">
        <f t="shared" si="30"/>
        <v>166.9758889942309</v>
      </c>
      <c r="J364" s="13">
        <f t="shared" si="30"/>
        <v>43.997999845956173</v>
      </c>
      <c r="K364" s="13">
        <f t="shared" si="30"/>
        <v>2.5765713010276072</v>
      </c>
      <c r="L364" s="13">
        <f t="shared" si="28"/>
        <v>784.89751578706159</v>
      </c>
    </row>
    <row r="365" spans="1:37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21269.759098442642</v>
      </c>
      <c r="G365" s="13">
        <f t="shared" si="30"/>
        <v>128.8744886636926</v>
      </c>
      <c r="H365" s="13">
        <f t="shared" si="30"/>
        <v>170.31944982697979</v>
      </c>
      <c r="I365" s="13">
        <f t="shared" si="30"/>
        <v>167.94548993278553</v>
      </c>
      <c r="J365" s="13">
        <f t="shared" si="30"/>
        <v>43.993012251321517</v>
      </c>
      <c r="K365" s="13">
        <f t="shared" si="30"/>
        <v>2.5661614163043205</v>
      </c>
      <c r="L365" s="13">
        <f t="shared" si="28"/>
        <v>788.69860209108379</v>
      </c>
    </row>
    <row r="366" spans="1:37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21161.481259220916</v>
      </c>
      <c r="G366" s="13">
        <f t="shared" si="30"/>
        <v>130.17264297486517</v>
      </c>
      <c r="H366" s="13">
        <f t="shared" si="30"/>
        <v>171.8480564067747</v>
      </c>
      <c r="I366" s="13">
        <f t="shared" si="30"/>
        <v>168.88667889538439</v>
      </c>
      <c r="J366" s="13">
        <f t="shared" si="30"/>
        <v>43.976280367458315</v>
      </c>
      <c r="K366" s="13">
        <f t="shared" si="30"/>
        <v>2.5550358161236697</v>
      </c>
      <c r="L366" s="13">
        <f t="shared" si="28"/>
        <v>792.43869446060626</v>
      </c>
    </row>
    <row r="367" spans="1:37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21047.518350027636</v>
      </c>
      <c r="G367" s="13">
        <f t="shared" si="30"/>
        <v>131.46418877941855</v>
      </c>
      <c r="H367" s="13">
        <f t="shared" si="30"/>
        <v>173.36229081090386</v>
      </c>
      <c r="I367" s="13">
        <f t="shared" si="30"/>
        <v>169.79896754683335</v>
      </c>
      <c r="J367" s="13">
        <f t="shared" si="30"/>
        <v>43.947795656942283</v>
      </c>
      <c r="K367" s="13">
        <f t="shared" si="30"/>
        <v>2.5432043318762725</v>
      </c>
      <c r="L367" s="13">
        <f t="shared" si="28"/>
        <v>796.11644712597433</v>
      </c>
    </row>
    <row r="368" spans="1:37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20927.98231004427</v>
      </c>
      <c r="G368" s="13">
        <f t="shared" si="30"/>
        <v>132.74877910125122</v>
      </c>
      <c r="H368" s="13">
        <f t="shared" si="30"/>
        <v>174.86165876826522</v>
      </c>
      <c r="I368" s="13">
        <f t="shared" si="30"/>
        <v>170.68188970988913</v>
      </c>
      <c r="J368" s="13">
        <f t="shared" si="30"/>
        <v>43.907562260077157</v>
      </c>
      <c r="K368" s="13">
        <f t="shared" si="30"/>
        <v>2.5306778026066907</v>
      </c>
      <c r="L368" s="13">
        <f t="shared" si="28"/>
        <v>799.73056764208934</v>
      </c>
    </row>
    <row r="369" spans="1:12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20802.992912841262</v>
      </c>
      <c r="G369" s="13">
        <f t="shared" si="30"/>
        <v>134.02607379623043</v>
      </c>
      <c r="H369" s="13">
        <f t="shared" si="30"/>
        <v>176.34567787823258</v>
      </c>
      <c r="I369" s="13">
        <f t="shared" si="30"/>
        <v>171.53500228178058</v>
      </c>
      <c r="J369" s="13">
        <f t="shared" si="30"/>
        <v>43.855597219045741</v>
      </c>
      <c r="K369" s="13">
        <f t="shared" si="30"/>
        <v>2.5174680578884057</v>
      </c>
      <c r="L369" s="13">
        <f t="shared" si="28"/>
        <v>803.2798192331777</v>
      </c>
    </row>
    <row r="370" spans="1:12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20672.677482002193</v>
      </c>
      <c r="G370" s="13">
        <f t="shared" si="30"/>
        <v>135.2957400303475</v>
      </c>
      <c r="H370" s="13">
        <f t="shared" si="30"/>
        <v>177.81387831362298</v>
      </c>
      <c r="I370" s="13">
        <f t="shared" si="30"/>
        <v>172.35788610148626</v>
      </c>
      <c r="J370" s="13">
        <f t="shared" si="30"/>
        <v>43.791930660395288</v>
      </c>
      <c r="K370" s="13">
        <f t="shared" si="30"/>
        <v>2.5035878958927462</v>
      </c>
      <c r="L370" s="13">
        <f t="shared" si="28"/>
        <v>806.76302300174484</v>
      </c>
    </row>
    <row r="371" spans="1:12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20537.170569987764</v>
      </c>
      <c r="G371" s="13">
        <f t="shared" si="30"/>
        <v>136.55745274051665</v>
      </c>
      <c r="H371" s="13">
        <f t="shared" si="30"/>
        <v>179.26580349502811</v>
      </c>
      <c r="I371" s="13">
        <f t="shared" si="30"/>
        <v>173.15014676264778</v>
      </c>
      <c r="J371" s="13">
        <f t="shared" si="30"/>
        <v>43.716605933720729</v>
      </c>
      <c r="K371" s="13">
        <f t="shared" si="30"/>
        <v>2.4890510567360433</v>
      </c>
      <c r="L371" s="13">
        <f t="shared" si="28"/>
        <v>810.17905998864933</v>
      </c>
    </row>
    <row r="372" spans="1:12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20396.613602340822</v>
      </c>
      <c r="G372" s="13">
        <f t="shared" si="30"/>
        <v>137.81089507577411</v>
      </c>
      <c r="H372" s="13">
        <f t="shared" si="30"/>
        <v>180.7010107331372</v>
      </c>
      <c r="I372" s="13">
        <f t="shared" si="30"/>
        <v>173.9114153673261</v>
      </c>
      <c r="J372" s="13">
        <f t="shared" si="30"/>
        <v>43.629679704733235</v>
      </c>
      <c r="K372" s="13">
        <f t="shared" si="30"/>
        <v>2.4738721912370547</v>
      </c>
      <c r="L372" s="13">
        <f t="shared" si="28"/>
        <v>813.52687307220776</v>
      </c>
    </row>
    <row r="373" spans="1:12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20251.154489684322</v>
      </c>
      <c r="G373" s="13">
        <f t="shared" si="30"/>
        <v>139.05575881676205</v>
      </c>
      <c r="H373" s="13">
        <f t="shared" si="30"/>
        <v>182.11907183588457</v>
      </c>
      <c r="I373" s="13">
        <f t="shared" si="30"/>
        <v>174.64134921618734</v>
      </c>
      <c r="J373" s="13">
        <f t="shared" si="30"/>
        <v>43.531222001252168</v>
      </c>
      <c r="K373" s="13">
        <f t="shared" si="30"/>
        <v>2.4580668252633933</v>
      </c>
      <c r="L373" s="13">
        <f t="shared" si="28"/>
        <v>816.80546869534953</v>
      </c>
    </row>
    <row r="374" spans="1:12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20100.947210285816</v>
      </c>
      <c r="G374" s="13">
        <f t="shared" si="30"/>
        <v>140.29174477153151</v>
      </c>
      <c r="H374" s="13">
        <f t="shared" si="30"/>
        <v>183.51957367749523</v>
      </c>
      <c r="I374" s="13">
        <f t="shared" si="30"/>
        <v>175.33963243113342</v>
      </c>
      <c r="J374" s="13">
        <f t="shared" si="30"/>
        <v>43.421316211029485</v>
      </c>
      <c r="K374" s="13">
        <f t="shared" si="30"/>
        <v>2.4416513198904872</v>
      </c>
      <c r="L374" s="13">
        <f t="shared" si="28"/>
        <v>820.01391841108023</v>
      </c>
    </row>
    <row r="375" spans="1:12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19946.15136624283</v>
      </c>
      <c r="G375" s="13">
        <f t="shared" ref="G375:K390" si="31">G374*(1-G$5)+G$4*$F374*$L$4/1000</f>
        <v>141.5185631458682</v>
      </c>
      <c r="H375" s="13">
        <f t="shared" si="31"/>
        <v>184.90211872676883</v>
      </c>
      <c r="I375" s="13">
        <f t="shared" si="31"/>
        <v>176.00597650686194</v>
      </c>
      <c r="J375" s="13">
        <f t="shared" si="31"/>
        <v>43.300059030703657</v>
      </c>
      <c r="K375" s="13">
        <f t="shared" si="31"/>
        <v>2.4246428276388556</v>
      </c>
      <c r="L375" s="13">
        <f t="shared" si="28"/>
        <v>823.15136023784146</v>
      </c>
    </row>
    <row r="376" spans="1:12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19786.931716584419</v>
      </c>
      <c r="G376" s="13">
        <f t="shared" si="31"/>
        <v>142.73593388653092</v>
      </c>
      <c r="H376" s="13">
        <f t="shared" si="31"/>
        <v>186.26632553223763</v>
      </c>
      <c r="I376" s="13">
        <f t="shared" si="31"/>
        <v>176.64012078834622</v>
      </c>
      <c r="J376" s="13">
        <f t="shared" si="31"/>
        <v>43.167560365578737</v>
      </c>
      <c r="K376" s="13">
        <f t="shared" si="31"/>
        <v>2.407059245094306</v>
      </c>
      <c r="L376" s="13">
        <f t="shared" si="28"/>
        <v>826.21699981778772</v>
      </c>
    </row>
    <row r="377" spans="1:12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19623.457690781048</v>
      </c>
      <c r="G377" s="13">
        <f t="shared" si="31"/>
        <v>143.94358699599383</v>
      </c>
      <c r="H377" s="13">
        <f t="shared" si="31"/>
        <v>187.61182916214969</v>
      </c>
      <c r="I377" s="13">
        <f t="shared" si="31"/>
        <v>177.24183287176211</v>
      </c>
      <c r="J377" s="13">
        <f t="shared" si="31"/>
        <v>43.023943180328509</v>
      </c>
      <c r="K377" s="13">
        <f t="shared" si="31"/>
        <v>2.3889191622505188</v>
      </c>
      <c r="L377" s="13">
        <f t="shared" si="28"/>
        <v>829.21011137248468</v>
      </c>
    </row>
    <row r="378" spans="1:12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19455.902886298951</v>
      </c>
      <c r="G378" s="13">
        <f t="shared" si="31"/>
        <v>145.14126281749691</v>
      </c>
      <c r="H378" s="13">
        <f t="shared" si="31"/>
        <v>188.93828159756168</v>
      </c>
      <c r="I378" s="13">
        <f t="shared" si="31"/>
        <v>177.81090892694547</v>
      </c>
      <c r="J378" s="13">
        <f t="shared" si="31"/>
        <v>42.869343301129597</v>
      </c>
      <c r="K378" s="13">
        <f t="shared" si="31"/>
        <v>2.3702418089438577</v>
      </c>
      <c r="L378" s="13">
        <f t="shared" si="28"/>
        <v>832.13003845207754</v>
      </c>
    </row>
    <row r="379" spans="1:12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19284.444553934634</v>
      </c>
      <c r="G379" s="13">
        <f t="shared" si="31"/>
        <v>146.32871228943065</v>
      </c>
      <c r="H379" s="13">
        <f t="shared" si="31"/>
        <v>190.24535207717238</v>
      </c>
      <c r="I379" s="13">
        <f t="shared" si="31"/>
        <v>178.34717394003664</v>
      </c>
      <c r="J379" s="13">
        <f t="shared" si="31"/>
        <v>42.703909170125641</v>
      </c>
      <c r="K379" s="13">
        <f t="shared" si="31"/>
        <v>2.3510469987754443</v>
      </c>
      <c r="L379" s="13">
        <f t="shared" si="28"/>
        <v>834.97619447554075</v>
      </c>
    </row>
    <row r="380" spans="1:12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19109.263074709921</v>
      </c>
      <c r="G380" s="13">
        <f t="shared" si="31"/>
        <v>147.5056971683093</v>
      </c>
      <c r="H380" s="13">
        <f t="shared" si="31"/>
        <v>191.53272739288207</v>
      </c>
      <c r="I380" s="13">
        <f t="shared" si="31"/>
        <v>178.85048187554747</v>
      </c>
      <c r="J380" s="13">
        <f t="shared" si="31"/>
        <v>42.527801553511388</v>
      </c>
      <c r="K380" s="13">
        <f t="shared" si="31"/>
        <v>2.3313550709354769</v>
      </c>
      <c r="L380" s="13">
        <f t="shared" si="28"/>
        <v>837.74806306118569</v>
      </c>
    </row>
    <row r="381" spans="1:12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18930.541432105012</v>
      </c>
      <c r="G381" s="13">
        <f t="shared" si="31"/>
        <v>148.67199021981742</v>
      </c>
      <c r="H381" s="13">
        <f t="shared" si="31"/>
        <v>192.80011213542099</v>
      </c>
      <c r="I381" s="13">
        <f t="shared" si="31"/>
        <v>179.32071575766429</v>
      </c>
      <c r="J381" s="13">
        <f t="shared" si="31"/>
        <v>42.341193204895738</v>
      </c>
      <c r="K381" s="13">
        <f t="shared" si="31"/>
        <v>2.3111868303589782</v>
      </c>
      <c r="L381" s="13">
        <f t="shared" si="28"/>
        <v>840.44519814815749</v>
      </c>
    </row>
    <row r="382" spans="1:12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18748.464683354341</v>
      </c>
      <c r="G382" s="13">
        <f t="shared" si="31"/>
        <v>149.82737537764541</v>
      </c>
      <c r="H382" s="13">
        <f t="shared" si="31"/>
        <v>194.04722888974661</v>
      </c>
      <c r="I382" s="13">
        <f t="shared" si="31"/>
        <v>179.75778767117069</v>
      </c>
      <c r="J382" s="13">
        <f t="shared" si="31"/>
        <v>42.144268485951343</v>
      </c>
      <c r="K382" s="13">
        <f t="shared" si="31"/>
        <v>2.2905634866506315</v>
      </c>
      <c r="L382" s="13">
        <f t="shared" si="28"/>
        <v>843.06722391116466</v>
      </c>
    </row>
    <row r="383" spans="1:12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18563.21943343147</v>
      </c>
      <c r="G383" s="13">
        <f t="shared" si="31"/>
        <v>150.9716478700567</v>
      </c>
      <c r="H383" s="13">
        <f t="shared" si="31"/>
        <v>195.27381838025957</v>
      </c>
      <c r="I383" s="13">
        <f t="shared" si="31"/>
        <v>180.16163868292836</v>
      </c>
      <c r="J383" s="13">
        <f t="shared" si="31"/>
        <v>41.937222946680755</v>
      </c>
      <c r="K383" s="13">
        <f t="shared" si="31"/>
        <v>2.2695065922190292</v>
      </c>
      <c r="L383" s="13">
        <f t="shared" si="28"/>
        <v>845.6138344721445</v>
      </c>
    </row>
    <row r="384" spans="1:12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18374.993315207463</v>
      </c>
      <c r="G384" s="13">
        <f t="shared" si="31"/>
        <v>152.10461431435064</v>
      </c>
      <c r="H384" s="13">
        <f t="shared" si="31"/>
        <v>196.47963956622922</v>
      </c>
      <c r="I384" s="13">
        <f t="shared" si="31"/>
        <v>180.53223868538583</v>
      </c>
      <c r="J384" s="13">
        <f t="shared" si="31"/>
        <v>41.720262867921882</v>
      </c>
      <c r="K384" s="13">
        <f t="shared" si="31"/>
        <v>2.2480379800576547</v>
      </c>
      <c r="L384" s="13">
        <f t="shared" si="28"/>
        <v>848.08479341394525</v>
      </c>
    </row>
    <row r="385" spans="1:12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18183.974479088269</v>
      </c>
      <c r="G385" s="13">
        <f t="shared" si="31"/>
        <v>153.22609277959805</v>
      </c>
      <c r="H385" s="13">
        <f t="shared" si="31"/>
        <v>197.66446968814512</v>
      </c>
      <c r="I385" s="13">
        <f t="shared" si="31"/>
        <v>180.86958616408967</v>
      </c>
      <c r="J385" s="13">
        <f t="shared" si="31"/>
        <v>41.493604768974315</v>
      </c>
      <c r="K385" s="13">
        <f t="shared" si="31"/>
        <v>2.2261797016014282</v>
      </c>
      <c r="L385" s="13">
        <f t="shared" si="28"/>
        <v>850.47993310240861</v>
      </c>
    </row>
    <row r="386" spans="1:12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17990.351095217906</v>
      </c>
      <c r="G386" s="13">
        <f t="shared" si="31"/>
        <v>154.33591281822785</v>
      </c>
      <c r="H386" s="13">
        <f t="shared" si="31"/>
        <v>198.82810426601969</v>
      </c>
      <c r="I386" s="13">
        <f t="shared" si="31"/>
        <v>181.17370789164207</v>
      </c>
      <c r="J386" s="13">
        <f t="shared" si="31"/>
        <v>41.257474883451756</v>
      </c>
      <c r="K386" s="13">
        <f t="shared" si="31"/>
        <v>2.2039539650741111</v>
      </c>
      <c r="L386" s="13">
        <f t="shared" si="28"/>
        <v>852.7991538244155</v>
      </c>
    </row>
    <row r="387" spans="1:12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17794.310871096455</v>
      </c>
      <c r="G387" s="13">
        <f t="shared" si="31"/>
        <v>155.43391546723177</v>
      </c>
      <c r="H387" s="13">
        <f t="shared" si="31"/>
        <v>199.97035705095408</v>
      </c>
      <c r="I387" s="13">
        <f t="shared" si="31"/>
        <v>181.44465855097982</v>
      </c>
      <c r="J387" s="13">
        <f t="shared" si="31"/>
        <v>41.01210860665045</v>
      </c>
      <c r="K387" s="13">
        <f t="shared" si="31"/>
        <v>2.1813830747233744</v>
      </c>
      <c r="L387" s="13">
        <f t="shared" si="28"/>
        <v>855.04242275053957</v>
      </c>
    </row>
    <row r="388" spans="1:12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17596.040587185067</v>
      </c>
      <c r="G388" s="13">
        <f t="shared" si="31"/>
        <v>156.5199532199278</v>
      </c>
      <c r="H388" s="13">
        <f t="shared" si="31"/>
        <v>201.09105993154301</v>
      </c>
      <c r="I388" s="13">
        <f t="shared" si="31"/>
        <v>181.68252029123951</v>
      </c>
      <c r="J388" s="13">
        <f t="shared" si="31"/>
        <v>40.757749917870143</v>
      </c>
      <c r="K388" s="13">
        <f t="shared" si="31"/>
        <v>2.1584893713179625</v>
      </c>
      <c r="L388" s="13">
        <f t="shared" si="28"/>
        <v>857.2097727318984</v>
      </c>
    </row>
    <row r="389" spans="1:12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17395.725652794579</v>
      </c>
      <c r="G389" s="13">
        <f t="shared" si="31"/>
        <v>157.5938899693804</v>
      </c>
      <c r="H389" s="13">
        <f t="shared" si="31"/>
        <v>202.19006279693227</v>
      </c>
      <c r="I389" s="13">
        <f t="shared" si="31"/>
        <v>181.88740221981573</v>
      </c>
      <c r="J389" s="13">
        <f t="shared" si="31"/>
        <v>40.494650781229552</v>
      </c>
      <c r="K389" s="13">
        <f t="shared" si="31"/>
        <v>2.1352951742548143</v>
      </c>
      <c r="L389" s="13">
        <f t="shared" si="28"/>
        <v>859.30130094161268</v>
      </c>
    </row>
    <row r="390" spans="1:12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17193.549684241054</v>
      </c>
      <c r="G390" s="13">
        <f t="shared" si="31"/>
        <v>158.65560092471529</v>
      </c>
      <c r="H390" s="13">
        <f t="shared" si="31"/>
        <v>203.26723335855195</v>
      </c>
      <c r="I390" s="13">
        <f t="shared" si="31"/>
        <v>182.05943983451633</v>
      </c>
      <c r="J390" s="13">
        <f t="shared" si="31"/>
        <v>40.223070528585637</v>
      </c>
      <c r="K390" s="13">
        <f t="shared" si="31"/>
        <v>2.1118227255949602</v>
      </c>
      <c r="L390" s="13">
        <f t="shared" si="28"/>
        <v>861.31716737196405</v>
      </c>
    </row>
    <row r="391" spans="1:12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16989.694106963459</v>
      </c>
      <c r="G391" s="13">
        <f t="shared" ref="G391:K406" si="32">G390*(1-G$5)+G$4*$F390*$L$4/1000</f>
        <v>159.70497250168773</v>
      </c>
      <c r="H391" s="13">
        <f t="shared" si="32"/>
        <v>204.32245693273069</v>
      </c>
      <c r="I391" s="13">
        <f t="shared" si="32"/>
        <v>182.19879439996399</v>
      </c>
      <c r="J391" s="13">
        <f t="shared" si="32"/>
        <v>39.943275228192483</v>
      </c>
      <c r="K391" s="13">
        <f t="shared" si="32"/>
        <v>2.0880941363146728</v>
      </c>
      <c r="L391" s="13">
        <f t="shared" si="28"/>
        <v>863.25759319888959</v>
      </c>
    </row>
    <row r="392" spans="1:12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16784.337782963132</v>
      </c>
      <c r="G392" s="13">
        <f t="shared" si="32"/>
        <v>160.7419021889672</v>
      </c>
      <c r="H392" s="13">
        <f t="shared" si="32"/>
        <v>205.3556361865478</v>
      </c>
      <c r="I392" s="13">
        <f t="shared" si="32"/>
        <v>182.30565227259234</v>
      </c>
      <c r="J392" s="13">
        <f t="shared" si="32"/>
        <v>39.655537042726898</v>
      </c>
      <c r="K392" s="13">
        <f t="shared" si="32"/>
        <v>2.0641313350252202</v>
      </c>
      <c r="L392" s="13">
        <f t="shared" si="28"/>
        <v>865.12285902585938</v>
      </c>
    </row>
    <row r="393" spans="1:12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16577.656664657858</v>
      </c>
      <c r="G393" s="13">
        <f t="shared" si="32"/>
        <v>161.76629839168325</v>
      </c>
      <c r="H393" s="13">
        <f t="shared" si="32"/>
        <v>206.36669084940249</v>
      </c>
      <c r="I393" s="13">
        <f t="shared" si="32"/>
        <v>182.38022417873069</v>
      </c>
      <c r="J393" s="13">
        <f t="shared" si="32"/>
        <v>39.360133580260246</v>
      </c>
      <c r="K393" s="13">
        <f t="shared" si="32"/>
        <v>2.0399560193787192</v>
      </c>
      <c r="L393" s="13">
        <f t="shared" si="28"/>
        <v>866.91330301945538</v>
      </c>
    </row>
    <row r="394" spans="1:12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16369.823475884019</v>
      </c>
      <c r="G394" s="13">
        <f t="shared" si="32"/>
        <v>162.77808025384547</v>
      </c>
      <c r="H394" s="13">
        <f t="shared" si="32"/>
        <v>207.35555739287454</v>
      </c>
      <c r="I394" s="13">
        <f t="shared" si="32"/>
        <v>182.42274445037583</v>
      </c>
      <c r="J394" s="13">
        <f t="shared" si="32"/>
        <v>39.057347241679764</v>
      </c>
      <c r="K394" s="13">
        <f t="shared" si="32"/>
        <v>2.015589610343314</v>
      </c>
      <c r="L394" s="13">
        <f t="shared" ref="L394:L457" si="34">SUM(G394:K394,L$5)</f>
        <v>868.6293189491189</v>
      </c>
    </row>
    <row r="395" spans="1:12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16161.007420587739</v>
      </c>
      <c r="G395" s="13">
        <f t="shared" si="32"/>
        <v>163.7771774612938</v>
      </c>
      <c r="H395" s="13">
        <f t="shared" si="32"/>
        <v>208.32218868151296</v>
      </c>
      <c r="I395" s="13">
        <f t="shared" si="32"/>
        <v>182.43347022329718</v>
      </c>
      <c r="J395" s="13">
        <f t="shared" si="32"/>
        <v>38.74746456794859</v>
      </c>
      <c r="K395" s="13">
        <f t="shared" si="32"/>
        <v>1.9910532094932449</v>
      </c>
      <c r="L395" s="13">
        <f t="shared" si="34"/>
        <v>870.27135414354564</v>
      </c>
    </row>
    <row r="396" spans="1:12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15951.373919315864</v>
      </c>
      <c r="G396" s="13">
        <f t="shared" si="32"/>
        <v>164.76353002686957</v>
      </c>
      <c r="H396" s="13">
        <f t="shared" si="32"/>
        <v>209.26655359723219</v>
      </c>
      <c r="I396" s="13">
        <f t="shared" si="32"/>
        <v>182.4126806021406</v>
      </c>
      <c r="J396" s="13">
        <f t="shared" si="32"/>
        <v>38.430775590463561</v>
      </c>
      <c r="K396" s="13">
        <f t="shared" si="32"/>
        <v>1.9663675594274921</v>
      </c>
      <c r="L396" s="13">
        <f t="shared" si="34"/>
        <v>871.8399073761334</v>
      </c>
    </row>
    <row r="397" spans="1:12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15741.084373631504</v>
      </c>
      <c r="G397" s="13">
        <f t="shared" si="32"/>
        <v>165.73708805950389</v>
      </c>
      <c r="H397" s="13">
        <f t="shared" si="32"/>
        <v>210.18863663999923</v>
      </c>
      <c r="I397" s="13">
        <f t="shared" si="32"/>
        <v>182.36067579715061</v>
      </c>
      <c r="J397" s="13">
        <f t="shared" si="32"/>
        <v>38.107573187596763</v>
      </c>
      <c r="K397" s="13">
        <f t="shared" si="32"/>
        <v>1.941553007391156</v>
      </c>
      <c r="L397" s="13">
        <f t="shared" si="34"/>
        <v>873.33552669164169</v>
      </c>
    </row>
    <row r="398" spans="1:12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15530.295957859327</v>
      </c>
      <c r="G398" s="13">
        <f t="shared" si="32"/>
        <v>166.69781151892741</v>
      </c>
      <c r="H398" s="13">
        <f t="shared" si="32"/>
        <v>211.0884375074985</v>
      </c>
      <c r="I398" s="13">
        <f t="shared" si="32"/>
        <v>182.27777623708715</v>
      </c>
      <c r="J398" s="13">
        <f t="shared" si="32"/>
        <v>37.778152450345097</v>
      </c>
      <c r="K398" s="13">
        <f t="shared" si="32"/>
        <v>1.9166294721504045</v>
      </c>
      <c r="L398" s="13">
        <f t="shared" si="34"/>
        <v>874.75880718600854</v>
      </c>
    </row>
    <row r="399" spans="1:12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15319.16143825705</v>
      </c>
      <c r="G399" s="13">
        <f t="shared" si="32"/>
        <v>167.64566995767001</v>
      </c>
      <c r="H399" s="13">
        <f t="shared" si="32"/>
        <v>211.96597065639861</v>
      </c>
      <c r="I399" s="13">
        <f t="shared" si="32"/>
        <v>182.16432166276203</v>
      </c>
      <c r="J399" s="13">
        <f t="shared" si="32"/>
        <v>37.442810059775226</v>
      </c>
      <c r="K399" s="13">
        <f t="shared" si="32"/>
        <v>1.8916164141238982</v>
      </c>
      <c r="L399" s="13">
        <f t="shared" si="34"/>
        <v>876.11038875072973</v>
      </c>
    </row>
    <row r="400" spans="1:12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15107.829017751699</v>
      </c>
      <c r="G400" s="13">
        <f t="shared" si="32"/>
        <v>168.58064225202372</v>
      </c>
      <c r="H400" s="13">
        <f t="shared" si="32"/>
        <v>212.82126484784698</v>
      </c>
      <c r="I400" s="13">
        <f t="shared" si="32"/>
        <v>182.02067020557593</v>
      </c>
      <c r="J400" s="13">
        <f t="shared" si="32"/>
        <v>37.101843678809118</v>
      </c>
      <c r="K400" s="13">
        <f t="shared" si="32"/>
        <v>1.8665328087769808</v>
      </c>
      <c r="L400" s="13">
        <f t="shared" si="34"/>
        <v>877.39095379303262</v>
      </c>
    </row>
    <row r="401" spans="1:12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14896.442207803617</v>
      </c>
      <c r="G401" s="13">
        <f t="shared" si="32"/>
        <v>169.50271632352968</v>
      </c>
      <c r="H401" s="13">
        <f t="shared" si="32"/>
        <v>213.65436267963611</v>
      </c>
      <c r="I401" s="13">
        <f t="shared" si="32"/>
        <v>181.84719745509778</v>
      </c>
      <c r="J401" s="13">
        <f t="shared" si="32"/>
        <v>36.755551360531584</v>
      </c>
      <c r="K401" s="13">
        <f t="shared" si="32"/>
        <v>1.8413971231950632</v>
      </c>
      <c r="L401" s="13">
        <f t="shared" si="34"/>
        <v>878.60122494199027</v>
      </c>
    </row>
    <row r="402" spans="1:12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14685.139721207184</v>
      </c>
      <c r="G402" s="13">
        <f t="shared" si="32"/>
        <v>170.41188885264447</v>
      </c>
      <c r="H402" s="13">
        <f t="shared" si="32"/>
        <v>214.46532010762513</v>
      </c>
      <c r="I402" s="13">
        <f t="shared" si="32"/>
        <v>181.64429551990915</v>
      </c>
      <c r="J402" s="13">
        <f t="shared" si="32"/>
        <v>36.40423097525985</v>
      </c>
      <c r="K402" s="13">
        <f t="shared" si="32"/>
        <v>1.8162272958588892</v>
      </c>
      <c r="L402" s="13">
        <f t="shared" si="34"/>
        <v>879.74196275129748</v>
      </c>
    </row>
    <row r="403" spans="1:12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14474.055396311591</v>
      </c>
      <c r="G403" s="13">
        <f t="shared" si="32"/>
        <v>171.3081649858637</v>
      </c>
      <c r="H403" s="13">
        <f t="shared" si="32"/>
        <v>215.25420595841248</v>
      </c>
      <c r="I403" s="13">
        <f t="shared" si="32"/>
        <v>181.41237208494962</v>
      </c>
      <c r="J403" s="13">
        <f t="shared" si="32"/>
        <v>36.04817965776077</v>
      </c>
      <c r="K403" s="13">
        <f t="shared" si="32"/>
        <v>1.7910407193447828</v>
      </c>
      <c r="L403" s="13">
        <f t="shared" si="34"/>
        <v>880.81396340633137</v>
      </c>
    </row>
    <row r="404" spans="1:12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14263.318124438882</v>
      </c>
      <c r="G404" s="13">
        <f t="shared" si="32"/>
        <v>172.19155803822073</v>
      </c>
      <c r="H404" s="13">
        <f t="shared" si="32"/>
        <v>216.02110143623372</v>
      </c>
      <c r="I404" s="13">
        <f t="shared" si="32"/>
        <v>181.15184947013023</v>
      </c>
      <c r="J404" s="13">
        <f t="shared" si="32"/>
        <v>35.687693277152562</v>
      </c>
      <c r="K404" s="13">
        <f t="shared" si="32"/>
        <v>1.7658542262741079</v>
      </c>
      <c r="L404" s="13">
        <f t="shared" si="34"/>
        <v>881.81805644801136</v>
      </c>
    </row>
    <row r="405" spans="1:12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14053.051844644835</v>
      </c>
      <c r="G405" s="13">
        <f t="shared" si="32"/>
        <v>173.06208919135551</v>
      </c>
      <c r="H405" s="13">
        <f t="shared" si="32"/>
        <v>216.76609962440068</v>
      </c>
      <c r="I405" s="13">
        <f t="shared" si="32"/>
        <v>180.86316369067853</v>
      </c>
      <c r="J405" s="13">
        <f t="shared" si="32"/>
        <v>35.323065928570337</v>
      </c>
      <c r="K405" s="13">
        <f t="shared" si="32"/>
        <v>1.7406840773835826</v>
      </c>
      <c r="L405" s="13">
        <f t="shared" si="34"/>
        <v>882.7551025123887</v>
      </c>
    </row>
    <row r="406" spans="1:12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13843.375439402509</v>
      </c>
      <c r="G406" s="13">
        <f t="shared" si="32"/>
        <v>173.91978719126342</v>
      </c>
      <c r="H406" s="13">
        <f t="shared" si="32"/>
        <v>217.48930498762022</v>
      </c>
      <c r="I406" s="13">
        <f t="shared" si="32"/>
        <v>180.5467635293092</v>
      </c>
      <c r="J406" s="13">
        <f t="shared" si="32"/>
        <v>34.954589453256247</v>
      </c>
      <c r="K406" s="13">
        <f t="shared" si="32"/>
        <v>1.7155459540435878</v>
      </c>
      <c r="L406" s="13">
        <f t="shared" si="34"/>
        <v>883.62599111549264</v>
      </c>
    </row>
    <row r="407" spans="1:12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13634.402963238153</v>
      </c>
      <c r="G407" s="13">
        <f t="shared" ref="G407:K422" si="35">G406*(1-G$5)+G$4*$F406*$L$4/1000</f>
        <v>174.76468803967765</v>
      </c>
      <c r="H407" s="13">
        <f t="shared" si="35"/>
        <v>218.19083286588724</v>
      </c>
      <c r="I407" s="13">
        <f t="shared" si="35"/>
        <v>180.20310960517659</v>
      </c>
      <c r="J407" s="13">
        <f t="shared" si="35"/>
        <v>34.582552973821706</v>
      </c>
      <c r="K407" s="13">
        <f t="shared" si="35"/>
        <v>1.69045494882281</v>
      </c>
      <c r="L407" s="13">
        <f t="shared" si="34"/>
        <v>884.43163843338596</v>
      </c>
    </row>
    <row r="408" spans="1:12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13426.243018682642</v>
      </c>
      <c r="G408" s="13">
        <f t="shared" si="35"/>
        <v>175.5968346994058</v>
      </c>
      <c r="H408" s="13">
        <f t="shared" si="35"/>
        <v>218.87080899123802</v>
      </c>
      <c r="I408" s="13">
        <f t="shared" si="35"/>
        <v>179.83267348967334</v>
      </c>
      <c r="J408" s="13">
        <f t="shared" si="35"/>
        <v>34.207242482893776</v>
      </c>
      <c r="K408" s="13">
        <f t="shared" si="35"/>
        <v>1.6654255704994849</v>
      </c>
      <c r="L408" s="13">
        <f t="shared" si="34"/>
        <v>885.17298523371039</v>
      </c>
    </row>
    <row r="409" spans="1:12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13219.00064492276</v>
      </c>
      <c r="G409" s="13">
        <f t="shared" si="35"/>
        <v>176.41627676157893</v>
      </c>
      <c r="H409" s="13">
        <f t="shared" si="35"/>
        <v>219.529368947237</v>
      </c>
      <c r="I409" s="13">
        <f t="shared" si="35"/>
        <v>179.43593674034358</v>
      </c>
      <c r="J409" s="13">
        <f t="shared" si="35"/>
        <v>33.82894038201578</v>
      </c>
      <c r="K409" s="13">
        <f t="shared" si="35"/>
        <v>1.6404717178028179</v>
      </c>
      <c r="L409" s="13">
        <f t="shared" si="34"/>
        <v>885.85099454897806</v>
      </c>
    </row>
    <row r="410" spans="1:12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13012.771760013817</v>
      </c>
      <c r="G410" s="13">
        <f t="shared" si="35"/>
        <v>177.22307022817046</v>
      </c>
      <c r="H410" s="13">
        <f t="shared" si="35"/>
        <v>220.16665780728863</v>
      </c>
      <c r="I410" s="13">
        <f t="shared" si="35"/>
        <v>179.01339023150462</v>
      </c>
      <c r="J410" s="13">
        <f t="shared" si="35"/>
        <v>33.447925268561761</v>
      </c>
      <c r="K410" s="13">
        <f t="shared" si="35"/>
        <v>1.6156067521554216</v>
      </c>
      <c r="L410" s="13">
        <f t="shared" si="34"/>
        <v>886.46665028768086</v>
      </c>
    </row>
    <row r="411" spans="1:12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12807.660789472982</v>
      </c>
      <c r="G411" s="13">
        <f t="shared" si="35"/>
        <v>178.01727695530744</v>
      </c>
      <c r="H411" s="13">
        <f t="shared" si="35"/>
        <v>220.78282925208623</v>
      </c>
      <c r="I411" s="13">
        <f t="shared" si="35"/>
        <v>178.56553265888064</v>
      </c>
      <c r="J411" s="13">
        <f t="shared" si="35"/>
        <v>33.064471082501342</v>
      </c>
      <c r="K411" s="13">
        <f t="shared" si="35"/>
        <v>1.590843280864854</v>
      </c>
      <c r="L411" s="13">
        <f t="shared" si="34"/>
        <v>887.02095322964055</v>
      </c>
    </row>
    <row r="412" spans="1:12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12603.723467421698</v>
      </c>
      <c r="G412" s="13">
        <f t="shared" si="35"/>
        <v>178.79896517250532</v>
      </c>
      <c r="H412" s="13">
        <f t="shared" si="35"/>
        <v>221.37804634475583</v>
      </c>
      <c r="I412" s="13">
        <f t="shared" si="35"/>
        <v>178.09287171273525</v>
      </c>
      <c r="J412" s="13">
        <f t="shared" si="35"/>
        <v>32.678848370991027</v>
      </c>
      <c r="K412" s="13">
        <f t="shared" si="35"/>
        <v>1.5661938532561253</v>
      </c>
      <c r="L412" s="13">
        <f t="shared" si="34"/>
        <v>887.51492545424344</v>
      </c>
    </row>
    <row r="413" spans="1:12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12401.16088495017</v>
      </c>
      <c r="G413" s="13">
        <f t="shared" si="35"/>
        <v>179.56820651089257</v>
      </c>
      <c r="H413" s="13">
        <f t="shared" si="35"/>
        <v>221.95247693308275</v>
      </c>
      <c r="I413" s="13">
        <f t="shared" si="35"/>
        <v>177.59591664200198</v>
      </c>
      <c r="J413" s="13">
        <f t="shared" si="35"/>
        <v>32.29131876724238</v>
      </c>
      <c r="K413" s="13">
        <f t="shared" si="35"/>
        <v>1.541668697505032</v>
      </c>
      <c r="L413" s="13">
        <f t="shared" si="34"/>
        <v>887.9495875507248</v>
      </c>
    </row>
    <row r="414" spans="1:12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12199.636935882034</v>
      </c>
      <c r="G414" s="13">
        <f t="shared" si="35"/>
        <v>180.32508487476275</v>
      </c>
      <c r="H414" s="13">
        <f t="shared" si="35"/>
        <v>222.5063072848906</v>
      </c>
      <c r="I414" s="13">
        <f t="shared" si="35"/>
        <v>177.0752000710296</v>
      </c>
      <c r="J414" s="13">
        <f t="shared" si="35"/>
        <v>31.902152560424742</v>
      </c>
      <c r="K414" s="13">
        <f t="shared" si="35"/>
        <v>1.5172834582100418</v>
      </c>
      <c r="L414" s="13">
        <f t="shared" si="34"/>
        <v>888.32602824931769</v>
      </c>
    </row>
    <row r="415" spans="1:12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12000.774348403638</v>
      </c>
      <c r="G415" s="13">
        <f t="shared" si="35"/>
        <v>181.06966365488699</v>
      </c>
      <c r="H415" s="13">
        <f t="shared" si="35"/>
        <v>223.03969159630915</v>
      </c>
      <c r="I415" s="13">
        <f t="shared" si="35"/>
        <v>176.53119698013018</v>
      </c>
      <c r="J415" s="13">
        <f t="shared" si="35"/>
        <v>31.511565149855247</v>
      </c>
      <c r="K415" s="13">
        <f t="shared" si="35"/>
        <v>1.4930318446670916</v>
      </c>
      <c r="L415" s="13">
        <f t="shared" si="34"/>
        <v>888.64514922584874</v>
      </c>
    </row>
    <row r="416" spans="1:12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11798.675052174372</v>
      </c>
      <c r="G416" s="13">
        <f t="shared" si="35"/>
        <v>181.80210528178486</v>
      </c>
      <c r="H416" s="13">
        <f t="shared" si="35"/>
        <v>223.5529360081139</v>
      </c>
      <c r="I416" s="13">
        <f t="shared" si="35"/>
        <v>175.96461976428751</v>
      </c>
      <c r="J416" s="13">
        <f t="shared" si="35"/>
        <v>31.119950090819952</v>
      </c>
      <c r="K416" s="13">
        <f t="shared" si="35"/>
        <v>1.4689862257931894</v>
      </c>
      <c r="L416" s="13">
        <f t="shared" si="34"/>
        <v>888.90859737079938</v>
      </c>
    </row>
    <row r="417" spans="1:12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11617.316128979635</v>
      </c>
      <c r="G417" s="13">
        <f t="shared" si="35"/>
        <v>182.52221220985183</v>
      </c>
      <c r="H417" s="13">
        <f t="shared" si="35"/>
        <v>224.04579200945622</v>
      </c>
      <c r="I417" s="13">
        <f t="shared" si="35"/>
        <v>175.37528516120659</v>
      </c>
      <c r="J417" s="13">
        <f t="shared" si="35"/>
        <v>30.726986194251634</v>
      </c>
      <c r="K417" s="13">
        <f t="shared" si="35"/>
        <v>1.4449135908444843</v>
      </c>
      <c r="L417" s="13">
        <f t="shared" si="34"/>
        <v>889.11518916561079</v>
      </c>
    </row>
    <row r="418" spans="1:12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11357.34924788934</v>
      </c>
      <c r="G418" s="13">
        <f t="shared" si="35"/>
        <v>183.23125028345152</v>
      </c>
      <c r="H418" s="13">
        <f t="shared" si="35"/>
        <v>224.52026314232998</v>
      </c>
      <c r="I418" s="13">
        <f t="shared" si="35"/>
        <v>174.76661455914251</v>
      </c>
      <c r="J418" s="13">
        <f t="shared" si="35"/>
        <v>30.335184831081868</v>
      </c>
      <c r="K418" s="13">
        <f t="shared" si="35"/>
        <v>1.4217982962516522</v>
      </c>
      <c r="L418" s="13">
        <f t="shared" si="34"/>
        <v>889.27511111225738</v>
      </c>
    </row>
    <row r="419" spans="1:12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11447.793244795954</v>
      </c>
      <c r="G419" s="13">
        <f t="shared" si="35"/>
        <v>183.92442183379217</v>
      </c>
      <c r="H419" s="13">
        <f t="shared" si="35"/>
        <v>224.96901895514765</v>
      </c>
      <c r="I419" s="13">
        <f t="shared" si="35"/>
        <v>174.12705785152605</v>
      </c>
      <c r="J419" s="13">
        <f t="shared" si="35"/>
        <v>29.935253303294459</v>
      </c>
      <c r="K419" s="13">
        <f t="shared" si="35"/>
        <v>1.3955731434812466</v>
      </c>
      <c r="L419" s="13">
        <f t="shared" si="34"/>
        <v>889.35132508724143</v>
      </c>
    </row>
    <row r="420" spans="1:12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9967.5896408053013</v>
      </c>
      <c r="G420" s="13">
        <f t="shared" si="35"/>
        <v>184.62311344028205</v>
      </c>
      <c r="H420" s="13">
        <f t="shared" si="35"/>
        <v>225.42503262138243</v>
      </c>
      <c r="I420" s="13">
        <f t="shared" si="35"/>
        <v>173.50967349846283</v>
      </c>
      <c r="J420" s="13">
        <f t="shared" si="35"/>
        <v>29.568784098957536</v>
      </c>
      <c r="K420" s="13">
        <f t="shared" si="35"/>
        <v>1.3839129813082172</v>
      </c>
      <c r="L420" s="13">
        <f t="shared" si="34"/>
        <v>889.51051664039301</v>
      </c>
    </row>
    <row r="421" spans="1:12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15838.93258728508</v>
      </c>
      <c r="G421" s="13">
        <f t="shared" si="35"/>
        <v>185.23146398173967</v>
      </c>
      <c r="H421" s="13">
        <f t="shared" si="35"/>
        <v>225.74080552649099</v>
      </c>
      <c r="I421" s="13">
        <f t="shared" si="35"/>
        <v>172.6781980521996</v>
      </c>
      <c r="J421" s="13">
        <f t="shared" si="35"/>
        <v>29.049517310768589</v>
      </c>
      <c r="K421" s="13">
        <f t="shared" si="35"/>
        <v>1.3073476085051354</v>
      </c>
      <c r="L421" s="13">
        <f t="shared" si="34"/>
        <v>889.0073324797039</v>
      </c>
    </row>
    <row r="422" spans="1:12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7873.1904344882869</v>
      </c>
      <c r="G422" s="13">
        <f t="shared" si="35"/>
        <v>186.19815939786506</v>
      </c>
      <c r="H422" s="13">
        <f t="shared" si="35"/>
        <v>226.60700953807739</v>
      </c>
      <c r="I422" s="13">
        <f t="shared" si="35"/>
        <v>172.73996287297109</v>
      </c>
      <c r="J422" s="13">
        <f t="shared" si="35"/>
        <v>29.249039360665954</v>
      </c>
      <c r="K422" s="13">
        <f t="shared" si="35"/>
        <v>1.5365582660183383</v>
      </c>
      <c r="L422" s="13">
        <f t="shared" si="34"/>
        <v>891.33072943559785</v>
      </c>
    </row>
    <row r="423" spans="1:12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7720.5687133529573</v>
      </c>
      <c r="G423" s="13">
        <f t="shared" ref="G423:K438" si="36">G422*(1-G$5)+G$4*$F422*$L$4/1000</f>
        <v>186.67868275771644</v>
      </c>
      <c r="H423" s="13">
        <f t="shared" si="36"/>
        <v>226.7228735868766</v>
      </c>
      <c r="I423" s="13">
        <f t="shared" si="36"/>
        <v>171.60416743283361</v>
      </c>
      <c r="J423" s="13">
        <f t="shared" si="36"/>
        <v>28.502217081055701</v>
      </c>
      <c r="K423" s="13">
        <f t="shared" si="36"/>
        <v>1.3016030525068474</v>
      </c>
      <c r="L423" s="13">
        <f t="shared" si="34"/>
        <v>889.80954391098919</v>
      </c>
    </row>
    <row r="424" spans="1:12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7657.9731403644582</v>
      </c>
      <c r="G424" s="13">
        <f t="shared" si="36"/>
        <v>187.14989117684127</v>
      </c>
      <c r="H424" s="13">
        <f t="shared" si="36"/>
        <v>226.82408821217243</v>
      </c>
      <c r="I424" s="13">
        <f t="shared" si="36"/>
        <v>170.46068825376369</v>
      </c>
      <c r="J424" s="13">
        <f t="shared" si="36"/>
        <v>27.780145062827621</v>
      </c>
      <c r="K424" s="13">
        <f t="shared" si="36"/>
        <v>1.1519301728323619</v>
      </c>
      <c r="L424" s="13">
        <f t="shared" si="34"/>
        <v>888.36674287843744</v>
      </c>
    </row>
    <row r="425" spans="1:12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7505.6645526336924</v>
      </c>
      <c r="G425" s="13">
        <f t="shared" si="36"/>
        <v>187.61727920888228</v>
      </c>
      <c r="H425" s="13">
        <f t="shared" si="36"/>
        <v>226.91914687441735</v>
      </c>
      <c r="I425" s="13">
        <f t="shared" si="36"/>
        <v>169.3231535267584</v>
      </c>
      <c r="J425" s="13">
        <f t="shared" si="36"/>
        <v>27.09197585067319</v>
      </c>
      <c r="K425" s="13">
        <f t="shared" si="36"/>
        <v>1.058210223087072</v>
      </c>
      <c r="L425" s="13">
        <f t="shared" si="34"/>
        <v>887.00976568381827</v>
      </c>
    </row>
    <row r="426" spans="1:12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7428.0976509645916</v>
      </c>
      <c r="G426" s="13">
        <f t="shared" si="36"/>
        <v>188.07537141162518</v>
      </c>
      <c r="H426" s="13">
        <f t="shared" si="36"/>
        <v>226.99964275159695</v>
      </c>
      <c r="I426" s="13">
        <f t="shared" si="36"/>
        <v>168.17800545011642</v>
      </c>
      <c r="J426" s="13">
        <f t="shared" si="36"/>
        <v>26.425242987300933</v>
      </c>
      <c r="K426" s="13">
        <f t="shared" si="36"/>
        <v>0.9942155622181944</v>
      </c>
      <c r="L426" s="13">
        <f t="shared" si="34"/>
        <v>885.67247816285771</v>
      </c>
    </row>
    <row r="427" spans="1:12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7288.4229138447308</v>
      </c>
      <c r="G427" s="13">
        <f t="shared" si="36"/>
        <v>188.52872948421927</v>
      </c>
      <c r="H427" s="13">
        <f t="shared" si="36"/>
        <v>227.0726339050596</v>
      </c>
      <c r="I427" s="13">
        <f t="shared" si="36"/>
        <v>167.03657501281162</v>
      </c>
      <c r="J427" s="13">
        <f t="shared" si="36"/>
        <v>25.78749437986173</v>
      </c>
      <c r="K427" s="13">
        <f t="shared" si="36"/>
        <v>0.95175919976729362</v>
      </c>
      <c r="L427" s="13">
        <f t="shared" si="34"/>
        <v>884.37719198171942</v>
      </c>
    </row>
    <row r="428" spans="1:12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7204.2743968422519</v>
      </c>
      <c r="G428" s="13">
        <f t="shared" si="36"/>
        <v>188.97356280759948</v>
      </c>
      <c r="H428" s="13">
        <f t="shared" si="36"/>
        <v>227.1323092588861</v>
      </c>
      <c r="I428" s="13">
        <f t="shared" si="36"/>
        <v>165.88948155977744</v>
      </c>
      <c r="J428" s="13">
        <f t="shared" si="36"/>
        <v>25.169784596888217</v>
      </c>
      <c r="K428" s="13">
        <f t="shared" si="36"/>
        <v>0.91945061484565149</v>
      </c>
      <c r="L428" s="13">
        <f t="shared" si="34"/>
        <v>883.08458883799699</v>
      </c>
    </row>
    <row r="429" spans="1:12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7071.9138974762291</v>
      </c>
      <c r="G429" s="13">
        <f t="shared" si="36"/>
        <v>189.41326030599831</v>
      </c>
      <c r="H429" s="13">
        <f t="shared" si="36"/>
        <v>227.18391917482785</v>
      </c>
      <c r="I429" s="13">
        <f t="shared" si="36"/>
        <v>164.74514307084038</v>
      </c>
      <c r="J429" s="13">
        <f t="shared" si="36"/>
        <v>24.577486045323429</v>
      </c>
      <c r="K429" s="13">
        <f t="shared" si="36"/>
        <v>0.89590383291769082</v>
      </c>
      <c r="L429" s="13">
        <f t="shared" si="34"/>
        <v>881.81571242990776</v>
      </c>
    </row>
    <row r="430" spans="1:12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6985.2845852654073</v>
      </c>
      <c r="G430" s="13">
        <f t="shared" si="36"/>
        <v>189.84487946406023</v>
      </c>
      <c r="H430" s="13">
        <f t="shared" si="36"/>
        <v>227.22295889444484</v>
      </c>
      <c r="I430" s="13">
        <f t="shared" si="36"/>
        <v>163.59627945245433</v>
      </c>
      <c r="J430" s="13">
        <f t="shared" si="36"/>
        <v>24.003488378030205</v>
      </c>
      <c r="K430" s="13">
        <f t="shared" si="36"/>
        <v>0.87540787978935897</v>
      </c>
      <c r="L430" s="13">
        <f t="shared" si="34"/>
        <v>880.54301406877892</v>
      </c>
    </row>
    <row r="431" spans="1:12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6857.2504211878777</v>
      </c>
      <c r="G431" s="13">
        <f t="shared" si="36"/>
        <v>190.27121138710459</v>
      </c>
      <c r="H431" s="13">
        <f t="shared" si="36"/>
        <v>227.25375700690657</v>
      </c>
      <c r="I431" s="13">
        <f t="shared" si="36"/>
        <v>162.44982185678742</v>
      </c>
      <c r="J431" s="13">
        <f t="shared" si="36"/>
        <v>23.452113633254921</v>
      </c>
      <c r="K431" s="13">
        <f t="shared" si="36"/>
        <v>0.85890935195732965</v>
      </c>
      <c r="L431" s="13">
        <f t="shared" si="34"/>
        <v>879.28581323601088</v>
      </c>
    </row>
    <row r="432" spans="1:12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6770.7876665983222</v>
      </c>
      <c r="G432" s="13">
        <f t="shared" si="36"/>
        <v>190.68972901844469</v>
      </c>
      <c r="H432" s="13">
        <f t="shared" si="36"/>
        <v>227.27244840560274</v>
      </c>
      <c r="I432" s="13">
        <f t="shared" si="36"/>
        <v>161.29951754149212</v>
      </c>
      <c r="J432" s="13">
        <f t="shared" si="36"/>
        <v>22.917209710159813</v>
      </c>
      <c r="K432" s="13">
        <f t="shared" si="36"/>
        <v>0.84289149536841823</v>
      </c>
      <c r="L432" s="13">
        <f t="shared" si="34"/>
        <v>878.02179617106788</v>
      </c>
    </row>
    <row r="433" spans="1:12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6644.9820322008418</v>
      </c>
      <c r="G433" s="13">
        <f t="shared" si="36"/>
        <v>191.10296958025586</v>
      </c>
      <c r="H433" s="13">
        <f t="shared" si="36"/>
        <v>227.28296981519617</v>
      </c>
      <c r="I433" s="13">
        <f t="shared" si="36"/>
        <v>160.15166360957846</v>
      </c>
      <c r="J433" s="13">
        <f t="shared" si="36"/>
        <v>22.402714955898247</v>
      </c>
      <c r="K433" s="13">
        <f t="shared" si="36"/>
        <v>0.82911688999133271</v>
      </c>
      <c r="L433" s="13">
        <f t="shared" si="34"/>
        <v>876.76943485092011</v>
      </c>
    </row>
    <row r="434" spans="1:12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6560.8252462056726</v>
      </c>
      <c r="G434" s="13">
        <f t="shared" si="36"/>
        <v>191.50853186391132</v>
      </c>
      <c r="H434" s="13">
        <f t="shared" si="36"/>
        <v>227.28164954445305</v>
      </c>
      <c r="I434" s="13">
        <f t="shared" si="36"/>
        <v>159.00031650310254</v>
      </c>
      <c r="J434" s="13">
        <f t="shared" si="36"/>
        <v>21.902845749920584</v>
      </c>
      <c r="K434" s="13">
        <f t="shared" si="36"/>
        <v>0.81485580169259952</v>
      </c>
      <c r="L434" s="13">
        <f t="shared" si="34"/>
        <v>875.50819946308013</v>
      </c>
    </row>
    <row r="435" spans="1:12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6435.3046847843343</v>
      </c>
      <c r="G435" s="13">
        <f t="shared" si="36"/>
        <v>191.90895781790508</v>
      </c>
      <c r="H435" s="13">
        <f t="shared" si="36"/>
        <v>227.27243086018086</v>
      </c>
      <c r="I435" s="13">
        <f t="shared" si="36"/>
        <v>157.85178021359013</v>
      </c>
      <c r="J435" s="13">
        <f t="shared" si="36"/>
        <v>21.421654943122494</v>
      </c>
      <c r="K435" s="13">
        <f t="shared" si="36"/>
        <v>0.80225499158187419</v>
      </c>
      <c r="L435" s="13">
        <f t="shared" si="34"/>
        <v>874.25707882638039</v>
      </c>
    </row>
    <row r="436" spans="1:12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6355.7298325264655</v>
      </c>
      <c r="G436" s="13">
        <f t="shared" si="36"/>
        <v>192.30172289256328</v>
      </c>
      <c r="H436" s="13">
        <f t="shared" si="36"/>
        <v>227.25145156857616</v>
      </c>
      <c r="I436" s="13">
        <f t="shared" si="36"/>
        <v>156.69980273640437</v>
      </c>
      <c r="J436" s="13">
        <f t="shared" si="36"/>
        <v>20.953220594061996</v>
      </c>
      <c r="K436" s="13">
        <f t="shared" si="36"/>
        <v>0.78871922980821407</v>
      </c>
      <c r="L436" s="13">
        <f t="shared" si="34"/>
        <v>872.99491702141393</v>
      </c>
    </row>
    <row r="437" spans="1:12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6228.0668865786474</v>
      </c>
      <c r="G437" s="13">
        <f t="shared" si="36"/>
        <v>192.68963128609775</v>
      </c>
      <c r="H437" s="13">
        <f t="shared" si="36"/>
        <v>227.22305817451652</v>
      </c>
      <c r="I437" s="13">
        <f t="shared" si="36"/>
        <v>155.55133290303786</v>
      </c>
      <c r="J437" s="13">
        <f t="shared" si="36"/>
        <v>20.502206655281945</v>
      </c>
      <c r="K437" s="13">
        <f t="shared" si="36"/>
        <v>0.77677346673321557</v>
      </c>
      <c r="L437" s="13">
        <f t="shared" si="34"/>
        <v>871.74300248566726</v>
      </c>
    </row>
    <row r="438" spans="1:12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6156.2017903249298</v>
      </c>
      <c r="G438" s="13">
        <f t="shared" si="36"/>
        <v>193.06974804443354</v>
      </c>
      <c r="H438" s="13">
        <f t="shared" si="36"/>
        <v>227.18275576045798</v>
      </c>
      <c r="I438" s="13">
        <f t="shared" si="36"/>
        <v>154.39909912939657</v>
      </c>
      <c r="J438" s="13">
        <f t="shared" si="36"/>
        <v>20.061973811058387</v>
      </c>
      <c r="K438" s="13">
        <f t="shared" si="36"/>
        <v>0.7635344296371096</v>
      </c>
      <c r="L438" s="13">
        <f t="shared" si="34"/>
        <v>870.47711117498363</v>
      </c>
    </row>
    <row r="439" spans="1:12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6022.5976866554174</v>
      </c>
      <c r="G439" s="13">
        <f t="shared" ref="G439:K454" si="37">G438*(1-G$5)+G$4*$F438*$L$4/1000</f>
        <v>193.44547867013412</v>
      </c>
      <c r="H439" s="13">
        <f t="shared" si="37"/>
        <v>227.13581632318369</v>
      </c>
      <c r="I439" s="13">
        <f t="shared" si="37"/>
        <v>153.25153471294595</v>
      </c>
      <c r="J439" s="13">
        <f t="shared" si="37"/>
        <v>19.63845521474483</v>
      </c>
      <c r="K439" s="13">
        <f t="shared" si="37"/>
        <v>0.75213059955232275</v>
      </c>
      <c r="L439" s="13">
        <f t="shared" si="34"/>
        <v>869.22341552056082</v>
      </c>
    </row>
    <row r="440" spans="1:12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5963.6090260851406</v>
      </c>
      <c r="G440" s="13">
        <f t="shared" si="37"/>
        <v>193.81305505476567</v>
      </c>
      <c r="H440" s="13">
        <f t="shared" si="37"/>
        <v>227.07646103144475</v>
      </c>
      <c r="I440" s="13">
        <f t="shared" si="37"/>
        <v>152.09930163486084</v>
      </c>
      <c r="J440" s="13">
        <f t="shared" si="37"/>
        <v>19.223449671532606</v>
      </c>
      <c r="K440" s="13">
        <f t="shared" si="37"/>
        <v>0.7389413338377222</v>
      </c>
      <c r="L440" s="13">
        <f t="shared" si="34"/>
        <v>867.95120872644156</v>
      </c>
    </row>
    <row r="441" spans="1:12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5817.2240788206855</v>
      </c>
      <c r="G441" s="13">
        <f t="shared" si="37"/>
        <v>194.17703119250797</v>
      </c>
      <c r="H441" s="13">
        <f t="shared" si="37"/>
        <v>227.01173018651997</v>
      </c>
      <c r="I441" s="13">
        <f t="shared" si="37"/>
        <v>150.95367239262021</v>
      </c>
      <c r="J441" s="13">
        <f t="shared" si="37"/>
        <v>18.82522853857677</v>
      </c>
      <c r="K441" s="13">
        <f t="shared" si="37"/>
        <v>0.72817221911866969</v>
      </c>
      <c r="L441" s="13">
        <f t="shared" si="34"/>
        <v>866.69583452934353</v>
      </c>
    </row>
    <row r="442" spans="1:12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5780.7494746019011</v>
      </c>
      <c r="G442" s="13">
        <f t="shared" si="37"/>
        <v>194.5320730376942</v>
      </c>
      <c r="H442" s="13">
        <f t="shared" si="37"/>
        <v>226.93343235261415</v>
      </c>
      <c r="I442" s="13">
        <f t="shared" si="37"/>
        <v>149.80142838690765</v>
      </c>
      <c r="J442" s="13">
        <f t="shared" si="37"/>
        <v>18.432575195158698</v>
      </c>
      <c r="K442" s="13">
        <f t="shared" si="37"/>
        <v>0.71476788812818137</v>
      </c>
      <c r="L442" s="13">
        <f t="shared" si="34"/>
        <v>865.41427686050292</v>
      </c>
    </row>
    <row r="443" spans="1:12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5608.0702223455837</v>
      </c>
      <c r="G443" s="13">
        <f t="shared" si="37"/>
        <v>194.88488873332719</v>
      </c>
      <c r="H443" s="13">
        <f t="shared" si="37"/>
        <v>226.8519250729239</v>
      </c>
      <c r="I443" s="13">
        <f t="shared" si="37"/>
        <v>148.65917075715939</v>
      </c>
      <c r="J443" s="13">
        <f t="shared" si="37"/>
        <v>18.058071845971785</v>
      </c>
      <c r="K443" s="13">
        <f t="shared" si="37"/>
        <v>0.70492532767623772</v>
      </c>
      <c r="L443" s="13">
        <f t="shared" si="34"/>
        <v>864.15898173705853</v>
      </c>
    </row>
    <row r="444" spans="1:12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5613.7554740446203</v>
      </c>
      <c r="G444" s="13">
        <f t="shared" si="37"/>
        <v>195.22716531966753</v>
      </c>
      <c r="H444" s="13">
        <f t="shared" si="37"/>
        <v>226.75442800790074</v>
      </c>
      <c r="I444" s="13">
        <f t="shared" si="37"/>
        <v>147.50630278995894</v>
      </c>
      <c r="J444" s="13">
        <f t="shared" si="37"/>
        <v>17.684695177869276</v>
      </c>
      <c r="K444" s="13">
        <f t="shared" si="37"/>
        <v>0.69084850584387492</v>
      </c>
      <c r="L444" s="13">
        <f t="shared" si="34"/>
        <v>862.86343980124025</v>
      </c>
    </row>
    <row r="445" spans="1:12">
      <c r="E445" s="4">
        <f t="shared" si="33"/>
        <v>2189</v>
      </c>
      <c r="F445" s="5">
        <f>F444*SUM(economy!Z235:AB235)/SUM(economy!Z234:AB234)</f>
        <v>5386.0007058340743</v>
      </c>
      <c r="G445" s="13">
        <f t="shared" si="37"/>
        <v>195.56978889320078</v>
      </c>
      <c r="H445" s="13">
        <f t="shared" si="37"/>
        <v>226.65773298666917</v>
      </c>
      <c r="I445" s="13">
        <f t="shared" si="37"/>
        <v>146.36976344898568</v>
      </c>
      <c r="J445" s="13">
        <f t="shared" si="37"/>
        <v>17.333315628036676</v>
      </c>
      <c r="K445" s="13">
        <f t="shared" si="37"/>
        <v>0.68257739503654158</v>
      </c>
      <c r="L445" s="13">
        <f t="shared" si="34"/>
        <v>861.61317835192881</v>
      </c>
    </row>
    <row r="446" spans="1:12">
      <c r="E446" s="4">
        <f t="shared" si="33"/>
        <v>2190</v>
      </c>
      <c r="F446" s="5">
        <f>F445*SUM(economy!Z236:AB236)/SUM(economy!Z235:AB235)</f>
        <v>5477.0552402039666</v>
      </c>
      <c r="G446" s="13">
        <f t="shared" si="37"/>
        <v>195.89851194097469</v>
      </c>
      <c r="H446" s="13">
        <f t="shared" si="37"/>
        <v>226.53991855208704</v>
      </c>
      <c r="I446" s="13">
        <f t="shared" si="37"/>
        <v>145.21426276024837</v>
      </c>
      <c r="J446" s="13">
        <f t="shared" si="37"/>
        <v>16.975277506893299</v>
      </c>
      <c r="K446" s="13">
        <f t="shared" si="37"/>
        <v>0.66686800061945251</v>
      </c>
      <c r="L446" s="13">
        <f t="shared" si="34"/>
        <v>860.29483876082293</v>
      </c>
    </row>
    <row r="447" spans="1:12">
      <c r="E447" s="4">
        <f t="shared" si="33"/>
        <v>2191</v>
      </c>
      <c r="F447" s="5">
        <f>F446*SUM(economy!Z237:AB237)/SUM(economy!Z236:AB236)</f>
        <v>5128.4241249134357</v>
      </c>
      <c r="G447" s="13">
        <f t="shared" si="37"/>
        <v>196.2327923077477</v>
      </c>
      <c r="H447" s="13">
        <f t="shared" si="37"/>
        <v>226.43097795007409</v>
      </c>
      <c r="I447" s="13">
        <f t="shared" si="37"/>
        <v>144.08795146788651</v>
      </c>
      <c r="J447" s="13">
        <f t="shared" si="37"/>
        <v>16.648380129912301</v>
      </c>
      <c r="K447" s="13">
        <f t="shared" si="37"/>
        <v>0.66161463202850901</v>
      </c>
      <c r="L447" s="13">
        <f t="shared" si="34"/>
        <v>859.06171648764916</v>
      </c>
    </row>
    <row r="448" spans="1:12">
      <c r="E448" s="4">
        <f t="shared" si="33"/>
        <v>2192</v>
      </c>
      <c r="F448" s="5">
        <f>F447*SUM(economy!Z238:AB238)/SUM(economy!Z237:AB237)</f>
        <v>5407.0531816472921</v>
      </c>
      <c r="G448" s="13">
        <f t="shared" si="37"/>
        <v>196.5457947191274</v>
      </c>
      <c r="H448" s="13">
        <f t="shared" si="37"/>
        <v>226.28960173092483</v>
      </c>
      <c r="I448" s="13">
        <f t="shared" si="37"/>
        <v>142.92438171380138</v>
      </c>
      <c r="J448" s="13">
        <f t="shared" si="37"/>
        <v>16.299238227373159</v>
      </c>
      <c r="K448" s="13">
        <f t="shared" si="37"/>
        <v>0.64206064491646986</v>
      </c>
      <c r="L448" s="13">
        <f t="shared" si="34"/>
        <v>857.70107703614326</v>
      </c>
    </row>
    <row r="449" spans="5:12">
      <c r="E449" s="4">
        <f t="shared" si="33"/>
        <v>2193</v>
      </c>
      <c r="F449" s="5">
        <f>F448*SUM(economy!Z239:AB239)/SUM(economy!Z238:AB238)</f>
        <v>4775.9396239397893</v>
      </c>
      <c r="G449" s="13">
        <f t="shared" si="37"/>
        <v>196.87580265979133</v>
      </c>
      <c r="H449" s="13">
        <f t="shared" si="37"/>
        <v>226.17477679472648</v>
      </c>
      <c r="I449" s="13">
        <f t="shared" si="37"/>
        <v>141.81828987398916</v>
      </c>
      <c r="J449" s="13">
        <f t="shared" si="37"/>
        <v>16.002744645005812</v>
      </c>
      <c r="K449" s="13">
        <f t="shared" si="37"/>
        <v>0.64328172858587407</v>
      </c>
      <c r="L449" s="13">
        <f t="shared" si="34"/>
        <v>856.51489570209856</v>
      </c>
    </row>
    <row r="450" spans="5:12">
      <c r="E450" s="4">
        <f t="shared" si="33"/>
        <v>2194</v>
      </c>
      <c r="F450" s="5">
        <f>F449*SUM(economy!Z240:AB240)/SUM(economy!Z239:AB239)</f>
        <v>5502.2372720307358</v>
      </c>
      <c r="G450" s="13">
        <f t="shared" si="37"/>
        <v>197.16729193261395</v>
      </c>
      <c r="H450" s="13">
        <f t="shared" si="37"/>
        <v>226.00100825637421</v>
      </c>
      <c r="I450" s="13">
        <f t="shared" si="37"/>
        <v>140.63222949771335</v>
      </c>
      <c r="J450" s="13">
        <f t="shared" si="37"/>
        <v>15.649114447633043</v>
      </c>
      <c r="K450" s="13">
        <f t="shared" si="37"/>
        <v>0.614392608776132</v>
      </c>
      <c r="L450" s="13">
        <f t="shared" si="34"/>
        <v>855.06403674311071</v>
      </c>
    </row>
    <row r="451" spans="5:12">
      <c r="E451" s="4">
        <f t="shared" si="33"/>
        <v>2195</v>
      </c>
      <c r="F451" s="5">
        <f>F450*SUM(economy!Z241:AB241)/SUM(economy!Z240:AB240)</f>
        <v>4161.3045095176331</v>
      </c>
      <c r="G451" s="13">
        <f t="shared" si="37"/>
        <v>197.50310923090692</v>
      </c>
      <c r="H451" s="13">
        <f t="shared" si="37"/>
        <v>225.89591472272858</v>
      </c>
      <c r="I451" s="13">
        <f t="shared" si="37"/>
        <v>139.5712042939208</v>
      </c>
      <c r="J451" s="13">
        <f t="shared" si="37"/>
        <v>15.400932234501735</v>
      </c>
      <c r="K451" s="13">
        <f t="shared" si="37"/>
        <v>0.63096895301044231</v>
      </c>
      <c r="L451" s="13">
        <f t="shared" si="34"/>
        <v>854.00212943506847</v>
      </c>
    </row>
    <row r="452" spans="5:12">
      <c r="E452" s="4">
        <f t="shared" si="33"/>
        <v>2196</v>
      </c>
      <c r="F452" s="5">
        <f>F451*SUM(economy!Z242:AB242)/SUM(economy!Z241:AB241)</f>
        <v>6048.3777124419812</v>
      </c>
      <c r="G452" s="13">
        <f t="shared" si="37"/>
        <v>197.75708556247372</v>
      </c>
      <c r="H452" s="13">
        <f t="shared" si="37"/>
        <v>225.66520112495755</v>
      </c>
      <c r="I452" s="13">
        <f t="shared" si="37"/>
        <v>138.32296613657218</v>
      </c>
      <c r="J452" s="13">
        <f t="shared" si="37"/>
        <v>15.009541416484389</v>
      </c>
      <c r="K452" s="13">
        <f t="shared" si="37"/>
        <v>0.57806842422515459</v>
      </c>
      <c r="L452" s="13">
        <f t="shared" si="34"/>
        <v>852.33286266471305</v>
      </c>
    </row>
    <row r="453" spans="5:12">
      <c r="E453" s="4">
        <f t="shared" si="33"/>
        <v>2197</v>
      </c>
      <c r="F453" s="5">
        <f>F452*SUM(economy!Z243:AB243)/SUM(economy!Z242:AB242)</f>
        <v>2777.6771540530767</v>
      </c>
      <c r="G453" s="13">
        <f t="shared" si="37"/>
        <v>198.12623537590915</v>
      </c>
      <c r="H453" s="13">
        <f t="shared" si="37"/>
        <v>225.61231219929778</v>
      </c>
      <c r="I453" s="13">
        <f t="shared" si="37"/>
        <v>137.37498655592924</v>
      </c>
      <c r="J453" s="13">
        <f t="shared" si="37"/>
        <v>14.86199699055641</v>
      </c>
      <c r="K453" s="13">
        <f t="shared" si="37"/>
        <v>0.63457761765465315</v>
      </c>
      <c r="L453" s="13">
        <f t="shared" si="34"/>
        <v>851.6101087393472</v>
      </c>
    </row>
    <row r="454" spans="5:12">
      <c r="E454" s="4">
        <f t="shared" si="33"/>
        <v>2198</v>
      </c>
      <c r="F454" s="5">
        <f>F453*SUM(economy!Z244:AB244)/SUM(economy!Z243:AB243)</f>
        <v>7933.4019744394272</v>
      </c>
      <c r="G454" s="13">
        <f t="shared" si="37"/>
        <v>198.29576496747106</v>
      </c>
      <c r="H454" s="13">
        <f t="shared" si="37"/>
        <v>225.25246073900232</v>
      </c>
      <c r="I454" s="13">
        <f t="shared" si="37"/>
        <v>135.94835848723505</v>
      </c>
      <c r="J454" s="13">
        <f t="shared" si="37"/>
        <v>14.338996271759006</v>
      </c>
      <c r="K454" s="13">
        <f t="shared" si="37"/>
        <v>0.51529815919950561</v>
      </c>
      <c r="L454" s="13">
        <f t="shared" si="34"/>
        <v>849.35087862466696</v>
      </c>
    </row>
    <row r="455" spans="5:12">
      <c r="E455" s="4">
        <f t="shared" si="33"/>
        <v>2199</v>
      </c>
      <c r="F455" s="5">
        <f>F454*SUM(economy!Z245:AB245)/SUM(economy!Z244:AB244)</f>
        <v>2011.9322807396911</v>
      </c>
      <c r="G455" s="13">
        <f t="shared" ref="G455:K470" si="38">G454*(1-G$5)+G$4*$F454*$L$4/1000</f>
        <v>198.77996321004247</v>
      </c>
      <c r="H455" s="13">
        <f t="shared" si="38"/>
        <v>225.37770485777116</v>
      </c>
      <c r="I455" s="13">
        <f t="shared" si="38"/>
        <v>135.31544848623821</v>
      </c>
      <c r="J455" s="13">
        <f t="shared" si="38"/>
        <v>14.451004960960248</v>
      </c>
      <c r="K455" s="13">
        <f t="shared" si="38"/>
        <v>0.68500431904138215</v>
      </c>
      <c r="L455" s="13">
        <f t="shared" si="34"/>
        <v>849.60912583405343</v>
      </c>
    </row>
    <row r="456" spans="5:12">
      <c r="E456" s="4">
        <f t="shared" si="33"/>
        <v>2200</v>
      </c>
      <c r="F456" s="5">
        <f>F455*SUM(economy!Z246:AB246)/SUM(economy!Z245:AB245)</f>
        <v>1972.3626249267759</v>
      </c>
      <c r="G456" s="13">
        <f t="shared" si="38"/>
        <v>198.90275719900779</v>
      </c>
      <c r="H456" s="13">
        <f t="shared" si="38"/>
        <v>224.94659788221517</v>
      </c>
      <c r="I456" s="13">
        <f t="shared" si="38"/>
        <v>133.80142332266851</v>
      </c>
      <c r="J456" s="13">
        <f t="shared" si="38"/>
        <v>13.861606765874779</v>
      </c>
      <c r="K456" s="13">
        <f t="shared" si="38"/>
        <v>0.50993303612289065</v>
      </c>
      <c r="L456" s="13">
        <f t="shared" si="34"/>
        <v>847.02231820588906</v>
      </c>
    </row>
    <row r="457" spans="5:12">
      <c r="E457" s="4">
        <f t="shared" si="33"/>
        <v>2201</v>
      </c>
      <c r="F457" s="5">
        <f>F456*SUM(economy!Z247:AB247)/SUM(economy!Z246:AB246)</f>
        <v>1958.8981994887124</v>
      </c>
      <c r="G457" s="13">
        <f t="shared" si="38"/>
        <v>199.02313613855731</v>
      </c>
      <c r="H457" s="13">
        <f t="shared" si="38"/>
        <v>224.5129614341991</v>
      </c>
      <c r="I457" s="13">
        <f t="shared" si="38"/>
        <v>132.30177560030754</v>
      </c>
      <c r="J457" s="13">
        <f t="shared" si="38"/>
        <v>13.301234710892516</v>
      </c>
      <c r="K457" s="13">
        <f t="shared" si="38"/>
        <v>0.40188920507774573</v>
      </c>
      <c r="L457" s="13">
        <f t="shared" si="34"/>
        <v>844.54099708903425</v>
      </c>
    </row>
    <row r="458" spans="5:12">
      <c r="E458" s="4">
        <f t="shared" ref="E458:E521" si="39">1+E457</f>
        <v>2202</v>
      </c>
      <c r="F458" s="5">
        <f>F457*SUM(economy!Z248:AB248)/SUM(economy!Z247:AB247)</f>
        <v>1933.7385302527059</v>
      </c>
      <c r="G458" s="13">
        <f t="shared" si="38"/>
        <v>199.14269330566225</v>
      </c>
      <c r="H458" s="13">
        <f t="shared" si="38"/>
        <v>224.07925366771767</v>
      </c>
      <c r="I458" s="13">
        <f t="shared" si="38"/>
        <v>130.82023424882888</v>
      </c>
      <c r="J458" s="13">
        <f t="shared" si="38"/>
        <v>12.771294618058787</v>
      </c>
      <c r="K458" s="13">
        <f t="shared" si="38"/>
        <v>0.33572517630637932</v>
      </c>
      <c r="L458" s="13">
        <f t="shared" ref="L458:L521" si="40">SUM(G458:K458,L$5)</f>
        <v>842.1492010165739</v>
      </c>
    </row>
    <row r="459" spans="5:12">
      <c r="E459" s="4">
        <f t="shared" si="39"/>
        <v>2203</v>
      </c>
      <c r="F459" s="5">
        <f>F458*SUM(economy!Z249:AB249)/SUM(economy!Z248:AB248)</f>
        <v>1910.7612014314484</v>
      </c>
      <c r="G459" s="13">
        <f t="shared" si="38"/>
        <v>199.26071490610022</v>
      </c>
      <c r="H459" s="13">
        <f t="shared" si="38"/>
        <v>223.64437663401253</v>
      </c>
      <c r="I459" s="13">
        <f t="shared" si="38"/>
        <v>129.35479920143882</v>
      </c>
      <c r="J459" s="13">
        <f t="shared" si="38"/>
        <v>12.268675323852776</v>
      </c>
      <c r="K459" s="13">
        <f t="shared" si="38"/>
        <v>0.29441345915798578</v>
      </c>
      <c r="L459" s="13">
        <f t="shared" si="40"/>
        <v>839.82297952456236</v>
      </c>
    </row>
    <row r="460" spans="5:12">
      <c r="E460" s="4">
        <f t="shared" si="39"/>
        <v>2204</v>
      </c>
      <c r="F460" s="5">
        <f>F459*SUM(economy!Z250:AB250)/SUM(economy!Z249:AB249)</f>
        <v>1887.6882168752479</v>
      </c>
      <c r="G460" s="13">
        <f t="shared" si="38"/>
        <v>199.3773341343566</v>
      </c>
      <c r="H460" s="13">
        <f t="shared" si="38"/>
        <v>223.20853846436574</v>
      </c>
      <c r="I460" s="13">
        <f t="shared" si="38"/>
        <v>127.90558213275271</v>
      </c>
      <c r="J460" s="13">
        <f t="shared" si="38"/>
        <v>11.792072220182677</v>
      </c>
      <c r="K460" s="13">
        <f t="shared" si="38"/>
        <v>0.268277888270125</v>
      </c>
      <c r="L460" s="13">
        <f t="shared" si="40"/>
        <v>837.55180483992797</v>
      </c>
    </row>
    <row r="461" spans="5:12">
      <c r="E461" s="4">
        <f t="shared" si="39"/>
        <v>2205</v>
      </c>
      <c r="F461" s="5">
        <f>F460*SUM(economy!Z251:AB251)/SUM(economy!Z250:AB250)</f>
        <v>1864.8572212143065</v>
      </c>
      <c r="G461" s="13">
        <f t="shared" si="38"/>
        <v>199.49254515228796</v>
      </c>
      <c r="H461" s="13">
        <f t="shared" si="38"/>
        <v>222.77173282113185</v>
      </c>
      <c r="I461" s="13">
        <f t="shared" si="38"/>
        <v>126.47235098425709</v>
      </c>
      <c r="J461" s="13">
        <f t="shared" si="38"/>
        <v>11.339987856675362</v>
      </c>
      <c r="K461" s="13">
        <f t="shared" si="38"/>
        <v>0.25134262450598582</v>
      </c>
      <c r="L461" s="13">
        <f t="shared" si="40"/>
        <v>835.32795943885833</v>
      </c>
    </row>
    <row r="462" spans="5:12">
      <c r="E462" s="4">
        <f t="shared" si="39"/>
        <v>2206</v>
      </c>
      <c r="F462" s="5">
        <f>F461*SUM(economy!Z252:AB252)/SUM(economy!Z251:AB251)</f>
        <v>1842.2208604962739</v>
      </c>
      <c r="G462" s="13">
        <f t="shared" si="38"/>
        <v>199.60636272916958</v>
      </c>
      <c r="H462" s="13">
        <f t="shared" si="38"/>
        <v>222.33398508782165</v>
      </c>
      <c r="I462" s="13">
        <f t="shared" si="38"/>
        <v>125.05492753822465</v>
      </c>
      <c r="J462" s="13">
        <f t="shared" si="38"/>
        <v>10.91104995724119</v>
      </c>
      <c r="K462" s="13">
        <f t="shared" si="38"/>
        <v>0.23999899007215442</v>
      </c>
      <c r="L462" s="13">
        <f t="shared" si="40"/>
        <v>833.14632430252925</v>
      </c>
    </row>
    <row r="463" spans="5:12">
      <c r="E463" s="4">
        <f t="shared" si="39"/>
        <v>2207</v>
      </c>
      <c r="F463" s="5">
        <f>F462*SUM(economy!Z253:AB253)/SUM(economy!Z252:AB252)</f>
        <v>1819.7868271299856</v>
      </c>
      <c r="G463" s="13">
        <f t="shared" si="38"/>
        <v>199.71879874412943</v>
      </c>
      <c r="H463" s="13">
        <f t="shared" si="38"/>
        <v>221.89531613173457</v>
      </c>
      <c r="I463" s="13">
        <f t="shared" si="38"/>
        <v>123.65312885486735</v>
      </c>
      <c r="J463" s="13">
        <f t="shared" si="38"/>
        <v>10.503959081633649</v>
      </c>
      <c r="K463" s="13">
        <f t="shared" si="38"/>
        <v>0.23205598805564998</v>
      </c>
      <c r="L463" s="13">
        <f t="shared" si="40"/>
        <v>831.00325880042067</v>
      </c>
    </row>
    <row r="464" spans="5:12">
      <c r="E464" s="4">
        <f t="shared" si="39"/>
        <v>2208</v>
      </c>
      <c r="F464" s="5">
        <f>F463*SUM(economy!Z254:AB254)/SUM(economy!Z253:AB253)</f>
        <v>1797.5548933472066</v>
      </c>
      <c r="G464" s="13">
        <f t="shared" si="38"/>
        <v>199.82986554578525</v>
      </c>
      <c r="H464" s="13">
        <f t="shared" si="38"/>
        <v>221.45574748505541</v>
      </c>
      <c r="I464" s="13">
        <f t="shared" si="38"/>
        <v>122.26677560559476</v>
      </c>
      <c r="J464" s="13">
        <f t="shared" si="38"/>
        <v>10.117490925407155</v>
      </c>
      <c r="K464" s="13">
        <f t="shared" si="38"/>
        <v>0.22618507279936861</v>
      </c>
      <c r="L464" s="13">
        <f t="shared" si="40"/>
        <v>828.8960646346419</v>
      </c>
    </row>
    <row r="465" spans="5:12">
      <c r="E465" s="4">
        <f t="shared" si="39"/>
        <v>2209</v>
      </c>
      <c r="F465" s="5">
        <f>F464*SUM(economy!Z255:AB255)/SUM(economy!Z254:AB254)</f>
        <v>1775.5259195179472</v>
      </c>
      <c r="G465" s="13">
        <f t="shared" si="38"/>
        <v>199.93957546885341</v>
      </c>
      <c r="H465" s="13">
        <f t="shared" si="38"/>
        <v>221.0153005993466</v>
      </c>
      <c r="I465" s="13">
        <f t="shared" si="38"/>
        <v>120.89569083465649</v>
      </c>
      <c r="J465" s="13">
        <f t="shared" si="38"/>
        <v>9.7504910980466963</v>
      </c>
      <c r="K465" s="13">
        <f t="shared" si="38"/>
        <v>0.22158042993610441</v>
      </c>
      <c r="L465" s="13">
        <f t="shared" si="40"/>
        <v>826.82263843083933</v>
      </c>
    </row>
    <row r="466" spans="5:12">
      <c r="E466" s="4">
        <f t="shared" si="39"/>
        <v>2210</v>
      </c>
      <c r="F466" s="5">
        <f>F465*SUM(economy!Z256:AB256)/SUM(economy!Z255:AB255)</f>
        <v>1753.7005486595294</v>
      </c>
      <c r="G466" s="13">
        <f t="shared" si="38"/>
        <v>200.04794090056109</v>
      </c>
      <c r="H466" s="13">
        <f t="shared" si="38"/>
        <v>220.57399694794265</v>
      </c>
      <c r="I466" s="13">
        <f t="shared" si="38"/>
        <v>119.5397000907687</v>
      </c>
      <c r="J466" s="13">
        <f t="shared" si="38"/>
        <v>9.4018712567205451</v>
      </c>
      <c r="K466" s="13">
        <f t="shared" si="38"/>
        <v>0.21775334873906832</v>
      </c>
      <c r="L466" s="13">
        <f t="shared" si="40"/>
        <v>824.78126254473216</v>
      </c>
    </row>
    <row r="467" spans="5:12">
      <c r="E467" s="4">
        <f t="shared" si="39"/>
        <v>2211</v>
      </c>
      <c r="F467" s="5">
        <f>F466*SUM(economy!Z257:AB257)/SUM(economy!Z256:AB256)</f>
        <v>1732.0793981772697</v>
      </c>
      <c r="G467" s="13">
        <f t="shared" si="38"/>
        <v>200.15497426738068</v>
      </c>
      <c r="H467" s="13">
        <f t="shared" si="38"/>
        <v>220.13185800548138</v>
      </c>
      <c r="I467" s="13">
        <f t="shared" si="38"/>
        <v>118.19863136084369</v>
      </c>
      <c r="J467" s="13">
        <f t="shared" si="38"/>
        <v>9.0706053076728761</v>
      </c>
      <c r="K467" s="13">
        <f t="shared" si="38"/>
        <v>0.21440744135733891</v>
      </c>
      <c r="L467" s="13">
        <f t="shared" si="40"/>
        <v>822.77047638273598</v>
      </c>
    </row>
    <row r="468" spans="5:12">
      <c r="E468" s="4">
        <f t="shared" si="39"/>
        <v>2212</v>
      </c>
      <c r="F468" s="5">
        <f>F467*SUM(economy!Z258:AB258)/SUM(economy!Z257:AB257)</f>
        <v>1710.6630304069138</v>
      </c>
      <c r="G468" s="13">
        <f t="shared" si="38"/>
        <v>200.26068803346661</v>
      </c>
      <c r="H468" s="13">
        <f t="shared" si="38"/>
        <v>219.68890524549568</v>
      </c>
      <c r="I468" s="13">
        <f t="shared" si="38"/>
        <v>116.87231503341506</v>
      </c>
      <c r="J468" s="13">
        <f t="shared" si="38"/>
        <v>8.7557258471236565</v>
      </c>
      <c r="K468" s="13">
        <f t="shared" si="38"/>
        <v>0.21136296845833119</v>
      </c>
      <c r="L468" s="13">
        <f t="shared" si="40"/>
        <v>820.78899712795931</v>
      </c>
    </row>
    <row r="469" spans="5:12">
      <c r="E469" s="4">
        <f t="shared" si="39"/>
        <v>2213</v>
      </c>
      <c r="F469" s="5">
        <f>F468*SUM(economy!Z259:AB259)/SUM(economy!Z258:AB258)</f>
        <v>1689.4519567444306</v>
      </c>
      <c r="G469" s="13">
        <f t="shared" si="38"/>
        <v>200.36509469729427</v>
      </c>
      <c r="H469" s="13">
        <f t="shared" si="38"/>
        <v>219.24516013524556</v>
      </c>
      <c r="I469" s="13">
        <f t="shared" si="38"/>
        <v>115.56058385812837</v>
      </c>
      <c r="J469" s="13">
        <f t="shared" si="38"/>
        <v>8.4563208020312786</v>
      </c>
      <c r="K469" s="13">
        <f t="shared" si="38"/>
        <v>0.20851093902681522</v>
      </c>
      <c r="L469" s="13">
        <f t="shared" si="40"/>
        <v>818.83567043172627</v>
      </c>
    </row>
    <row r="470" spans="5:12">
      <c r="E470" s="4">
        <f t="shared" si="39"/>
        <v>2214</v>
      </c>
      <c r="F470" s="5">
        <f>F469*SUM(economy!Z260:AB260)/SUM(economy!Z259:AB259)</f>
        <v>1668.4466367389009</v>
      </c>
      <c r="G470" s="13">
        <f t="shared" si="38"/>
        <v>200.46820678855096</v>
      </c>
      <c r="H470" s="13">
        <f t="shared" si="38"/>
        <v>218.80064413095232</v>
      </c>
      <c r="I470" s="13">
        <f t="shared" si="38"/>
        <v>114.26327290639585</v>
      </c>
      <c r="J470" s="13">
        <f t="shared" si="38"/>
        <v>8.171530263242575</v>
      </c>
      <c r="K470" s="13">
        <f t="shared" si="38"/>
        <v>0.20578527067962132</v>
      </c>
      <c r="L470" s="13">
        <f t="shared" si="40"/>
        <v>816.90943935982136</v>
      </c>
    </row>
    <row r="471" spans="5:12">
      <c r="E471" s="4">
        <f t="shared" si="39"/>
        <v>2215</v>
      </c>
      <c r="F471" s="5">
        <f>F470*SUM(economy!Z261:AB261)/SUM(economy!Z260:AB260)</f>
        <v>1647.6474781229954</v>
      </c>
      <c r="G471" s="13">
        <f t="shared" ref="G471:K486" si="41">G470*(1-G$5)+G$4*$F470*$L$4/1000</f>
        <v>200.57003686497166</v>
      </c>
      <c r="H471" s="13">
        <f t="shared" si="41"/>
        <v>218.35537867296071</v>
      </c>
      <c r="I471" s="13">
        <f t="shared" si="41"/>
        <v>112.9802195324431</v>
      </c>
      <c r="J471" s="13">
        <f t="shared" si="41"/>
        <v>7.9005434994485579</v>
      </c>
      <c r="K471" s="13">
        <f t="shared" si="41"/>
        <v>0.20314590400036439</v>
      </c>
      <c r="L471" s="13">
        <f t="shared" si="40"/>
        <v>815.00932447382445</v>
      </c>
    </row>
    <row r="472" spans="5:12">
      <c r="E472" s="4">
        <f t="shared" si="39"/>
        <v>2216</v>
      </c>
      <c r="F472" s="5">
        <f>F471*SUM(economy!Z262:AB262)/SUM(economy!Z261:AB261)</f>
        <v>1627.0548368183306</v>
      </c>
      <c r="G472" s="13">
        <f t="shared" si="41"/>
        <v>200.67059750917633</v>
      </c>
      <c r="H472" s="13">
        <f t="shared" si="41"/>
        <v>217.90938518091721</v>
      </c>
      <c r="I472" s="13">
        <f t="shared" si="41"/>
        <v>111.71126333488306</v>
      </c>
      <c r="J472" s="13">
        <f t="shared" si="41"/>
        <v>7.6425961417270463</v>
      </c>
      <c r="K472" s="13">
        <f t="shared" si="41"/>
        <v>0.20056856086717559</v>
      </c>
      <c r="L472" s="13">
        <f t="shared" si="40"/>
        <v>813.13441072757075</v>
      </c>
    </row>
    <row r="473" spans="5:12">
      <c r="E473" s="4">
        <f t="shared" si="39"/>
        <v>2217</v>
      </c>
      <c r="F473" s="5">
        <f>F472*SUM(economy!Z263:AB263)/SUM(economy!Z262:AB262)</f>
        <v>1606.6690170591253</v>
      </c>
      <c r="G473" s="13">
        <f t="shared" si="41"/>
        <v>200.76990132550796</v>
      </c>
      <c r="H473" s="13">
        <f t="shared" si="41"/>
        <v>217.46268504896216</v>
      </c>
      <c r="I473" s="13">
        <f t="shared" si="41"/>
        <v>110.45624611880666</v>
      </c>
      <c r="J473" s="13">
        <f t="shared" si="41"/>
        <v>7.3969675289241552</v>
      </c>
      <c r="K473" s="13">
        <f t="shared" si="41"/>
        <v>0.19803853256471626</v>
      </c>
      <c r="L473" s="13">
        <f t="shared" si="40"/>
        <v>811.28383855476568</v>
      </c>
    </row>
    <row r="474" spans="5:12">
      <c r="E474" s="4">
        <f t="shared" si="39"/>
        <v>2218</v>
      </c>
      <c r="F474" s="5">
        <f>F473*SUM(economy!Z264:AB264)/SUM(economy!Z263:AB263)</f>
        <v>1586.4902715981839</v>
      </c>
      <c r="G474" s="13">
        <f t="shared" si="41"/>
        <v>200.86796093687778</v>
      </c>
      <c r="H474" s="13">
        <f t="shared" si="41"/>
        <v>217.01529964094644</v>
      </c>
      <c r="I474" s="13">
        <f t="shared" si="41"/>
        <v>109.21501185840091</v>
      </c>
      <c r="J474" s="13">
        <f t="shared" si="41"/>
        <v>7.162978204700309</v>
      </c>
      <c r="K474" s="13">
        <f t="shared" si="41"/>
        <v>0.19554691208946517</v>
      </c>
      <c r="L474" s="13">
        <f t="shared" si="40"/>
        <v>809.45679755301478</v>
      </c>
    </row>
    <row r="475" spans="5:12">
      <c r="E475" s="4">
        <f t="shared" si="39"/>
        <v>2219</v>
      </c>
      <c r="F475" s="5">
        <f>F474*SUM(economy!Z265:AB265)/SUM(economy!Z264:AB264)</f>
        <v>1566.5188019901702</v>
      </c>
      <c r="G475" s="13">
        <f t="shared" si="41"/>
        <v>200.9647889816232</v>
      </c>
      <c r="H475" s="13">
        <f t="shared" si="41"/>
        <v>216.56725028568113</v>
      </c>
      <c r="I475" s="13">
        <f t="shared" si="41"/>
        <v>107.98740666009962</v>
      </c>
      <c r="J475" s="13">
        <f t="shared" si="41"/>
        <v>6.9399875575863232</v>
      </c>
      <c r="K475" s="13">
        <f t="shared" si="41"/>
        <v>0.19308830893702938</v>
      </c>
      <c r="L475" s="13">
        <f t="shared" si="40"/>
        <v>807.65252179392724</v>
      </c>
    </row>
    <row r="476" spans="5:12">
      <c r="E476" s="4">
        <f t="shared" si="39"/>
        <v>2220</v>
      </c>
      <c r="F476" s="5">
        <f>F475*SUM(economy!Z266:AB266)/SUM(economy!Z265:AB265)</f>
        <v>1546.7547589428029</v>
      </c>
      <c r="G476" s="13">
        <f t="shared" si="41"/>
        <v>201.06039811038318</v>
      </c>
      <c r="H476" s="13">
        <f t="shared" si="41"/>
        <v>216.1185582722263</v>
      </c>
      <c r="I476" s="13">
        <f t="shared" si="41"/>
        <v>106.77327872627134</v>
      </c>
      <c r="J476" s="13">
        <f t="shared" si="41"/>
        <v>6.7273915958889079</v>
      </c>
      <c r="K476" s="13">
        <f t="shared" si="41"/>
        <v>0.19065946306388354</v>
      </c>
      <c r="L476" s="13">
        <f t="shared" si="40"/>
        <v>805.87028616783357</v>
      </c>
    </row>
    <row r="477" spans="5:12">
      <c r="E477" s="4">
        <f t="shared" si="39"/>
        <v>2221</v>
      </c>
      <c r="F477" s="5">
        <f>F476*SUM(economy!Z267:AB267)/SUM(economy!Z266:AB266)</f>
        <v>1527.1982427282912</v>
      </c>
      <c r="G477" s="13">
        <f t="shared" si="41"/>
        <v>201.15480098299471</v>
      </c>
      <c r="H477" s="13">
        <f t="shared" si="41"/>
        <v>215.66924484522625</v>
      </c>
      <c r="I477" s="13">
        <f t="shared" si="41"/>
        <v>105.57247831944746</v>
      </c>
      <c r="J477" s="13">
        <f t="shared" si="41"/>
        <v>6.5246208497500477</v>
      </c>
      <c r="K477" s="13">
        <f t="shared" si="41"/>
        <v>0.18825840422915729</v>
      </c>
      <c r="L477" s="13">
        <f t="shared" si="40"/>
        <v>804.10940340164757</v>
      </c>
    </row>
    <row r="478" spans="5:12">
      <c r="E478" s="4">
        <f t="shared" si="39"/>
        <v>2222</v>
      </c>
      <c r="F478" s="5">
        <f>F477*SUM(economy!Z268:AB268)/SUM(economy!Z267:AB267)</f>
        <v>1507.8493036478592</v>
      </c>
      <c r="G478" s="13">
        <f t="shared" si="41"/>
        <v>201.24801026541476</v>
      </c>
      <c r="H478" s="13">
        <f t="shared" si="41"/>
        <v>215.21933120029578</v>
      </c>
      <c r="I478" s="13">
        <f t="shared" si="41"/>
        <v>104.38485772709222</v>
      </c>
      <c r="J478" s="13">
        <f t="shared" si="41"/>
        <v>6.3311383931034255</v>
      </c>
      <c r="K478" s="13">
        <f t="shared" si="41"/>
        <v>0.18588394212897114</v>
      </c>
      <c r="L478" s="13">
        <f t="shared" si="40"/>
        <v>802.36922152803515</v>
      </c>
    </row>
    <row r="479" spans="5:12">
      <c r="E479" s="4">
        <f t="shared" si="39"/>
        <v>2223</v>
      </c>
      <c r="F479" s="5">
        <f>F478*SUM(economy!Z269:AB269)/SUM(economy!Z268:AB268)</f>
        <v>1488.7079425429697</v>
      </c>
      <c r="G479" s="13">
        <f t="shared" si="41"/>
        <v>201.34003862667026</v>
      </c>
      <c r="H479" s="13">
        <f t="shared" si="41"/>
        <v>214.76883847946311</v>
      </c>
      <c r="I479" s="13">
        <f t="shared" si="41"/>
        <v>103.21027122691558</v>
      </c>
      <c r="J479" s="13">
        <f t="shared" si="41"/>
        <v>6.1464379786847729</v>
      </c>
      <c r="K479" s="13">
        <f t="shared" si="41"/>
        <v>0.18353535716908764</v>
      </c>
      <c r="L479" s="13">
        <f t="shared" si="40"/>
        <v>800.64912166890269</v>
      </c>
    </row>
    <row r="480" spans="5:12">
      <c r="E480" s="4">
        <f t="shared" si="39"/>
        <v>2224</v>
      </c>
      <c r="F480" s="5">
        <f>F479*SUM(economy!Z270:AB270)/SUM(economy!Z269:AB269)</f>
        <v>1469.7741113474228</v>
      </c>
      <c r="G480" s="13">
        <f t="shared" si="41"/>
        <v>201.43089873583955</v>
      </c>
      <c r="H480" s="13">
        <f t="shared" si="41"/>
        <v>214.31778776667309</v>
      </c>
      <c r="I480" s="13">
        <f t="shared" si="41"/>
        <v>102.04857505272815</v>
      </c>
      <c r="J480" s="13">
        <f t="shared" si="41"/>
        <v>5.9700422796432253</v>
      </c>
      <c r="K480" s="13">
        <f t="shared" si="41"/>
        <v>0.18121221293304457</v>
      </c>
      <c r="L480" s="13">
        <f t="shared" si="40"/>
        <v>798.94851604781707</v>
      </c>
    </row>
    <row r="481" spans="5:12">
      <c r="E481" s="4">
        <f t="shared" si="39"/>
        <v>2225</v>
      </c>
      <c r="F481" s="5">
        <f>F480*SUM(economy!Z271:AB271)/SUM(economy!Z270:AB270)</f>
        <v>1451.0477136751597</v>
      </c>
      <c r="G481" s="13">
        <f t="shared" si="41"/>
        <v>201.52060325906731</v>
      </c>
      <c r="H481" s="13">
        <f t="shared" si="41"/>
        <v>213.8662000833547</v>
      </c>
      <c r="I481" s="13">
        <f t="shared" si="41"/>
        <v>100.89962736083773</v>
      </c>
      <c r="J481" s="13">
        <f t="shared" si="41"/>
        <v>5.8015012316686887</v>
      </c>
      <c r="K481" s="13">
        <f t="shared" si="41"/>
        <v>0.17891424246424803</v>
      </c>
      <c r="L481" s="13">
        <f t="shared" si="40"/>
        <v>797.26684617739261</v>
      </c>
    </row>
    <row r="482" spans="5:12">
      <c r="E482" s="4">
        <f t="shared" si="39"/>
        <v>2226</v>
      </c>
      <c r="F482" s="5">
        <f>F481*SUM(economy!Z272:AB272)/SUM(economy!Z271:AB271)</f>
        <v>1432.5286054390867</v>
      </c>
      <c r="G482" s="13">
        <f t="shared" si="41"/>
        <v>201.60916485661556</v>
      </c>
      <c r="H482" s="13">
        <f t="shared" si="41"/>
        <v>213.41409638405608</v>
      </c>
      <c r="I482" s="13">
        <f t="shared" si="41"/>
        <v>99.763288196984945</v>
      </c>
      <c r="J482" s="13">
        <f t="shared" si="41"/>
        <v>5.6403904698972491</v>
      </c>
      <c r="K482" s="13">
        <f t="shared" si="41"/>
        <v>0.17664127932017193</v>
      </c>
      <c r="L482" s="13">
        <f t="shared" si="40"/>
        <v>795.60358118687407</v>
      </c>
    </row>
    <row r="483" spans="5:12">
      <c r="E483" s="4">
        <f t="shared" si="39"/>
        <v>2227</v>
      </c>
      <c r="F483" s="5">
        <f>F482*SUM(economy!Z273:AB273)/SUM(economy!Z272:AB272)</f>
        <v>1414.2165954967425</v>
      </c>
      <c r="G483" s="13">
        <f t="shared" si="41"/>
        <v>201.69659617995222</v>
      </c>
      <c r="H483" s="13">
        <f t="shared" si="41"/>
        <v>212.96149755214944</v>
      </c>
      <c r="I483" s="13">
        <f t="shared" si="41"/>
        <v>98.639419463815813</v>
      </c>
      <c r="J483" s="13">
        <f t="shared" si="41"/>
        <v>5.4863098551838982</v>
      </c>
      <c r="K483" s="13">
        <f t="shared" si="41"/>
        <v>0.17439321578366887</v>
      </c>
      <c r="L483" s="13">
        <f t="shared" si="40"/>
        <v>793.95821626688496</v>
      </c>
    </row>
    <row r="484" spans="5:12">
      <c r="E484" s="4">
        <f t="shared" si="39"/>
        <v>2228</v>
      </c>
      <c r="F484" s="5">
        <f>F483*SUM(economy!Z274:AB274)/SUM(economy!Z273:AB273)</f>
        <v>1396.111446319132</v>
      </c>
      <c r="G484" s="13">
        <f t="shared" si="41"/>
        <v>201.78290986887924</v>
      </c>
      <c r="H484" s="13">
        <f t="shared" si="41"/>
        <v>212.50842439560856</v>
      </c>
      <c r="I484" s="13">
        <f t="shared" si="41"/>
        <v>97.527884888887854</v>
      </c>
      <c r="J484" s="13">
        <f t="shared" si="41"/>
        <v>5.3388820846404403</v>
      </c>
      <c r="K484" s="13">
        <f t="shared" si="41"/>
        <v>0.1721699775471619</v>
      </c>
      <c r="L484" s="13">
        <f t="shared" si="40"/>
        <v>792.33027121556324</v>
      </c>
    </row>
    <row r="485" spans="5:12">
      <c r="E485" s="4">
        <f t="shared" si="39"/>
        <v>2229</v>
      </c>
      <c r="F485" s="5">
        <f>F484*SUM(economy!Z275:AB275)/SUM(economy!Z274:AB274)</f>
        <v>1378.2128746793755</v>
      </c>
      <c r="G485" s="13">
        <f t="shared" si="41"/>
        <v>201.86811854870155</v>
      </c>
      <c r="H485" s="13">
        <f t="shared" si="41"/>
        <v>212.05489764286065</v>
      </c>
      <c r="I485" s="13">
        <f t="shared" si="41"/>
        <v>96.428549993206119</v>
      </c>
      <c r="J485" s="13">
        <f t="shared" si="41"/>
        <v>5.1977513816275058</v>
      </c>
      <c r="K485" s="13">
        <f t="shared" si="41"/>
        <v>0.16997150838923128</v>
      </c>
      <c r="L485" s="13">
        <f t="shared" si="40"/>
        <v>790.71928907478502</v>
      </c>
    </row>
    <row r="486" spans="5:12">
      <c r="E486" s="4">
        <f t="shared" si="39"/>
        <v>2230</v>
      </c>
      <c r="F486" s="5">
        <f>F485*SUM(economy!Z276:AB276)/SUM(economy!Z275:AB275)</f>
        <v>1360.5205523582988</v>
      </c>
      <c r="G486" s="13">
        <f t="shared" si="41"/>
        <v>201.95223482743785</v>
      </c>
      <c r="H486" s="13">
        <f t="shared" si="41"/>
        <v>211.6009379387144</v>
      </c>
      <c r="I486" s="13">
        <f t="shared" si="41"/>
        <v>95.341282060285081</v>
      </c>
      <c r="J486" s="13">
        <f t="shared" si="41"/>
        <v>5.0625822606640307</v>
      </c>
      <c r="K486" s="13">
        <f t="shared" si="41"/>
        <v>0.16779776091282567</v>
      </c>
      <c r="L486" s="13">
        <f t="shared" si="40"/>
        <v>789.12483484801407</v>
      </c>
    </row>
    <row r="487" spans="5:12">
      <c r="E487" s="4">
        <f t="shared" si="39"/>
        <v>2231</v>
      </c>
      <c r="F487" s="5">
        <f>F486*SUM(economy!Z277:AB277)/SUM(economy!Z276:AB276)</f>
        <v>1343.034106864324</v>
      </c>
      <c r="G487" s="13">
        <f t="shared" ref="G487:K502" si="42">G486*(1-G$5)+G$4*$F486*$L$4/1000</f>
        <v>202.03527129307474</v>
      </c>
      <c r="H487" s="13">
        <f t="shared" si="42"/>
        <v>211.14656584036521</v>
      </c>
      <c r="I487" s="13">
        <f t="shared" si="42"/>
        <v>94.265950105731648</v>
      </c>
      <c r="J487" s="13">
        <f t="shared" si="42"/>
        <v>4.9330583629763911</v>
      </c>
      <c r="K487" s="13">
        <f t="shared" si="42"/>
        <v>0.16564869096082926</v>
      </c>
      <c r="L487" s="13">
        <f t="shared" si="40"/>
        <v>787.54649429310871</v>
      </c>
    </row>
    <row r="488" spans="5:12">
      <c r="E488" s="4">
        <f t="shared" si="39"/>
        <v>2232</v>
      </c>
      <c r="F488" s="5">
        <f>F487*SUM(economy!Z278:AB278)/SUM(economy!Z277:AB277)</f>
        <v>1325.7531221654419</v>
      </c>
      <c r="G488" s="13">
        <f t="shared" si="42"/>
        <v>202.11724051086458</v>
      </c>
      <c r="H488" s="13">
        <f t="shared" si="42"/>
        <v>210.69180181347937</v>
      </c>
      <c r="I488" s="13">
        <f t="shared" si="42"/>
        <v>93.202424847344773</v>
      </c>
      <c r="J488" s="13">
        <f t="shared" si="42"/>
        <v>4.8088813586534433</v>
      </c>
      <c r="K488" s="13">
        <f t="shared" si="42"/>
        <v>0.16352425426273004</v>
      </c>
      <c r="L488" s="13">
        <f t="shared" si="40"/>
        <v>785.98387278460496</v>
      </c>
    </row>
    <row r="489" spans="5:12">
      <c r="E489" s="4">
        <f t="shared" si="39"/>
        <v>2233</v>
      </c>
      <c r="F489" s="5">
        <f>F488*SUM(economy!Z279:AB279)/SUM(economy!Z278:AB278)</f>
        <v>1308.6771394312132</v>
      </c>
      <c r="G489" s="13">
        <f t="shared" si="42"/>
        <v>202.19815502066811</v>
      </c>
      <c r="H489" s="13">
        <f t="shared" si="42"/>
        <v>210.23666622835745</v>
      </c>
      <c r="I489" s="13">
        <f t="shared" si="42"/>
        <v>92.150578675726265</v>
      </c>
      <c r="J489" s="13">
        <f t="shared" si="42"/>
        <v>4.6897699116039142</v>
      </c>
      <c r="K489" s="13">
        <f t="shared" si="42"/>
        <v>0.16142440443508593</v>
      </c>
      <c r="L489" s="13">
        <f t="shared" si="40"/>
        <v>784.43659424079078</v>
      </c>
    </row>
    <row r="490" spans="5:12">
      <c r="E490" s="4">
        <f t="shared" si="39"/>
        <v>2234</v>
      </c>
      <c r="F490" s="5">
        <f>F489*SUM(economy!Z280:AB280)/SUM(economy!Z279:AB279)</f>
        <v>1291.805657783071</v>
      </c>
      <c r="G490" s="13">
        <f t="shared" si="42"/>
        <v>202.27802733434231</v>
      </c>
      <c r="H490" s="13">
        <f t="shared" si="42"/>
        <v>209.781179356178</v>
      </c>
      <c r="I490" s="13">
        <f t="shared" si="42"/>
        <v>91.110285625397609</v>
      </c>
      <c r="J490" s="13">
        <f t="shared" si="42"/>
        <v>4.5754587037296082</v>
      </c>
      <c r="K490" s="13">
        <f t="shared" si="42"/>
        <v>0.159349091803582</v>
      </c>
      <c r="L490" s="13">
        <f t="shared" si="40"/>
        <v>782.90430011145122</v>
      </c>
    </row>
    <row r="491" spans="5:12">
      <c r="E491" s="4">
        <f t="shared" si="39"/>
        <v>2235</v>
      </c>
      <c r="F491" s="5">
        <f>F490*SUM(economy!Z281:AB281)/SUM(economy!Z280:AB280)</f>
        <v>1275.1381350514241</v>
      </c>
      <c r="G491" s="13">
        <f t="shared" si="42"/>
        <v>202.35686993317415</v>
      </c>
      <c r="H491" s="13">
        <f t="shared" si="42"/>
        <v>209.32536136532215</v>
      </c>
      <c r="I491" s="13">
        <f t="shared" si="42"/>
        <v>90.081421346417159</v>
      </c>
      <c r="J491" s="13">
        <f t="shared" si="42"/>
        <v>4.4656975149325913</v>
      </c>
      <c r="K491" s="13">
        <f t="shared" si="42"/>
        <v>0.1572982627237976</v>
      </c>
      <c r="L491" s="13">
        <f t="shared" si="40"/>
        <v>781.38664842256981</v>
      </c>
    </row>
    <row r="492" spans="5:12">
      <c r="E492" s="4">
        <f t="shared" si="39"/>
        <v>2236</v>
      </c>
      <c r="F492" s="5">
        <f>F491*SUM(economy!Z282:AB282)/SUM(economy!Z281:AB281)</f>
        <v>1258.6739885381517</v>
      </c>
      <c r="G492" s="13">
        <f t="shared" si="42"/>
        <v>202.4346952653604</v>
      </c>
      <c r="H492" s="13">
        <f t="shared" si="42"/>
        <v>208.86923231777925</v>
      </c>
      <c r="I492" s="13">
        <f t="shared" si="42"/>
        <v>89.063863076492069</v>
      </c>
      <c r="J492" s="13">
        <f t="shared" si="42"/>
        <v>4.3602503557675432</v>
      </c>
      <c r="K492" s="13">
        <f t="shared" si="42"/>
        <v>0.15527185920477546</v>
      </c>
      <c r="L492" s="13">
        <f t="shared" si="40"/>
        <v>779.88331287460403</v>
      </c>
    </row>
    <row r="493" spans="5:12">
      <c r="E493" s="4">
        <f t="shared" si="39"/>
        <v>2237</v>
      </c>
      <c r="F493" s="5">
        <f>F492*SUM(economy!Z283:AB283)/SUM(economy!Z282:AB282)</f>
        <v>1242.4125957834422</v>
      </c>
      <c r="G493" s="13">
        <f t="shared" si="42"/>
        <v>202.51151574353409</v>
      </c>
      <c r="H493" s="13">
        <f t="shared" si="42"/>
        <v>208.41281216563408</v>
      </c>
      <c r="I493" s="13">
        <f t="shared" si="42"/>
        <v>88.057489613579079</v>
      </c>
      <c r="J493" s="13">
        <f t="shared" si="42"/>
        <v>4.2588946497324383</v>
      </c>
      <c r="K493" s="13">
        <f t="shared" si="42"/>
        <v>0.15326981871650269</v>
      </c>
      <c r="L493" s="13">
        <f t="shared" si="40"/>
        <v>778.39398199119614</v>
      </c>
    </row>
    <row r="494" spans="5:12">
      <c r="E494" s="4">
        <f t="shared" si="39"/>
        <v>2238</v>
      </c>
      <c r="F494" s="5">
        <f>F493*SUM(economy!Z284:AB284)/SUM(economy!Z283:AB283)</f>
        <v>1226.3532953359083</v>
      </c>
      <c r="G494" s="13">
        <f t="shared" si="42"/>
        <v>202.58734374233777</v>
      </c>
      <c r="H494" s="13">
        <f t="shared" si="42"/>
        <v>207.95612074763571</v>
      </c>
      <c r="I494" s="13">
        <f t="shared" si="42"/>
        <v>87.062181288968318</v>
      </c>
      <c r="J494" s="13">
        <f t="shared" si="42"/>
        <v>4.1614204623624005</v>
      </c>
      <c r="K494" s="13">
        <f t="shared" si="42"/>
        <v>0.151292074109144</v>
      </c>
      <c r="L494" s="13">
        <f t="shared" si="40"/>
        <v>776.91835831541334</v>
      </c>
    </row>
    <row r="495" spans="5:12">
      <c r="E495" s="4">
        <f t="shared" si="39"/>
        <v>2239</v>
      </c>
      <c r="F495" s="5">
        <f>F494*SUM(economy!Z285:AB285)/SUM(economy!Z284:AB284)</f>
        <v>1210.4953875251563</v>
      </c>
      <c r="G495" s="13">
        <f t="shared" si="42"/>
        <v>202.66219159604373</v>
      </c>
      <c r="H495" s="13">
        <f t="shared" si="42"/>
        <v>207.49917778584808</v>
      </c>
      <c r="I495" s="13">
        <f t="shared" si="42"/>
        <v>86.07781994084408</v>
      </c>
      <c r="J495" s="13">
        <f t="shared" si="42"/>
        <v>4.0676297744533887</v>
      </c>
      <c r="K495" s="13">
        <f t="shared" si="42"/>
        <v>0.14933855360020978</v>
      </c>
      <c r="L495" s="13">
        <f t="shared" si="40"/>
        <v>775.45615765078946</v>
      </c>
    </row>
    <row r="496" spans="5:12">
      <c r="E496" s="4">
        <f t="shared" si="39"/>
        <v>2240</v>
      </c>
      <c r="F496" s="5">
        <f>F495*SUM(economy!Z286:AB286)/SUM(economy!Z285:AB285)</f>
        <v>1194.8381352360921</v>
      </c>
      <c r="G496" s="13">
        <f t="shared" si="42"/>
        <v>202.73607159622131</v>
      </c>
      <c r="H496" s="13">
        <f t="shared" si="42"/>
        <v>207.04200288238243</v>
      </c>
      <c r="I496" s="13">
        <f t="shared" si="42"/>
        <v>85.104288888316518</v>
      </c>
      <c r="J496" s="13">
        <f t="shared" si="42"/>
        <v>3.9773357968950083</v>
      </c>
      <c r="K496" s="13">
        <f t="shared" si="42"/>
        <v>0.14740918080304394</v>
      </c>
      <c r="L496" s="13">
        <f t="shared" si="40"/>
        <v>774.00710834461825</v>
      </c>
    </row>
    <row r="497" spans="5:12">
      <c r="E497" s="4">
        <f t="shared" si="39"/>
        <v>2241</v>
      </c>
      <c r="F497" s="5">
        <f>F496*SUM(economy!Z287:AB287)/SUM(economy!Z286:AB286)</f>
        <v>1179.3807646843145</v>
      </c>
      <c r="G497" s="13">
        <f t="shared" si="42"/>
        <v>202.80899598945169</v>
      </c>
      <c r="H497" s="13">
        <f t="shared" si="42"/>
        <v>206.5846155162113</v>
      </c>
      <c r="I497" s="13">
        <f t="shared" si="42"/>
        <v>84.141472905918249</v>
      </c>
      <c r="J497" s="13">
        <f t="shared" si="42"/>
        <v>3.890362324735646</v>
      </c>
      <c r="K497" s="13">
        <f t="shared" si="42"/>
        <v>0.14550387478045512</v>
      </c>
      <c r="L497" s="13">
        <f t="shared" si="40"/>
        <v>772.57095061109726</v>
      </c>
    </row>
    <row r="498" spans="5:12">
      <c r="E498" s="4">
        <f t="shared" si="39"/>
        <v>2242</v>
      </c>
      <c r="F498" s="5">
        <f>F497*SUM(economy!Z288:AB288)/SUM(economy!Z287:AB287)</f>
        <v>1164.1224661921224</v>
      </c>
      <c r="G498" s="13">
        <f t="shared" si="42"/>
        <v>202.88097697508971</v>
      </c>
      <c r="H498" s="13">
        <f t="shared" si="42"/>
        <v>206.12703504006421</v>
      </c>
      <c r="I498" s="13">
        <f t="shared" si="42"/>
        <v>83.189258198559784</v>
      </c>
      <c r="J498" s="13">
        <f t="shared" si="42"/>
        <v>3.8065431282388467</v>
      </c>
      <c r="K498" s="13">
        <f t="shared" si="42"/>
        <v>0.14362255011364911</v>
      </c>
      <c r="L498" s="13">
        <f t="shared" si="40"/>
        <v>771.14743589206614</v>
      </c>
    </row>
    <row r="499" spans="5:12">
      <c r="E499" s="4">
        <f t="shared" si="39"/>
        <v>2243</v>
      </c>
      <c r="F499" s="5">
        <f>F498*SUM(economy!Z289:AB289)/SUM(economy!Z288:AB288)</f>
        <v>1149.0623949646438</v>
      </c>
      <c r="G499" s="13">
        <f t="shared" si="42"/>
        <v>202.95202670307327</v>
      </c>
      <c r="H499" s="13">
        <f t="shared" si="42"/>
        <v>205.66928067740463</v>
      </c>
      <c r="I499" s="13">
        <f t="shared" si="42"/>
        <v>82.24753237693767</v>
      </c>
      <c r="J499" s="13">
        <f t="shared" si="42"/>
        <v>3.7257213788178025</v>
      </c>
      <c r="K499" s="13">
        <f t="shared" si="42"/>
        <v>0.14176511698047062</v>
      </c>
      <c r="L499" s="13">
        <f t="shared" si="40"/>
        <v>769.73632625321386</v>
      </c>
    </row>
    <row r="500" spans="5:12">
      <c r="E500" s="4">
        <f t="shared" si="39"/>
        <v>2244</v>
      </c>
      <c r="F500" s="5">
        <f>F499*SUM(economy!Z290:AB290)/SUM(economy!Z289:AB289)</f>
        <v>1134.1996718657747</v>
      </c>
      <c r="G500" s="13">
        <f t="shared" si="42"/>
        <v>203.02215727178003</v>
      </c>
      <c r="H500" s="13">
        <f t="shared" si="42"/>
        <v>205.21137151948827</v>
      </c>
      <c r="I500" s="13">
        <f t="shared" si="42"/>
        <v>81.316184433389409</v>
      </c>
      <c r="J500" s="13">
        <f t="shared" si="42"/>
        <v>3.6477491078554962</v>
      </c>
      <c r="K500" s="13">
        <f t="shared" si="42"/>
        <v>0.13993148123929758</v>
      </c>
      <c r="L500" s="13">
        <f t="shared" si="40"/>
        <v>768.33739381375244</v>
      </c>
    </row>
    <row r="501" spans="5:12">
      <c r="E501" s="4">
        <f t="shared" si="39"/>
        <v>2245</v>
      </c>
      <c r="F501" s="5">
        <f>F500*SUM(economy!Z291:AB291)/SUM(economy!Z290:AB290)</f>
        <v>1119.5333841935706</v>
      </c>
      <c r="G501" s="13">
        <f t="shared" si="42"/>
        <v>203.09138072593146</v>
      </c>
      <c r="H501" s="13">
        <f t="shared" si="42"/>
        <v>204.75332652250219</v>
      </c>
      <c r="I501" s="13">
        <f t="shared" si="42"/>
        <v>80.395104718188904</v>
      </c>
      <c r="J501" s="13">
        <f t="shared" si="42"/>
        <v>3.5724866965318198</v>
      </c>
      <c r="K501" s="13">
        <f t="shared" si="42"/>
        <v>0.13812154451635428</v>
      </c>
      <c r="L501" s="13">
        <f t="shared" si="40"/>
        <v>766.95042020767073</v>
      </c>
    </row>
    <row r="502" spans="5:12">
      <c r="E502" s="4">
        <f t="shared" si="39"/>
        <v>2246</v>
      </c>
      <c r="F502" s="5">
        <f>F501*SUM(economy!Z292:AB292)/SUM(economy!Z291:AB291)</f>
        <v>1105.0625864549077</v>
      </c>
      <c r="G502" s="13">
        <f t="shared" si="42"/>
        <v>203.15970905454421</v>
      </c>
      <c r="H502" s="13">
        <f t="shared" si="42"/>
        <v>204.29516450478479</v>
      </c>
      <c r="I502" s="13">
        <f t="shared" si="42"/>
        <v>79.484184916276675</v>
      </c>
      <c r="J502" s="13">
        <f t="shared" si="42"/>
        <v>3.4998023948862755</v>
      </c>
      <c r="K502" s="13">
        <f t="shared" si="42"/>
        <v>0.13633520429507312</v>
      </c>
      <c r="L502" s="13">
        <f t="shared" si="40"/>
        <v>765.57519607478707</v>
      </c>
    </row>
    <row r="503" spans="5:12">
      <c r="E503" s="4">
        <f t="shared" si="39"/>
        <v>2247</v>
      </c>
      <c r="F503" s="5">
        <f>F502*SUM(economy!Z293:AB293)/SUM(economy!Z292:AB292)</f>
        <v>1090.7863011391321</v>
      </c>
      <c r="G503" s="13">
        <f t="shared" ref="G503:K518" si="43">G502*(1-G$5)+G$4*$F502*$L$4/1000</f>
        <v>203.22715418892878</v>
      </c>
      <c r="H503" s="13">
        <f t="shared" si="43"/>
        <v>203.83690414412587</v>
      </c>
      <c r="I503" s="13">
        <f t="shared" si="43"/>
        <v>78.583318024418787</v>
      </c>
      <c r="J503" s="13">
        <f t="shared" si="43"/>
        <v>3.4295718684460352</v>
      </c>
      <c r="K503" s="13">
        <f t="shared" si="43"/>
        <v>0.13457235400666417</v>
      </c>
      <c r="L503" s="13">
        <f t="shared" si="40"/>
        <v>764.21152057992606</v>
      </c>
    </row>
    <row r="504" spans="5:12">
      <c r="E504" s="4">
        <f t="shared" si="39"/>
        <v>2248</v>
      </c>
      <c r="F504" s="5">
        <f>F503*SUM(economy!Z294:AB294)/SUM(economy!Z293:AB293)</f>
        <v>1076.7035194906114</v>
      </c>
      <c r="G504" s="13">
        <f t="shared" si="43"/>
        <v>203.2937280007354</v>
      </c>
      <c r="H504" s="13">
        <f t="shared" si="43"/>
        <v>203.37856397514705</v>
      </c>
      <c r="I504" s="13">
        <f t="shared" si="43"/>
        <v>77.692398328788528</v>
      </c>
      <c r="J504" s="13">
        <f t="shared" si="43"/>
        <v>3.361677770844516</v>
      </c>
      <c r="K504" s="13">
        <f t="shared" si="43"/>
        <v>0.13283288312136998</v>
      </c>
      <c r="L504" s="13">
        <f t="shared" si="40"/>
        <v>762.85920095863685</v>
      </c>
    </row>
    <row r="505" spans="5:12">
      <c r="E505" s="4">
        <f t="shared" si="39"/>
        <v>2249</v>
      </c>
      <c r="F505" s="5">
        <f>F504*SUM(economy!Z295:AB295)/SUM(economy!Z294:AB294)</f>
        <v>1062.8132022799887</v>
      </c>
      <c r="G505" s="13">
        <f t="shared" si="43"/>
        <v>203.35944230004702</v>
      </c>
      <c r="H505" s="13">
        <f t="shared" si="43"/>
        <v>202.92016238676189</v>
      </c>
      <c r="I505" s="13">
        <f t="shared" si="43"/>
        <v>76.811321382965147</v>
      </c>
      <c r="J505" s="13">
        <f t="shared" si="43"/>
        <v>3.2960093409455888</v>
      </c>
      <c r="K505" s="13">
        <f t="shared" si="43"/>
        <v>0.13111667724008455</v>
      </c>
      <c r="L505" s="13">
        <f t="shared" si="40"/>
        <v>761.51805208795975</v>
      </c>
    </row>
    <row r="506" spans="5:12">
      <c r="E506" s="4">
        <f t="shared" si="39"/>
        <v>2250</v>
      </c>
      <c r="F506" s="5">
        <f>F505*SUM(economy!Z296:AB296)/SUM(economy!Z295:AB295)</f>
        <v>1049.1142805740899</v>
      </c>
      <c r="G506" s="13">
        <f t="shared" si="43"/>
        <v>203.42430883351952</v>
      </c>
      <c r="H506" s="13">
        <f t="shared" si="43"/>
        <v>202.46171761971516</v>
      </c>
      <c r="I506" s="13">
        <f t="shared" si="43"/>
        <v>75.939983986343719</v>
      </c>
      <c r="J506" s="13">
        <f t="shared" si="43"/>
        <v>3.2324620230733396</v>
      </c>
      <c r="K506" s="13">
        <f t="shared" si="43"/>
        <v>0.12942361818613196</v>
      </c>
      <c r="L506" s="13">
        <f t="shared" si="40"/>
        <v>760.18789608083785</v>
      </c>
    </row>
    <row r="507" spans="5:12">
      <c r="E507" s="4">
        <f t="shared" si="39"/>
        <v>2251</v>
      </c>
      <c r="F507" s="5">
        <f>F506*SUM(economy!Z297:AB297)/SUM(economy!Z296:AB296)</f>
        <v>1035.6056565043332</v>
      </c>
      <c r="G507" s="13">
        <f t="shared" si="43"/>
        <v>203.48833928256863</v>
      </c>
      <c r="H507" s="13">
        <f t="shared" si="43"/>
        <v>202.00324776420157</v>
      </c>
      <c r="I507" s="13">
        <f t="shared" si="43"/>
        <v>75.07828416295051</v>
      </c>
      <c r="J507" s="13">
        <f t="shared" si="43"/>
        <v>3.1709371090272702</v>
      </c>
      <c r="K507" s="13">
        <f t="shared" si="43"/>
        <v>0.12775358409707896</v>
      </c>
      <c r="L507" s="13">
        <f t="shared" si="40"/>
        <v>758.86856190284504</v>
      </c>
    </row>
    <row r="508" spans="5:12">
      <c r="E508" s="4">
        <f t="shared" si="39"/>
        <v>2252</v>
      </c>
      <c r="F508" s="5">
        <f>F507*SUM(economy!Z298:AB298)/SUM(economy!Z297:AB297)</f>
        <v>1022.2862040336315</v>
      </c>
      <c r="G508" s="13">
        <f t="shared" si="43"/>
        <v>203.5515452616041</v>
      </c>
      <c r="H508" s="13">
        <f t="shared" si="43"/>
        <v>201.54477075756287</v>
      </c>
      <c r="I508" s="13">
        <f t="shared" si="43"/>
        <v>74.226121140658108</v>
      </c>
      <c r="J508" s="13">
        <f t="shared" si="43"/>
        <v>3.1113414006382381</v>
      </c>
      <c r="K508" s="13">
        <f t="shared" si="43"/>
        <v>0.12610644951649758</v>
      </c>
      <c r="L508" s="13">
        <f t="shared" si="40"/>
        <v>757.55988500997978</v>
      </c>
    </row>
    <row r="509" spans="5:12">
      <c r="E509" s="4">
        <f t="shared" si="39"/>
        <v>2253</v>
      </c>
      <c r="F509" s="5">
        <f>F508*SUM(economy!Z299:AB299)/SUM(economy!Z298:AB298)</f>
        <v>1009.1547697216979</v>
      </c>
      <c r="G509" s="13">
        <f t="shared" si="43"/>
        <v>203.6139383163104</v>
      </c>
      <c r="H509" s="13">
        <f t="shared" si="43"/>
        <v>201.0863043820635</v>
      </c>
      <c r="I509" s="13">
        <f t="shared" si="43"/>
        <v>73.383395330794755</v>
      </c>
      <c r="J509" s="13">
        <f t="shared" si="43"/>
        <v>3.0535868916915248</v>
      </c>
      <c r="K509" s="13">
        <f t="shared" si="43"/>
        <v>0.12448208548562685</v>
      </c>
      <c r="L509" s="13">
        <f t="shared" si="40"/>
        <v>756.26170700634589</v>
      </c>
    </row>
    <row r="510" spans="5:12">
      <c r="E510" s="4">
        <f t="shared" si="39"/>
        <v>2254</v>
      </c>
      <c r="F510" s="5">
        <f>F509*SUM(economy!Z300:AB300)/SUM(economy!Z299:AB299)</f>
        <v>996.21017348868691</v>
      </c>
      <c r="G510" s="13">
        <f t="shared" si="43"/>
        <v>203.67552992197417</v>
      </c>
      <c r="H510" s="13">
        <f t="shared" si="43"/>
        <v>200.62786626274411</v>
      </c>
      <c r="I510" s="13">
        <f t="shared" si="43"/>
        <v>72.550008308142409</v>
      </c>
      <c r="J510" s="13">
        <f t="shared" si="43"/>
        <v>2.9975904681104653</v>
      </c>
      <c r="K510" s="13">
        <f t="shared" si="43"/>
        <v>0.12288035963489831</v>
      </c>
      <c r="L510" s="13">
        <f t="shared" si="40"/>
        <v>754.97387532060611</v>
      </c>
    </row>
    <row r="511" spans="5:12">
      <c r="E511" s="4">
        <f t="shared" si="39"/>
        <v>2255</v>
      </c>
      <c r="F511" s="5">
        <f>F510*SUM(economy!Z301:AB301)/SUM(economy!Z300:AB300)</f>
        <v>983.4512093771674</v>
      </c>
      <c r="G511" s="13">
        <f t="shared" si="43"/>
        <v>203.73633148185846</v>
      </c>
      <c r="H511" s="13">
        <f t="shared" si="43"/>
        <v>200.16947386535264</v>
      </c>
      <c r="I511" s="13">
        <f t="shared" si="43"/>
        <v>71.725862791317908</v>
      </c>
      <c r="J511" s="13">
        <f t="shared" si="43"/>
        <v>2.9432736253572709</v>
      </c>
      <c r="K511" s="13">
        <f t="shared" si="43"/>
        <v>0.12130113627530056</v>
      </c>
      <c r="L511" s="13">
        <f t="shared" si="40"/>
        <v>753.69624290016156</v>
      </c>
    </row>
    <row r="512" spans="5:12">
      <c r="E512" s="4">
        <f t="shared" si="39"/>
        <v>2256</v>
      </c>
      <c r="F512" s="5">
        <f>F511*SUM(economy!Z302:AB302)/SUM(economy!Z301:AB301)</f>
        <v>970.87664631234213</v>
      </c>
      <c r="G512" s="13">
        <f t="shared" si="43"/>
        <v>203.79635432562327</v>
      </c>
      <c r="H512" s="13">
        <f t="shared" si="43"/>
        <v>199.71114449435288</v>
      </c>
      <c r="I512" s="13">
        <f t="shared" si="43"/>
        <v>70.91086262353204</v>
      </c>
      <c r="J512" s="13">
        <f t="shared" si="43"/>
        <v>2.890562202067291</v>
      </c>
      <c r="K512" s="13">
        <f t="shared" si="43"/>
        <v>0.11974427648956829</v>
      </c>
      <c r="L512" s="13">
        <f t="shared" si="40"/>
        <v>752.42866792206496</v>
      </c>
    </row>
    <row r="513" spans="5:12">
      <c r="E513" s="4">
        <f t="shared" si="39"/>
        <v>2257</v>
      </c>
      <c r="F513" s="5">
        <f>F512*SUM(economy!Z303:AB303)/SUM(economy!Z302:AB302)</f>
        <v>958.48522886049022</v>
      </c>
      <c r="G513" s="13">
        <f t="shared" si="43"/>
        <v>203.85560970779258</v>
      </c>
      <c r="H513" s="13">
        <f t="shared" si="43"/>
        <v>199.25289529100959</v>
      </c>
      <c r="I513" s="13">
        <f t="shared" si="43"/>
        <v>70.10491275372101</v>
      </c>
      <c r="J513" s="13">
        <f t="shared" si="43"/>
        <v>2.8393861289891373</v>
      </c>
      <c r="K513" s="13">
        <f t="shared" si="43"/>
        <v>0.11820963822318205</v>
      </c>
      <c r="L513" s="13">
        <f t="shared" si="40"/>
        <v>751.17101351973542</v>
      </c>
    </row>
    <row r="514" spans="5:12">
      <c r="E514" s="4">
        <f t="shared" si="39"/>
        <v>2258</v>
      </c>
      <c r="F514" s="5">
        <f>F513*SUM(economy!Z304:AB304)/SUM(economy!Z303:AB303)</f>
        <v>946.27567798556117</v>
      </c>
      <c r="G514" s="13">
        <f t="shared" si="43"/>
        <v>203.91410880626765</v>
      </c>
      <c r="H514" s="13">
        <f t="shared" si="43"/>
        <v>198.79474323155034</v>
      </c>
      <c r="I514" s="13">
        <f t="shared" si="43"/>
        <v>69.307919218045214</v>
      </c>
      <c r="J514" s="13">
        <f t="shared" si="43"/>
        <v>2.7896791923560911</v>
      </c>
      <c r="K514" s="13">
        <f t="shared" si="43"/>
        <v>0.11669707637517018</v>
      </c>
      <c r="L514" s="13">
        <f t="shared" si="40"/>
        <v>749.92314752459447</v>
      </c>
    </row>
    <row r="515" spans="5:12">
      <c r="E515" s="4">
        <f t="shared" si="39"/>
        <v>2259</v>
      </c>
      <c r="F515" s="5">
        <f>F514*SUM(economy!Z305:AB305)/SUM(economy!Z304:AB304)</f>
        <v>934.24669180391948</v>
      </c>
      <c r="G515" s="13">
        <f t="shared" si="43"/>
        <v>203.97186272088649</v>
      </c>
      <c r="H515" s="13">
        <f t="shared" si="43"/>
        <v>198.33670512540328</v>
      </c>
      <c r="I515" s="13">
        <f t="shared" si="43"/>
        <v>68.519789121749923</v>
      </c>
      <c r="J515" s="13">
        <f t="shared" si="43"/>
        <v>2.7413788108641568</v>
      </c>
      <c r="K515" s="13">
        <f t="shared" si="43"/>
        <v>0.11520644288870374</v>
      </c>
      <c r="L515" s="13">
        <f t="shared" si="40"/>
        <v>748.68494222179243</v>
      </c>
    </row>
    <row r="516" spans="5:12">
      <c r="E516" s="4">
        <f t="shared" si="39"/>
        <v>2260</v>
      </c>
      <c r="F516" s="5">
        <f>F515*SUM(economy!Z306:AB306)/SUM(economy!Z305:AB305)</f>
        <v>922.39694633707416</v>
      </c>
      <c r="G516" s="13">
        <f t="shared" si="43"/>
        <v>204.02888247202947</v>
      </c>
      <c r="H516" s="13">
        <f t="shared" si="43"/>
        <v>197.87879761351076</v>
      </c>
      <c r="I516" s="13">
        <f t="shared" si="43"/>
        <v>67.740430621382856</v>
      </c>
      <c r="J516" s="13">
        <f t="shared" si="43"/>
        <v>2.6944258254792457</v>
      </c>
      <c r="K516" s="13">
        <f t="shared" si="43"/>
        <v>0.11373758684147917</v>
      </c>
      <c r="L516" s="13">
        <f t="shared" si="40"/>
        <v>747.45627411924374</v>
      </c>
    </row>
    <row r="517" spans="5:12">
      <c r="E517" s="4">
        <f t="shared" si="39"/>
        <v>2261</v>
      </c>
      <c r="F517" s="5">
        <f>F516*SUM(economy!Z307:AB307)/SUM(economy!Z306:AB306)</f>
        <v>910.72509626247245</v>
      </c>
      <c r="G517" s="13">
        <f t="shared" si="43"/>
        <v>204.08517899927068</v>
      </c>
      <c r="H517" s="13">
        <f t="shared" si="43"/>
        <v>197.42103716671812</v>
      </c>
      <c r="I517" s="13">
        <f t="shared" si="43"/>
        <v>66.969752907363542</v>
      </c>
      <c r="J517" s="13">
        <f t="shared" si="43"/>
        <v>2.6487643013403637</v>
      </c>
      <c r="K517" s="13">
        <f t="shared" si="43"/>
        <v>0.11229035453587749</v>
      </c>
      <c r="L517" s="13">
        <f t="shared" si="40"/>
        <v>746.23702372922867</v>
      </c>
    </row>
    <row r="518" spans="5:12">
      <c r="E518" s="4">
        <f t="shared" si="39"/>
        <v>2262</v>
      </c>
      <c r="F518" s="5">
        <f>F517*SUM(economy!Z308:AB308)/SUM(economy!Z307:AB307)</f>
        <v>899.22977566211557</v>
      </c>
      <c r="G518" s="13">
        <f t="shared" si="43"/>
        <v>204.14076316007544</v>
      </c>
      <c r="H518" s="13">
        <f t="shared" si="43"/>
        <v>196.96344008423759</v>
      </c>
      <c r="I518" s="13">
        <f t="shared" si="43"/>
        <v>66.207666186899459</v>
      </c>
      <c r="J518" s="13">
        <f t="shared" si="43"/>
        <v>2.6043413410675651</v>
      </c>
      <c r="K518" s="13">
        <f t="shared" si="43"/>
        <v>0.11086458958889731</v>
      </c>
      <c r="L518" s="13">
        <f t="shared" si="40"/>
        <v>745.02707536186892</v>
      </c>
    </row>
    <row r="519" spans="5:12">
      <c r="E519" s="4">
        <f t="shared" si="39"/>
        <v>2263</v>
      </c>
      <c r="F519" s="5">
        <f>F518*SUM(economy!Z309:AB309)/SUM(economy!Z308:AB308)</f>
        <v>887.90959876905117</v>
      </c>
      <c r="G519" s="13">
        <f t="shared" ref="G519:K534" si="44">G518*(1-G$5)+G$4*$F518*$L$4/1000</f>
        <v>204.19564572854307</v>
      </c>
      <c r="H519" s="13">
        <f t="shared" si="44"/>
        <v>196.50602249218653</v>
      </c>
      <c r="I519" s="13">
        <f t="shared" si="44"/>
        <v>65.454081667243898</v>
      </c>
      <c r="J519" s="13">
        <f t="shared" si="44"/>
        <v>2.5611069088229055</v>
      </c>
      <c r="K519" s="13">
        <f t="shared" si="44"/>
        <v>0.10946013302184797</v>
      </c>
      <c r="L519" s="13">
        <f t="shared" si="40"/>
        <v>743.82631692981829</v>
      </c>
    </row>
    <row r="520" spans="5:12">
      <c r="E520" s="4">
        <f t="shared" si="39"/>
        <v>2264</v>
      </c>
      <c r="F520" s="5">
        <f>F519*SUM(economy!Z310:AB310)/SUM(economy!Z309:AB309)</f>
        <v>876.76316071154758</v>
      </c>
      <c r="G520" s="13">
        <f t="shared" si="44"/>
        <v>204.24983739419565</v>
      </c>
      <c r="H520" s="13">
        <f t="shared" si="44"/>
        <v>196.04880034219994</v>
      </c>
      <c r="I520" s="13">
        <f t="shared" si="44"/>
        <v>64.708911539290753</v>
      </c>
      <c r="J520" s="13">
        <f t="shared" si="44"/>
        <v>2.5190136645098535</v>
      </c>
      <c r="K520" s="13">
        <f t="shared" si="44"/>
        <v>0.10807682334979807</v>
      </c>
      <c r="L520" s="13">
        <f t="shared" si="40"/>
        <v>742.63463976354592</v>
      </c>
    </row>
    <row r="521" spans="5:12">
      <c r="E521" s="4">
        <f t="shared" si="39"/>
        <v>2265</v>
      </c>
      <c r="F521" s="5">
        <f>F520*SUM(economy!Z311:AB311)/SUM(economy!Z310:AB310)</f>
        <v>865.78903825488419</v>
      </c>
      <c r="G521" s="13">
        <f t="shared" si="44"/>
        <v>204.30334876081184</v>
      </c>
      <c r="H521" s="13">
        <f t="shared" si="44"/>
        <v>195.59178941011655</v>
      </c>
      <c r="I521" s="13">
        <f t="shared" si="44"/>
        <v>63.972068961501265</v>
      </c>
      <c r="J521" s="13">
        <f t="shared" si="44"/>
        <v>2.4780168075317133</v>
      </c>
      <c r="K521" s="13">
        <f t="shared" si="44"/>
        <v>0.10671449667076625</v>
      </c>
      <c r="L521" s="13">
        <f t="shared" si="40"/>
        <v>741.45193843663208</v>
      </c>
    </row>
    <row r="522" spans="5:12">
      <c r="E522" s="4">
        <f t="shared" ref="E522:E556" si="45">1+E521</f>
        <v>2266</v>
      </c>
      <c r="F522" s="5">
        <f>F521*SUM(economy!Z312:AB312)/SUM(economy!Z311:AB311)</f>
        <v>854.98579054062077</v>
      </c>
      <c r="G522" s="13">
        <f t="shared" si="44"/>
        <v>204.35619034530626</v>
      </c>
      <c r="H522" s="13">
        <f t="shared" si="44"/>
        <v>195.13500529473822</v>
      </c>
      <c r="I522" s="13">
        <f t="shared" si="44"/>
        <v>63.243468044158007</v>
      </c>
      <c r="J522" s="13">
        <f t="shared" si="44"/>
        <v>2.4380739295627039</v>
      </c>
      <c r="K522" s="13">
        <f t="shared" si="44"/>
        <v>0.10537298675464421</v>
      </c>
      <c r="L522" s="13">
        <f t="shared" ref="L522:L556" si="46">SUM(G522:K522,L$5)</f>
        <v>740.27811060051977</v>
      </c>
    </row>
    <row r="523" spans="5:12">
      <c r="E523" s="4">
        <f t="shared" si="45"/>
        <v>2267</v>
      </c>
      <c r="F523" s="5">
        <f>F522*SUM(economy!Z313:AB313)/SUM(economy!Z312:AB312)</f>
        <v>844.35195982321193</v>
      </c>
      <c r="G523" s="13">
        <f t="shared" si="44"/>
        <v>204.40837257665382</v>
      </c>
      <c r="H523" s="13">
        <f t="shared" si="44"/>
        <v>194.67846341666214</v>
      </c>
      <c r="I523" s="13">
        <f t="shared" si="44"/>
        <v>62.523023833941245</v>
      </c>
      <c r="J523" s="13">
        <f t="shared" si="44"/>
        <v>2.3991448758165292</v>
      </c>
      <c r="K523" s="13">
        <f t="shared" si="44"/>
        <v>0.10405212513183848</v>
      </c>
      <c r="L523" s="13">
        <f t="shared" si="46"/>
        <v>739.11305682820557</v>
      </c>
    </row>
    <row r="524" spans="5:12">
      <c r="E524" s="4">
        <f t="shared" si="45"/>
        <v>2268</v>
      </c>
      <c r="F524" s="5">
        <f>F523*SUM(economy!Z314:AB314)/SUM(economy!Z313:AB313)</f>
        <v>833.88607220382778</v>
      </c>
      <c r="G524" s="13">
        <f t="shared" si="44"/>
        <v>204.459905794859</v>
      </c>
      <c r="H524" s="13">
        <f t="shared" si="44"/>
        <v>194.22217901718548</v>
      </c>
      <c r="I524" s="13">
        <f t="shared" si="44"/>
        <v>61.810652298822994</v>
      </c>
      <c r="J524" s="13">
        <f t="shared" si="44"/>
        <v>2.3611916143266996</v>
      </c>
      <c r="K524" s="13">
        <f t="shared" si="44"/>
        <v>0.10275174118161745</v>
      </c>
      <c r="L524" s="13">
        <f t="shared" si="46"/>
        <v>737.95668046637581</v>
      </c>
    </row>
    <row r="525" spans="5:12">
      <c r="E525" s="4">
        <f t="shared" si="45"/>
        <v>2269</v>
      </c>
      <c r="F525" s="5">
        <f>F524*SUM(economy!Z315:AB315)/SUM(economy!Z314:AB314)</f>
        <v>823.5866383612007</v>
      </c>
      <c r="G525" s="13">
        <f t="shared" si="44"/>
        <v>204.51080024997003</v>
      </c>
      <c r="H525" s="13">
        <f t="shared" si="44"/>
        <v>193.76616715728193</v>
      </c>
      <c r="I525" s="13">
        <f t="shared" si="44"/>
        <v>61.106270313274095</v>
      </c>
      <c r="J525" s="13">
        <f t="shared" si="44"/>
        <v>2.3241781127805825</v>
      </c>
      <c r="K525" s="13">
        <f t="shared" si="44"/>
        <v>0.101471662220148</v>
      </c>
      <c r="L525" s="13">
        <f t="shared" si="46"/>
        <v>736.80888749552673</v>
      </c>
    </row>
    <row r="526" spans="5:12">
      <c r="E526" s="4">
        <f t="shared" si="45"/>
        <v>2270</v>
      </c>
      <c r="F526" s="5">
        <f>F525*SUM(economy!Z316:AB316)/SUM(economy!Z315:AB315)</f>
        <v>813.45215427936432</v>
      </c>
      <c r="G526" s="13">
        <f t="shared" si="44"/>
        <v>204.56106610113761</v>
      </c>
      <c r="H526" s="13">
        <f t="shared" si="44"/>
        <v>193.31044271664956</v>
      </c>
      <c r="I526" s="13">
        <f t="shared" si="44"/>
        <v>60.409795643779631</v>
      </c>
      <c r="J526" s="13">
        <f t="shared" si="44"/>
        <v>2.2880702224753198</v>
      </c>
      <c r="K526" s="13">
        <f t="shared" si="44"/>
        <v>0.10021171358820466</v>
      </c>
      <c r="L526" s="13">
        <f t="shared" si="46"/>
        <v>735.66958639763038</v>
      </c>
    </row>
    <row r="527" spans="5:12">
      <c r="E527" s="4">
        <f t="shared" si="45"/>
        <v>2271</v>
      </c>
      <c r="F527" s="5">
        <f>F526*SUM(economy!Z317:AB317)/SUM(economy!Z316:AB316)</f>
        <v>803.48110197203539</v>
      </c>
      <c r="G527" s="13">
        <f t="shared" si="44"/>
        <v>204.61071341571804</v>
      </c>
      <c r="H527" s="13">
        <f t="shared" si="44"/>
        <v>192.8550203928298</v>
      </c>
      <c r="I527" s="13">
        <f t="shared" si="44"/>
        <v>59.721146934658137</v>
      </c>
      <c r="J527" s="13">
        <f t="shared" si="44"/>
        <v>2.2528355689883948</v>
      </c>
      <c r="K527" s="13">
        <f t="shared" si="44"/>
        <v>9.8971718738533929E-2</v>
      </c>
      <c r="L527" s="13">
        <f t="shared" si="46"/>
        <v>734.53868803093292</v>
      </c>
    </row>
    <row r="528" spans="5:12">
      <c r="E528" s="4">
        <f t="shared" si="45"/>
        <v>2272</v>
      </c>
      <c r="F528" s="5">
        <f>F527*SUM(economy!Z318:AB318)/SUM(economy!Z317:AB317)</f>
        <v>793.67195020354222</v>
      </c>
      <c r="G528" s="13">
        <f t="shared" si="44"/>
        <v>204.65975216842057</v>
      </c>
      <c r="H528" s="13">
        <f t="shared" si="44"/>
        <v>192.39991470039681</v>
      </c>
      <c r="I528" s="13">
        <f t="shared" si="44"/>
        <v>59.040243694179935</v>
      </c>
      <c r="J528" s="13">
        <f t="shared" si="44"/>
        <v>2.2184434491788636</v>
      </c>
      <c r="K528" s="13">
        <f t="shared" si="44"/>
        <v>9.7751499322852028E-2</v>
      </c>
      <c r="L528" s="13">
        <f t="shared" si="46"/>
        <v>733.41610551149904</v>
      </c>
    </row>
    <row r="529" spans="5:12">
      <c r="E529" s="4">
        <f t="shared" si="45"/>
        <v>2273</v>
      </c>
      <c r="F529" s="5">
        <f>F528*SUM(economy!Z319:AB319)/SUM(economy!Z318:AB318)</f>
        <v>784.02315520597199</v>
      </c>
      <c r="G529" s="13">
        <f t="shared" si="44"/>
        <v>204.7081922404987</v>
      </c>
      <c r="H529" s="13">
        <f t="shared" si="44"/>
        <v>191.94513997021667</v>
      </c>
      <c r="I529" s="13">
        <f t="shared" si="44"/>
        <v>58.367006280980107</v>
      </c>
      <c r="J529" s="13">
        <f t="shared" si="44"/>
        <v>2.1848647341572014</v>
      </c>
      <c r="K529" s="13">
        <f t="shared" si="44"/>
        <v>9.655087527845807E-2</v>
      </c>
      <c r="L529" s="13">
        <f t="shared" si="46"/>
        <v>732.30175410113111</v>
      </c>
    </row>
    <row r="530" spans="5:12">
      <c r="E530" s="4">
        <f t="shared" si="45"/>
        <v>2274</v>
      </c>
      <c r="F530" s="5">
        <f>F529*SUM(economy!Z320:AB320)/SUM(economy!Z319:AB319)</f>
        <v>774.53316139244441</v>
      </c>
      <c r="G530" s="13">
        <f t="shared" si="44"/>
        <v>204.75604341898546</v>
      </c>
      <c r="H530" s="13">
        <f t="shared" si="44"/>
        <v>191.49071034877619</v>
      </c>
      <c r="I530" s="13">
        <f t="shared" si="44"/>
        <v>57.701355890761612</v>
      </c>
      <c r="J530" s="13">
        <f t="shared" si="44"/>
        <v>2.152071777882349</v>
      </c>
      <c r="K530" s="13">
        <f t="shared" si="44"/>
        <v>9.5369664914436492E-2</v>
      </c>
      <c r="L530" s="13">
        <f t="shared" si="46"/>
        <v>731.19555110132001</v>
      </c>
    </row>
    <row r="531" spans="5:12">
      <c r="E531" s="4">
        <f t="shared" si="45"/>
        <v>2275</v>
      </c>
      <c r="F531" s="5">
        <f>F530*SUM(economy!Z321:AB321)/SUM(economy!Z320:AB320)</f>
        <v>765.20040206616943</v>
      </c>
      <c r="G531" s="13">
        <f t="shared" si="44"/>
        <v>204.80331539597185</v>
      </c>
      <c r="H531" s="13">
        <f t="shared" si="44"/>
        <v>191.03663979758016</v>
      </c>
      <c r="I531" s="13">
        <f t="shared" si="44"/>
        <v>57.043214543284044</v>
      </c>
      <c r="J531" s="13">
        <f t="shared" si="44"/>
        <v>2.1200383310640367</v>
      </c>
      <c r="K531" s="13">
        <f t="shared" si="44"/>
        <v>9.4207684997428515E-2</v>
      </c>
      <c r="L531" s="13">
        <f t="shared" si="46"/>
        <v>730.09741575289752</v>
      </c>
    </row>
    <row r="532" spans="5:12">
      <c r="E532" s="4">
        <f t="shared" si="45"/>
        <v>2276</v>
      </c>
      <c r="F532" s="5">
        <f>F531*SUM(economy!Z322:AB322)/SUM(economy!Z321:AB321)</f>
        <v>756.02330012515426</v>
      </c>
      <c r="G532" s="13">
        <f t="shared" si="44"/>
        <v>204.85001776792893</v>
      </c>
      <c r="H532" s="13">
        <f t="shared" si="44"/>
        <v>190.58294209261723</v>
      </c>
      <c r="I532" s="13">
        <f t="shared" si="44"/>
        <v>56.392505069633501</v>
      </c>
      <c r="J532" s="13">
        <f t="shared" si="44"/>
        <v>2.0887394600668254</v>
      </c>
      <c r="K532" s="13">
        <f t="shared" si="44"/>
        <v>9.3064750836944238E-2</v>
      </c>
      <c r="L532" s="13">
        <f t="shared" si="46"/>
        <v>729.0072691410835</v>
      </c>
    </row>
    <row r="533" spans="5:12">
      <c r="E533" s="4">
        <f t="shared" si="45"/>
        <v>2277</v>
      </c>
      <c r="F533" s="5">
        <f>F532*SUM(economy!Z323:AB323)/SUM(economy!Z322:AB322)</f>
        <v>747.00026876222557</v>
      </c>
      <c r="G533" s="13">
        <f t="shared" si="44"/>
        <v>204.89616003507271</v>
      </c>
      <c r="H533" s="13">
        <f t="shared" si="44"/>
        <v>190.12963082389319</v>
      </c>
      <c r="I533" s="13">
        <f t="shared" si="44"/>
        <v>55.749151099769286</v>
      </c>
      <c r="J533" s="13">
        <f t="shared" si="44"/>
        <v>2.0581514705296122</v>
      </c>
      <c r="K533" s="13">
        <f t="shared" si="44"/>
        <v>9.1940676370191918E-2</v>
      </c>
      <c r="L533" s="13">
        <f t="shared" si="46"/>
        <v>727.92503410563495</v>
      </c>
    </row>
    <row r="534" spans="5:12">
      <c r="E534" s="4">
        <f t="shared" si="45"/>
        <v>2278</v>
      </c>
      <c r="F534" s="5">
        <f>F533*SUM(economy!Z324:AB324)/SUM(economy!Z323:AB323)</f>
        <v>738.12971216018741</v>
      </c>
      <c r="G534" s="13">
        <f t="shared" si="44"/>
        <v>204.94175160077182</v>
      </c>
      <c r="H534" s="13">
        <f t="shared" si="44"/>
        <v>189.67671939503137</v>
      </c>
      <c r="I534" s="13">
        <f t="shared" si="44"/>
        <v>55.113077050342845</v>
      </c>
      <c r="J534" s="13">
        <f t="shared" si="44"/>
        <v>2.0282518354306798</v>
      </c>
      <c r="K534" s="13">
        <f t="shared" si="44"/>
        <v>9.0835274246394371E-2</v>
      </c>
      <c r="L534" s="13">
        <f t="shared" si="46"/>
        <v>726.85063515582306</v>
      </c>
    </row>
    <row r="535" spans="5:12">
      <c r="E535" s="4">
        <f t="shared" si="45"/>
        <v>2279</v>
      </c>
      <c r="F535" s="5">
        <f>F534*SUM(economy!Z325:AB325)/SUM(economy!Z324:AB324)</f>
        <v>729.41002618179073</v>
      </c>
      <c r="G535" s="13">
        <f t="shared" ref="G535:K550" si="47">G534*(1-G$5)+G$4*$F534*$L$4/1000</f>
        <v>204.98680177099757</v>
      </c>
      <c r="H535" s="13">
        <f t="shared" si="47"/>
        <v>189.22422102293928</v>
      </c>
      <c r="I535" s="13">
        <f t="shared" si="47"/>
        <v>54.484208112784685</v>
      </c>
      <c r="J535" s="13">
        <f t="shared" si="47"/>
        <v>1.9990191273437516</v>
      </c>
      <c r="K535" s="13">
        <f t="shared" si="47"/>
        <v>8.9748355910565986E-2</v>
      </c>
      <c r="L535" s="13">
        <f t="shared" si="46"/>
        <v>725.78399838997586</v>
      </c>
    </row>
    <row r="536" spans="5:12">
      <c r="E536" s="4">
        <f t="shared" si="45"/>
        <v>2280</v>
      </c>
      <c r="F536" s="5">
        <f>F535*SUM(economy!Z326:AB326)/SUM(economy!Z325:AB325)</f>
        <v>720.83959905431368</v>
      </c>
      <c r="G536" s="13">
        <f t="shared" si="47"/>
        <v>205.03131975381618</v>
      </c>
      <c r="H536" s="13">
        <f t="shared" si="47"/>
        <v>188.77214873754113</v>
      </c>
      <c r="I536" s="13">
        <f t="shared" si="47"/>
        <v>53.862470241654883</v>
      </c>
      <c r="J536" s="13">
        <f t="shared" si="47"/>
        <v>1.9704329546450299</v>
      </c>
      <c r="K536" s="13">
        <f t="shared" si="47"/>
        <v>8.8679731686718999E-2</v>
      </c>
      <c r="L536" s="13">
        <f t="shared" si="46"/>
        <v>724.72505141934403</v>
      </c>
    </row>
    <row r="537" spans="5:12">
      <c r="E537" s="4">
        <f t="shared" si="45"/>
        <v>2281</v>
      </c>
      <c r="F537" s="5">
        <f>F536*SUM(economy!Z327:AB327)/SUM(economy!Z326:AB326)</f>
        <v>712.4168120483921</v>
      </c>
      <c r="G537" s="13">
        <f t="shared" si="47"/>
        <v>205.07531465892279</v>
      </c>
      <c r="H537" s="13">
        <f t="shared" si="47"/>
        <v>188.32051538157529</v>
      </c>
      <c r="I537" s="13">
        <f t="shared" si="47"/>
        <v>53.247790143252743</v>
      </c>
      <c r="J537" s="13">
        <f t="shared" si="47"/>
        <v>1.9424739014448738</v>
      </c>
      <c r="K537" s="13">
        <f t="shared" si="47"/>
        <v>8.7629210860470624E-2</v>
      </c>
      <c r="L537" s="13">
        <f t="shared" si="46"/>
        <v>723.67372329605621</v>
      </c>
    </row>
    <row r="538" spans="5:12">
      <c r="E538" s="4">
        <f t="shared" si="45"/>
        <v>2282</v>
      </c>
      <c r="F538" s="5">
        <f>F537*SUM(economy!Z328:AB328)/SUM(economy!Z327:AB327)</f>
        <v>704.14004015093633</v>
      </c>
      <c r="G538" s="13">
        <f t="shared" si="47"/>
        <v>205.11879549721684</v>
      </c>
      <c r="H538" s="13">
        <f t="shared" si="47"/>
        <v>187.86933361045595</v>
      </c>
      <c r="I538" s="13">
        <f t="shared" si="47"/>
        <v>52.640095264481374</v>
      </c>
      <c r="J538" s="13">
        <f t="shared" si="47"/>
        <v>1.9151234710306675</v>
      </c>
      <c r="K538" s="13">
        <f t="shared" si="47"/>
        <v>8.6596601761016648E-2</v>
      </c>
      <c r="L538" s="13">
        <f t="shared" si="46"/>
        <v>722.62994444494575</v>
      </c>
    </row>
    <row r="539" spans="5:12">
      <c r="E539" s="4">
        <f t="shared" si="45"/>
        <v>2283</v>
      </c>
      <c r="F539" s="5">
        <f>F538*SUM(economy!Z329:AB329)/SUM(economy!Z328:AB328)</f>
        <v>696.00765273172215</v>
      </c>
      <c r="G539" s="13">
        <f t="shared" si="47"/>
        <v>205.16177118041853</v>
      </c>
      <c r="H539" s="13">
        <f t="shared" si="47"/>
        <v>187.41861589219855</v>
      </c>
      <c r="I539" s="13">
        <f t="shared" si="47"/>
        <v>52.039313781962825</v>
      </c>
      <c r="J539" s="13">
        <f t="shared" si="47"/>
        <v>1.8883640326196005</v>
      </c>
      <c r="K539" s="13">
        <f t="shared" si="47"/>
        <v>8.5581711842443425E-2</v>
      </c>
      <c r="L539" s="13">
        <f t="shared" si="46"/>
        <v>721.59364659904202</v>
      </c>
    </row>
    <row r="540" spans="5:12">
      <c r="E540" s="4">
        <f t="shared" si="45"/>
        <v>2284</v>
      </c>
      <c r="F540" s="5">
        <f>F539*SUM(economy!Z330:AB330)/SUM(economy!Z329:AB329)</f>
        <v>688.01801420350091</v>
      </c>
      <c r="G540" s="13">
        <f t="shared" si="47"/>
        <v>205.20425052072611</v>
      </c>
      <c r="H540" s="13">
        <f t="shared" si="47"/>
        <v>186.96837450740776</v>
      </c>
      <c r="I540" s="13">
        <f t="shared" si="47"/>
        <v>51.445374591399435</v>
      </c>
      <c r="J540" s="13">
        <f t="shared" si="47"/>
        <v>1.8621787712315314</v>
      </c>
      <c r="K540" s="13">
        <f t="shared" si="47"/>
        <v>8.4584347764341317E-2</v>
      </c>
      <c r="L540" s="13">
        <f t="shared" si="46"/>
        <v>720.56476273852923</v>
      </c>
    </row>
    <row r="541" spans="5:12">
      <c r="E541" s="4">
        <f t="shared" si="45"/>
        <v>2285</v>
      </c>
      <c r="F541" s="5">
        <f>F540*SUM(economy!Z331:AB331)/SUM(economy!Z330:AB330)</f>
        <v>680.16948467522775</v>
      </c>
      <c r="G541" s="13">
        <f t="shared" si="47"/>
        <v>205.24624223051316</v>
      </c>
      <c r="H541" s="13">
        <f t="shared" si="47"/>
        <v>186.51862154932772</v>
      </c>
      <c r="I541" s="13">
        <f t="shared" si="47"/>
        <v>50.858207297177202</v>
      </c>
      <c r="J541" s="13">
        <f t="shared" si="47"/>
        <v>1.8365516405029361</v>
      </c>
      <c r="K541" s="13">
        <f t="shared" si="47"/>
        <v>8.3604315471690394E-2</v>
      </c>
      <c r="L541" s="13">
        <f t="shared" si="46"/>
        <v>719.54322703299272</v>
      </c>
    </row>
    <row r="542" spans="5:12">
      <c r="E542" s="4">
        <f t="shared" si="45"/>
        <v>2286</v>
      </c>
      <c r="F542" s="5">
        <f>F541*SUM(economy!Z332:AB332)/SUM(economy!Z331:AB331)</f>
        <v>672.46042059821036</v>
      </c>
      <c r="G542" s="13">
        <f t="shared" si="47"/>
        <v>205.28775492206611</v>
      </c>
      <c r="H542" s="13">
        <f t="shared" si="47"/>
        <v>186.06936892395331</v>
      </c>
      <c r="I542" s="13">
        <f t="shared" si="47"/>
        <v>50.277742202206802</v>
      </c>
      <c r="J542" s="13">
        <f t="shared" si="47"/>
        <v>1.8114673182731165</v>
      </c>
      <c r="K542" s="13">
        <f t="shared" si="47"/>
        <v>8.2641420273981483E-2</v>
      </c>
      <c r="L542" s="13">
        <f t="shared" si="46"/>
        <v>718.52897478677335</v>
      </c>
    </row>
    <row r="543" spans="5:12">
      <c r="E543" s="4">
        <f t="shared" si="45"/>
        <v>2287</v>
      </c>
      <c r="F543" s="5">
        <f>F542*SUM(economy!Z333:AB333)/SUM(economy!Z332:AB332)</f>
        <v>664.88917540482669</v>
      </c>
      <c r="G543" s="13">
        <f t="shared" si="47"/>
        <v>205.32879710736083</v>
      </c>
      <c r="H543" s="13">
        <f t="shared" si="47"/>
        <v>185.62062835020183</v>
      </c>
      <c r="I543" s="13">
        <f t="shared" si="47"/>
        <v>49.703910297998057</v>
      </c>
      <c r="J543" s="13">
        <f t="shared" si="47"/>
        <v>1.7869111647834681</v>
      </c>
      <c r="K543" s="13">
        <f t="shared" si="47"/>
        <v>8.1695466923541182E-2</v>
      </c>
      <c r="L543" s="13">
        <f t="shared" si="46"/>
        <v>717.5219423872677</v>
      </c>
    </row>
    <row r="544" spans="5:12">
      <c r="E544" s="4">
        <f t="shared" si="45"/>
        <v>2288</v>
      </c>
      <c r="F544" s="5">
        <f>F543*SUM(economy!Z334:AB334)/SUM(economy!Z333:AB333)</f>
        <v>657.45410013955848</v>
      </c>
      <c r="G544" s="13">
        <f t="shared" si="47"/>
        <v>205.36937719787849</v>
      </c>
      <c r="H544" s="13">
        <f t="shared" si="47"/>
        <v>185.17241136014422</v>
      </c>
      <c r="I544" s="13">
        <f t="shared" si="47"/>
        <v>49.136643254963573</v>
      </c>
      <c r="J544" s="13">
        <f t="shared" si="47"/>
        <v>1.7628691833396601</v>
      </c>
      <c r="K544" s="13">
        <f t="shared" si="47"/>
        <v>8.0766259693025116E-2</v>
      </c>
      <c r="L544" s="13">
        <f t="shared" si="46"/>
        <v>716.522067256019</v>
      </c>
    </row>
    <row r="545" spans="5:12">
      <c r="E545" s="4">
        <f t="shared" si="45"/>
        <v>2289</v>
      </c>
      <c r="F545" s="5">
        <f>F544*SUM(economy!Z335:AB335)/SUM(economy!Z334:AB334)</f>
        <v>650.15354408204416</v>
      </c>
      <c r="G545" s="13">
        <f t="shared" si="47"/>
        <v>205.40950350445979</v>
      </c>
      <c r="H545" s="13">
        <f t="shared" si="47"/>
        <v>184.72472929929481</v>
      </c>
      <c r="I545" s="13">
        <f t="shared" si="47"/>
        <v>48.575873412947374</v>
      </c>
      <c r="J545" s="13">
        <f t="shared" si="47"/>
        <v>1.7393279832951252</v>
      </c>
      <c r="K545" s="13">
        <f t="shared" si="47"/>
        <v>7.9853602452045938E-2</v>
      </c>
      <c r="L545" s="13">
        <f t="shared" si="46"/>
        <v>715.52928780244906</v>
      </c>
    </row>
    <row r="546" spans="5:12">
      <c r="E546" s="4">
        <f t="shared" si="45"/>
        <v>2290</v>
      </c>
      <c r="F546" s="5">
        <f>F545*SUM(economy!Z336:AB336)/SUM(economy!Z335:AB335)</f>
        <v>642.98585536186317</v>
      </c>
      <c r="G546" s="13">
        <f t="shared" si="47"/>
        <v>205.44918423719719</v>
      </c>
      <c r="H546" s="13">
        <f t="shared" si="47"/>
        <v>184.27759332695891</v>
      </c>
      <c r="I546" s="13">
        <f t="shared" si="47"/>
        <v>48.021533771974212</v>
      </c>
      <c r="J546" s="13">
        <f t="shared" si="47"/>
        <v>1.7162747452223144</v>
      </c>
      <c r="K546" s="13">
        <f t="shared" si="47"/>
        <v>7.8957298742901902E-2</v>
      </c>
      <c r="L546" s="13">
        <f t="shared" si="46"/>
        <v>714.54354338009557</v>
      </c>
    </row>
    <row r="547" spans="5:12">
      <c r="E547" s="4">
        <f t="shared" si="45"/>
        <v>2291</v>
      </c>
      <c r="F547" s="5">
        <f>F546*SUM(economy!Z337:AB337)/SUM(economy!Z336:AB336)</f>
        <v>635.94938156478293</v>
      </c>
      <c r="G547" s="13">
        <f t="shared" si="47"/>
        <v>205.48842750536483</v>
      </c>
      <c r="H547" s="13">
        <f t="shared" si="47"/>
        <v>183.83101441663698</v>
      </c>
      <c r="I547" s="13">
        <f t="shared" si="47"/>
        <v>47.473557983215443</v>
      </c>
      <c r="J547" s="13">
        <f t="shared" si="47"/>
        <v>1.6936971881457676</v>
      </c>
      <c r="K547" s="13">
        <f t="shared" si="47"/>
        <v>7.807715185537166E-2</v>
      </c>
      <c r="L547" s="13">
        <f t="shared" si="46"/>
        <v>713.56477424521836</v>
      </c>
    </row>
    <row r="548" spans="5:12">
      <c r="E548" s="4">
        <f t="shared" si="45"/>
        <v>2292</v>
      </c>
      <c r="F548" s="5">
        <f>F547*SUM(economy!Z338:AB338)/SUM(economy!Z337:AB337)</f>
        <v>629.04247033017191</v>
      </c>
      <c r="G548" s="13">
        <f t="shared" si="47"/>
        <v>205.5272413173852</v>
      </c>
      <c r="H548" s="13">
        <f t="shared" si="47"/>
        <v>183.38500335648482</v>
      </c>
      <c r="I548" s="13">
        <f t="shared" si="47"/>
        <v>46.931880340167254</v>
      </c>
      <c r="J548" s="13">
        <f t="shared" si="47"/>
        <v>1.6715835387182112</v>
      </c>
      <c r="K548" s="13">
        <f t="shared" si="47"/>
        <v>7.7212964900541886E-2</v>
      </c>
      <c r="L548" s="13">
        <f t="shared" si="46"/>
        <v>712.59292151765601</v>
      </c>
    </row>
    <row r="549" spans="5:12">
      <c r="E549" s="4">
        <f t="shared" si="45"/>
        <v>2293</v>
      </c>
      <c r="F549" s="5">
        <f>F548*SUM(economy!Z339:AB339)/SUM(economy!Z338:AB338)</f>
        <v>622.2634699393351</v>
      </c>
      <c r="G549" s="13">
        <f t="shared" si="47"/>
        <v>205.56563358083258</v>
      </c>
      <c r="H549" s="13">
        <f t="shared" si="47"/>
        <v>182.93957074982845</v>
      </c>
      <c r="I549" s="13">
        <f t="shared" si="47"/>
        <v>46.396435770037002</v>
      </c>
      <c r="J549" s="13">
        <f t="shared" si="47"/>
        <v>1.6499225022276456</v>
      </c>
      <c r="K549" s="13">
        <f t="shared" si="47"/>
        <v>7.6364540883633605E-2</v>
      </c>
      <c r="L549" s="13">
        <f t="shared" si="46"/>
        <v>711.6279271438093</v>
      </c>
    </row>
    <row r="550" spans="5:12">
      <c r="E550" s="4">
        <f t="shared" si="45"/>
        <v>2294</v>
      </c>
      <c r="F550" s="5">
        <f>F549*SUM(economy!Z340:AB340)/SUM(economy!Z339:AB339)</f>
        <v>615.610729894477</v>
      </c>
      <c r="G550" s="13">
        <f t="shared" si="47"/>
        <v>205.60361210247208</v>
      </c>
      <c r="H550" s="13">
        <f t="shared" si="47"/>
        <v>182.49472701573291</v>
      </c>
      <c r="I550" s="13">
        <f t="shared" si="47"/>
        <v>45.867159825333637</v>
      </c>
      <c r="J550" s="13">
        <f t="shared" si="47"/>
        <v>1.6287032353297626</v>
      </c>
      <c r="K550" s="13">
        <f t="shared" si="47"/>
        <v>7.5531682775794917E-2</v>
      </c>
      <c r="L550" s="13">
        <f t="shared" si="46"/>
        <v>710.6697338616442</v>
      </c>
    </row>
    <row r="551" spans="5:12">
      <c r="E551" s="4">
        <f t="shared" si="45"/>
        <v>2295</v>
      </c>
      <c r="F551" s="5">
        <f>F550*SUM(economy!Z341:AB341)/SUM(economy!Z340:AB340)</f>
        <v>609.08260148805277</v>
      </c>
      <c r="G551" s="13">
        <f t="shared" ref="G551:K556" si="48">G550*(1-G$5)+G$4*$F550*$L$4/1000</f>
        <v>205.6411845883342</v>
      </c>
      <c r="H551" s="13">
        <f t="shared" si="48"/>
        <v>182.05048238962368</v>
      </c>
      <c r="I551" s="13">
        <f t="shared" si="48"/>
        <v>45.34398867565789</v>
      </c>
      <c r="J551" s="13">
        <f t="shared" si="48"/>
        <v>1.6079153204060261</v>
      </c>
      <c r="K551" s="13">
        <f t="shared" si="48"/>
        <v>7.471419358482688E-2</v>
      </c>
      <c r="L551" s="13">
        <f t="shared" si="46"/>
        <v>709.71828516760661</v>
      </c>
    </row>
    <row r="552" spans="5:12">
      <c r="E552" s="4">
        <f t="shared" si="45"/>
        <v>2296</v>
      </c>
      <c r="F552" s="5">
        <f>F551*SUM(economy!Z342:AB342)/SUM(economy!Z341:AB341)</f>
        <v>602.67743836225202</v>
      </c>
      <c r="G552" s="13">
        <f t="shared" si="48"/>
        <v>205.67835864382408</v>
      </c>
      <c r="H552" s="13">
        <f t="shared" si="48"/>
        <v>181.60684692396012</v>
      </c>
      <c r="I552" s="13">
        <f t="shared" si="48"/>
        <v>44.826859099688292</v>
      </c>
      <c r="J552" s="13">
        <f t="shared" si="48"/>
        <v>1.58754874145342</v>
      </c>
      <c r="K552" s="13">
        <f t="shared" si="48"/>
        <v>7.3911876424811035E-2</v>
      </c>
      <c r="L552" s="13">
        <f t="shared" si="46"/>
        <v>708.77352528535073</v>
      </c>
    </row>
    <row r="553" spans="5:12">
      <c r="E553" s="4">
        <f t="shared" si="45"/>
        <v>2297</v>
      </c>
      <c r="F553" s="5">
        <f>F552*SUM(economy!Z343:AB343)/SUM(economy!Z342:AB342)</f>
        <v>596.39359705835386</v>
      </c>
      <c r="G553" s="13">
        <f t="shared" si="48"/>
        <v>205.71514177386499</v>
      </c>
      <c r="H553" s="13">
        <f t="shared" si="48"/>
        <v>181.16383048895938</v>
      </c>
      <c r="I553" s="13">
        <f t="shared" si="48"/>
        <v>44.31570847735874</v>
      </c>
      <c r="J553" s="13">
        <f t="shared" si="48"/>
        <v>1.5675938614172065</v>
      </c>
      <c r="K553" s="13">
        <f t="shared" si="48"/>
        <v>7.3124534584607437E-2</v>
      </c>
      <c r="L553" s="13">
        <f t="shared" si="46"/>
        <v>707.83539913618495</v>
      </c>
    </row>
    <row r="554" spans="5:12">
      <c r="E554" s="4">
        <f t="shared" si="45"/>
        <v>2298</v>
      </c>
      <c r="F554" s="5">
        <f>F553*SUM(economy!Z344:AB344)/SUM(economy!Z343:AB343)</f>
        <v>590.22943755575443</v>
      </c>
      <c r="G554" s="13">
        <f t="shared" si="48"/>
        <v>205.75154138307511</v>
      </c>
      <c r="H554" s="13">
        <f t="shared" si="48"/>
        <v>180.72144277336997</v>
      </c>
      <c r="I554" s="13">
        <f t="shared" si="48"/>
        <v>43.810474782223636</v>
      </c>
      <c r="J554" s="13">
        <f t="shared" si="48"/>
        <v>1.5480414008830721</v>
      </c>
      <c r="K554" s="13">
        <f t="shared" si="48"/>
        <v>7.2351971595192216E-2</v>
      </c>
      <c r="L554" s="13">
        <f t="shared" si="46"/>
        <v>706.90385231114692</v>
      </c>
    </row>
    <row r="555" spans="5:12">
      <c r="E555" s="4">
        <f t="shared" si="45"/>
        <v>2299</v>
      </c>
      <c r="F555" s="5">
        <f>F554*SUM(economy!Z345:AB345)/SUM(economy!Z344:AB344)</f>
        <v>584.18332380038169</v>
      </c>
      <c r="G555" s="13">
        <f t="shared" si="48"/>
        <v>205.78756477597756</v>
      </c>
      <c r="H555" s="13">
        <f t="shared" si="48"/>
        <v>180.2796932852938</v>
      </c>
      <c r="I555" s="13">
        <f t="shared" si="48"/>
        <v>43.311096574006456</v>
      </c>
      <c r="J555" s="13">
        <f t="shared" si="48"/>
        <v>1.5288824180497882</v>
      </c>
      <c r="K555" s="13">
        <f t="shared" si="48"/>
        <v>7.1593991295806181E-2</v>
      </c>
      <c r="L555" s="13">
        <f t="shared" si="46"/>
        <v>705.97883104462335</v>
      </c>
    </row>
    <row r="556" spans="5:12">
      <c r="E556" s="4">
        <f t="shared" si="45"/>
        <v>2300</v>
      </c>
      <c r="F556" s="5">
        <f>F555*SUM(economy!Z346:AB346)/SUM(economy!Z345:AB345)</f>
        <v>578.25362422236026</v>
      </c>
      <c r="G556" s="13">
        <f t="shared" si="48"/>
        <v>205.82321915724236</v>
      </c>
      <c r="H556" s="13">
        <f t="shared" si="48"/>
        <v>179.83859135305565</v>
      </c>
      <c r="I556" s="13">
        <f t="shared" si="48"/>
        <v>42.817512991327753</v>
      </c>
      <c r="J556" s="13">
        <f t="shared" si="48"/>
        <v>1.5101082899079932</v>
      </c>
      <c r="K556" s="13">
        <f t="shared" si="48"/>
        <v>7.0850397898884337E-2</v>
      </c>
      <c r="L556" s="13">
        <f t="shared" si="46"/>
        <v>705.06028218943266</v>
      </c>
    </row>
    <row r="557" spans="5:12">
      <c r="E557" s="4"/>
      <c r="F557" s="4"/>
      <c r="G557" s="13"/>
      <c r="H557" s="13"/>
      <c r="I557" s="13"/>
      <c r="J557" s="13"/>
      <c r="K557" s="13"/>
      <c r="L557" s="13"/>
    </row>
    <row r="558" spans="5:12">
      <c r="E558" s="4"/>
      <c r="F558" s="4"/>
      <c r="G558" s="13"/>
      <c r="H558" s="13"/>
      <c r="I558" s="13"/>
      <c r="J558" s="13"/>
      <c r="K558" s="13"/>
      <c r="L558" s="13"/>
    </row>
    <row r="559" spans="5:12">
      <c r="E559" s="4"/>
      <c r="F559" s="4"/>
      <c r="G559" s="13"/>
      <c r="H559" s="13"/>
      <c r="I559" s="13"/>
      <c r="J559" s="13"/>
      <c r="K559" s="13"/>
      <c r="L559" s="13"/>
    </row>
    <row r="560" spans="5:12">
      <c r="E560" s="4"/>
      <c r="F560" s="4"/>
      <c r="G560" s="13"/>
      <c r="H560" s="13"/>
      <c r="I560" s="13"/>
      <c r="J560" s="13"/>
      <c r="K560" s="13"/>
      <c r="L560" s="13"/>
    </row>
    <row r="561" spans="5:12">
      <c r="E561" s="4"/>
      <c r="F561" s="4"/>
      <c r="G561" s="13"/>
      <c r="H561" s="13"/>
      <c r="I561" s="13"/>
      <c r="J561" s="13"/>
      <c r="K561" s="13"/>
      <c r="L561" s="13"/>
    </row>
    <row r="562" spans="5:12">
      <c r="E562" s="4"/>
      <c r="F562" s="4"/>
      <c r="G562" s="13"/>
      <c r="H562" s="13"/>
      <c r="I562" s="13"/>
      <c r="J562" s="13"/>
      <c r="K562" s="13"/>
      <c r="L562" s="13"/>
    </row>
    <row r="563" spans="5:12">
      <c r="E563" s="4"/>
      <c r="F563" s="4"/>
      <c r="G563" s="13"/>
      <c r="H563" s="13"/>
      <c r="I563" s="13"/>
      <c r="J563" s="13"/>
      <c r="K563" s="13"/>
      <c r="L563" s="13"/>
    </row>
    <row r="564" spans="5:12">
      <c r="E564" s="4"/>
      <c r="F564" s="4"/>
      <c r="G564" s="13"/>
      <c r="H564" s="13"/>
      <c r="I564" s="13"/>
      <c r="J564" s="13"/>
      <c r="K564" s="13"/>
      <c r="L564" s="13"/>
    </row>
    <row r="565" spans="5:12">
      <c r="E565" s="4"/>
      <c r="F565" s="4"/>
      <c r="G565" s="13"/>
      <c r="H565" s="13"/>
      <c r="I565" s="13"/>
      <c r="J565" s="13"/>
      <c r="K565" s="13"/>
      <c r="L565" s="13"/>
    </row>
    <row r="566" spans="5:12">
      <c r="E566" s="4"/>
      <c r="F566" s="4"/>
      <c r="G566" s="13"/>
      <c r="H566" s="13"/>
      <c r="I566" s="13"/>
      <c r="J566" s="13"/>
      <c r="K566" s="13"/>
      <c r="L566" s="13"/>
    </row>
    <row r="567" spans="5:12">
      <c r="E567" s="4"/>
      <c r="F567" s="4"/>
      <c r="G567" s="13"/>
      <c r="H567" s="13"/>
      <c r="I567" s="13"/>
      <c r="J567" s="13"/>
      <c r="K567" s="13"/>
      <c r="L567" s="13"/>
    </row>
    <row r="568" spans="5:12">
      <c r="E568" s="4"/>
      <c r="F568" s="4"/>
      <c r="G568" s="13"/>
      <c r="H568" s="13"/>
      <c r="I568" s="13"/>
      <c r="J568" s="13"/>
      <c r="K568" s="13"/>
      <c r="L568" s="13"/>
    </row>
    <row r="569" spans="5:12">
      <c r="E569" s="4"/>
      <c r="F569" s="4"/>
      <c r="G569" s="13"/>
      <c r="H569" s="13"/>
      <c r="I569" s="13"/>
      <c r="J569" s="13"/>
      <c r="K569" s="13"/>
      <c r="L569" s="13"/>
    </row>
    <row r="570" spans="5:12">
      <c r="E570" s="4"/>
      <c r="F570" s="4"/>
      <c r="G570" s="13"/>
      <c r="H570" s="13"/>
      <c r="I570" s="13"/>
      <c r="J570" s="13"/>
      <c r="K570" s="13"/>
      <c r="L570" s="13"/>
    </row>
    <row r="571" spans="5:12">
      <c r="E571" s="4"/>
      <c r="F571" s="4"/>
      <c r="G571" s="13"/>
      <c r="H571" s="13"/>
      <c r="I571" s="13"/>
      <c r="J571" s="13"/>
      <c r="K571" s="13"/>
      <c r="L571" s="13"/>
    </row>
    <row r="572" spans="5:12">
      <c r="E572" s="4"/>
      <c r="F572" s="4"/>
      <c r="G572" s="13"/>
      <c r="H572" s="13"/>
      <c r="I572" s="13"/>
      <c r="J572" s="13"/>
      <c r="K572" s="13"/>
      <c r="L572" s="13"/>
    </row>
    <row r="573" spans="5:12">
      <c r="E573" s="4"/>
      <c r="F573" s="4"/>
      <c r="G573" s="13"/>
      <c r="H573" s="13"/>
      <c r="I573" s="13"/>
      <c r="J573" s="13"/>
      <c r="K573" s="13"/>
      <c r="L573" s="13"/>
    </row>
    <row r="574" spans="5:12">
      <c r="E574" s="4"/>
      <c r="F574" s="4"/>
      <c r="G574" s="13"/>
      <c r="H574" s="13"/>
      <c r="I574" s="13"/>
      <c r="J574" s="13"/>
      <c r="K574" s="13"/>
      <c r="L574" s="13"/>
    </row>
    <row r="575" spans="5:12">
      <c r="E575" s="4"/>
      <c r="F575" s="4"/>
      <c r="G575" s="13"/>
      <c r="H575" s="13"/>
      <c r="I575" s="13"/>
      <c r="J575" s="13"/>
      <c r="K575" s="13"/>
      <c r="L575" s="13"/>
    </row>
    <row r="576" spans="5:12">
      <c r="E576" s="4"/>
      <c r="F576" s="4"/>
      <c r="G576" s="13"/>
      <c r="H576" s="13"/>
      <c r="I576" s="13"/>
      <c r="J576" s="13"/>
      <c r="K576" s="13"/>
      <c r="L576" s="13"/>
    </row>
    <row r="577" spans="5:12">
      <c r="E577" s="4"/>
      <c r="F577" s="4"/>
      <c r="G577" s="13"/>
      <c r="H577" s="13"/>
      <c r="I577" s="13"/>
      <c r="J577" s="13"/>
      <c r="K577" s="13"/>
      <c r="L577" s="13"/>
    </row>
    <row r="578" spans="5:12">
      <c r="E578" s="4"/>
      <c r="F578" s="4"/>
      <c r="G578" s="13"/>
      <c r="H578" s="13"/>
      <c r="I578" s="13"/>
      <c r="J578" s="13"/>
      <c r="K578" s="13"/>
      <c r="L578" s="13"/>
    </row>
    <row r="579" spans="5:12">
      <c r="E579" s="4"/>
      <c r="F579" s="4"/>
      <c r="G579" s="13"/>
      <c r="H579" s="13"/>
      <c r="I579" s="13"/>
      <c r="J579" s="13"/>
      <c r="K579" s="13"/>
      <c r="L579" s="13"/>
    </row>
    <row r="580" spans="5:12">
      <c r="E580" s="4"/>
      <c r="F580" s="4"/>
      <c r="G580" s="13"/>
      <c r="H580" s="13"/>
      <c r="I580" s="13"/>
      <c r="J580" s="13"/>
      <c r="K580" s="13"/>
      <c r="L580" s="13"/>
    </row>
    <row r="581" spans="5:12">
      <c r="E581" s="4"/>
      <c r="F581" s="4"/>
      <c r="G581" s="13"/>
      <c r="H581" s="13"/>
      <c r="I581" s="13"/>
      <c r="J581" s="13"/>
      <c r="K581" s="13"/>
      <c r="L581" s="13"/>
    </row>
    <row r="582" spans="5:12">
      <c r="E582" s="4"/>
      <c r="F582" s="4"/>
      <c r="G582" s="13"/>
      <c r="H582" s="13"/>
      <c r="I582" s="13"/>
      <c r="J582" s="13"/>
      <c r="K582" s="13"/>
      <c r="L582" s="13"/>
    </row>
    <row r="583" spans="5:12">
      <c r="E583" s="4"/>
      <c r="F583" s="4"/>
      <c r="G583" s="13"/>
      <c r="H583" s="13"/>
      <c r="I583" s="13"/>
      <c r="J583" s="13"/>
      <c r="K583" s="13"/>
      <c r="L583" s="13"/>
    </row>
    <row r="584" spans="5:12">
      <c r="E584" s="4"/>
      <c r="F584" s="4"/>
      <c r="G584" s="13"/>
      <c r="H584" s="13"/>
      <c r="I584" s="13"/>
      <c r="J584" s="13"/>
      <c r="K584" s="13"/>
      <c r="L584" s="13"/>
    </row>
    <row r="585" spans="5:12">
      <c r="E585" s="4"/>
      <c r="F585" s="4"/>
      <c r="G585" s="13"/>
      <c r="H585" s="13"/>
      <c r="I585" s="13"/>
      <c r="J585" s="13"/>
      <c r="K585" s="13"/>
      <c r="L585" s="13"/>
    </row>
    <row r="586" spans="5:12">
      <c r="E586" s="4"/>
      <c r="F586" s="4"/>
      <c r="G586" s="13"/>
      <c r="H586" s="13"/>
      <c r="I586" s="13"/>
      <c r="J586" s="13"/>
      <c r="K586" s="13"/>
      <c r="L586" s="13"/>
    </row>
    <row r="587" spans="5:12">
      <c r="E587" s="4"/>
      <c r="F587" s="4"/>
      <c r="G587" s="13"/>
      <c r="H587" s="13"/>
      <c r="I587" s="13"/>
      <c r="J587" s="13"/>
      <c r="K587" s="13"/>
      <c r="L587" s="13"/>
    </row>
    <row r="588" spans="5:12">
      <c r="E588" s="4"/>
      <c r="F588" s="4"/>
      <c r="G588" s="13"/>
      <c r="H588" s="13"/>
      <c r="I588" s="13"/>
      <c r="J588" s="13"/>
      <c r="K588" s="13"/>
      <c r="L588" s="13"/>
    </row>
    <row r="589" spans="5:12">
      <c r="E589" s="4"/>
      <c r="F589" s="4"/>
      <c r="G589" s="13"/>
      <c r="H589" s="13"/>
      <c r="I589" s="13"/>
      <c r="J589" s="13"/>
      <c r="K589" s="13"/>
      <c r="L589" s="13"/>
    </row>
    <row r="590" spans="5:12">
      <c r="E590" s="4"/>
      <c r="F590" s="4"/>
      <c r="G590" s="13"/>
      <c r="H590" s="13"/>
      <c r="I590" s="13"/>
      <c r="J590" s="13"/>
      <c r="K590" s="13"/>
      <c r="L590" s="13"/>
    </row>
    <row r="591" spans="5:12">
      <c r="E591" s="4"/>
      <c r="F591" s="4"/>
      <c r="G591" s="13"/>
      <c r="H591" s="13"/>
      <c r="I591" s="13"/>
      <c r="J591" s="13"/>
      <c r="K591" s="13"/>
      <c r="L591" s="13"/>
    </row>
    <row r="592" spans="5:12">
      <c r="E592" s="4"/>
      <c r="F592" s="4"/>
      <c r="G592" s="13"/>
      <c r="H592" s="13"/>
      <c r="I592" s="13"/>
      <c r="J592" s="13"/>
      <c r="K592" s="13"/>
      <c r="L592" s="13"/>
    </row>
    <row r="593" spans="5:12">
      <c r="E593" s="4"/>
      <c r="F593" s="4"/>
      <c r="G593" s="13"/>
      <c r="H593" s="13"/>
      <c r="I593" s="13"/>
      <c r="J593" s="13"/>
      <c r="K593" s="13"/>
      <c r="L593" s="13"/>
    </row>
    <row r="594" spans="5:12">
      <c r="E594" s="4"/>
      <c r="F594" s="4"/>
      <c r="G594" s="13"/>
      <c r="H594" s="13"/>
      <c r="I594" s="13"/>
      <c r="J594" s="13"/>
      <c r="K594" s="13"/>
      <c r="L594" s="13"/>
    </row>
    <row r="595" spans="5:12">
      <c r="E595" s="4"/>
      <c r="F595" s="4"/>
      <c r="G595" s="13"/>
      <c r="H595" s="13"/>
      <c r="I595" s="13"/>
      <c r="J595" s="13"/>
      <c r="K595" s="13"/>
      <c r="L595" s="13"/>
    </row>
    <row r="596" spans="5:12">
      <c r="E596" s="4"/>
      <c r="F596" s="4"/>
      <c r="G596" s="13"/>
      <c r="H596" s="13"/>
      <c r="I596" s="13"/>
      <c r="J596" s="13"/>
      <c r="K596" s="13"/>
      <c r="L596" s="13"/>
    </row>
    <row r="597" spans="5:12">
      <c r="E597" s="4"/>
      <c r="F597" s="4"/>
      <c r="G597" s="13"/>
      <c r="H597" s="13"/>
      <c r="I597" s="13"/>
      <c r="J597" s="13"/>
      <c r="K597" s="13"/>
      <c r="L597" s="13"/>
    </row>
    <row r="598" spans="5:12">
      <c r="E598" s="4"/>
      <c r="F598" s="4"/>
      <c r="G598" s="13"/>
      <c r="H598" s="13"/>
      <c r="I598" s="13"/>
      <c r="J598" s="13"/>
      <c r="K598" s="13"/>
      <c r="L598" s="13"/>
    </row>
    <row r="599" spans="5:12">
      <c r="E599" s="4"/>
      <c r="F599" s="4"/>
      <c r="G599" s="13"/>
      <c r="H599" s="13"/>
      <c r="I599" s="13"/>
      <c r="J599" s="13"/>
      <c r="K599" s="13"/>
      <c r="L599" s="13"/>
    </row>
    <row r="600" spans="5:12">
      <c r="E600" s="4"/>
      <c r="F600" s="4"/>
      <c r="G600" s="13"/>
      <c r="H600" s="13"/>
      <c r="I600" s="13"/>
      <c r="J600" s="13"/>
      <c r="K600" s="13"/>
      <c r="L600" s="13"/>
    </row>
    <row r="601" spans="5:12">
      <c r="E601" s="4"/>
      <c r="F601" s="4"/>
      <c r="G601" s="13"/>
      <c r="H601" s="13"/>
      <c r="I601" s="13"/>
      <c r="J601" s="13"/>
      <c r="K601" s="13"/>
      <c r="L601" s="13"/>
    </row>
    <row r="602" spans="5:12">
      <c r="E602" s="4"/>
      <c r="F602" s="4"/>
      <c r="G602" s="13"/>
      <c r="H602" s="13"/>
      <c r="I602" s="13"/>
      <c r="J602" s="13"/>
      <c r="K602" s="13"/>
      <c r="L602" s="13"/>
    </row>
    <row r="603" spans="5:12">
      <c r="E603" s="4"/>
      <c r="F603" s="4"/>
      <c r="G603" s="13"/>
      <c r="H603" s="13"/>
      <c r="I603" s="13"/>
      <c r="J603" s="13"/>
      <c r="K603" s="13"/>
      <c r="L603" s="13"/>
    </row>
    <row r="604" spans="5:12">
      <c r="E604" s="4"/>
      <c r="F604" s="4"/>
      <c r="G604" s="13"/>
      <c r="H604" s="13"/>
      <c r="I604" s="13"/>
      <c r="J604" s="13"/>
      <c r="K604" s="13"/>
      <c r="L604" s="13"/>
    </row>
    <row r="605" spans="5:12">
      <c r="E605" s="4"/>
      <c r="F605" s="4"/>
      <c r="G605" s="13"/>
      <c r="H605" s="13"/>
      <c r="I605" s="13"/>
      <c r="J605" s="13"/>
      <c r="K605" s="13"/>
      <c r="L605" s="13"/>
    </row>
    <row r="606" spans="5:12">
      <c r="E606" s="4"/>
      <c r="F606" s="4"/>
      <c r="G606" s="13"/>
      <c r="H606" s="13"/>
      <c r="I606" s="13"/>
      <c r="J606" s="13"/>
      <c r="K606" s="13"/>
      <c r="L606" s="13"/>
    </row>
    <row r="607" spans="5:12">
      <c r="E607" s="4"/>
      <c r="F607" s="4"/>
      <c r="G607" s="13"/>
      <c r="H607" s="13"/>
      <c r="I607" s="13"/>
      <c r="J607" s="13"/>
      <c r="K607" s="13"/>
      <c r="L607" s="13"/>
    </row>
    <row r="608" spans="5:12">
      <c r="E608" s="4"/>
      <c r="F608" s="4"/>
      <c r="G608" s="13"/>
      <c r="H608" s="13"/>
      <c r="I608" s="13"/>
      <c r="J608" s="13"/>
      <c r="K608" s="13"/>
      <c r="L608" s="13"/>
    </row>
    <row r="609" spans="5:12">
      <c r="E609" s="4"/>
      <c r="F609" s="4"/>
      <c r="G609" s="13"/>
      <c r="H609" s="13"/>
      <c r="I609" s="13"/>
      <c r="J609" s="13"/>
      <c r="K609" s="13"/>
      <c r="L609" s="13"/>
    </row>
    <row r="610" spans="5:12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0"/>
  <sheetViews>
    <sheetView workbookViewId="0">
      <pane xSplit="1" ySplit="5" topLeftCell="B24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>
      <c r="A173" s="4">
        <f t="shared" si="12"/>
        <v>2017</v>
      </c>
      <c r="G173" s="4">
        <f>carbondioxide!L273</f>
        <v>395.56051941998044</v>
      </c>
      <c r="H173" s="4">
        <f t="shared" si="9"/>
        <v>1.9448999335510124</v>
      </c>
      <c r="I173" s="4">
        <f t="shared" si="11"/>
        <v>1.0793901226906168</v>
      </c>
      <c r="J173" s="4">
        <f t="shared" si="10"/>
        <v>0.18655902937982805</v>
      </c>
    </row>
    <row r="174" spans="1:10">
      <c r="A174" s="4">
        <f t="shared" si="12"/>
        <v>2018</v>
      </c>
      <c r="G174" s="4">
        <f>carbondioxide!L274</f>
        <v>398.36585398965275</v>
      </c>
      <c r="H174" s="4">
        <f t="shared" si="9"/>
        <v>1.9827084833469373</v>
      </c>
      <c r="I174" s="4">
        <f t="shared" si="11"/>
        <v>1.1034842713375046</v>
      </c>
      <c r="J174" s="4">
        <f t="shared" si="10"/>
        <v>0.19163030998983333</v>
      </c>
    </row>
    <row r="175" spans="1:10">
      <c r="A175" s="4">
        <f t="shared" si="12"/>
        <v>2019</v>
      </c>
      <c r="G175" s="4">
        <f>carbondioxide!L275</f>
        <v>401.23628717717281</v>
      </c>
      <c r="H175" s="4">
        <f t="shared" si="9"/>
        <v>2.021119794998421</v>
      </c>
      <c r="I175" s="4">
        <f t="shared" si="11"/>
        <v>1.1279509785281239</v>
      </c>
      <c r="J175" s="4">
        <f t="shared" si="10"/>
        <v>0.1968096404902881</v>
      </c>
    </row>
    <row r="176" spans="1:10">
      <c r="A176" s="4">
        <f t="shared" si="12"/>
        <v>2020</v>
      </c>
      <c r="G176" s="4">
        <f>carbondioxide!L276</f>
        <v>404.17083172793434</v>
      </c>
      <c r="H176" s="4">
        <f t="shared" si="9"/>
        <v>2.0601059982559669</v>
      </c>
      <c r="I176" s="4">
        <f t="shared" si="11"/>
        <v>1.1527956634619316</v>
      </c>
      <c r="J176" s="4">
        <f t="shared" si="10"/>
        <v>0.202098523290343</v>
      </c>
    </row>
    <row r="177" spans="1:10">
      <c r="A177" s="4">
        <f t="shared" si="12"/>
        <v>2021</v>
      </c>
      <c r="G177" s="4">
        <f>carbondioxide!L277</f>
        <v>407.16860033442833</v>
      </c>
      <c r="H177" s="4">
        <f t="shared" si="9"/>
        <v>2.0996409558693734</v>
      </c>
      <c r="I177" s="4">
        <f t="shared" si="11"/>
        <v>1.1780228089494293</v>
      </c>
      <c r="J177" s="4">
        <f t="shared" si="10"/>
        <v>0.20749848304651763</v>
      </c>
    </row>
    <row r="178" spans="1:10">
      <c r="A178" s="4">
        <f t="shared" si="12"/>
        <v>2022</v>
      </c>
      <c r="G178" s="4">
        <f>carbondioxide!L278</f>
        <v>410.22875801551379</v>
      </c>
      <c r="H178" s="4">
        <f t="shared" si="9"/>
        <v>2.1396996125702858</v>
      </c>
      <c r="I178" s="4">
        <f t="shared" si="11"/>
        <v>1.2036360242818209</v>
      </c>
      <c r="J178" s="4">
        <f t="shared" si="10"/>
        <v>0.21301106121764618</v>
      </c>
    </row>
    <row r="179" spans="1:10">
      <c r="A179" s="4">
        <f t="shared" si="12"/>
        <v>2023</v>
      </c>
      <c r="G179" s="4">
        <f>carbondioxide!L279</f>
        <v>413.35049266322574</v>
      </c>
      <c r="H179" s="4">
        <f t="shared" si="9"/>
        <v>2.1802576046211879</v>
      </c>
      <c r="I179" s="4">
        <f t="shared" si="11"/>
        <v>1.2296380945030567</v>
      </c>
      <c r="J179" s="4">
        <f t="shared" si="10"/>
        <v>0.21863781100785068</v>
      </c>
    </row>
    <row r="180" spans="1:10">
      <c r="A180" s="4">
        <f t="shared" si="12"/>
        <v>2024</v>
      </c>
      <c r="G180" s="4">
        <f>carbondioxide!L280</f>
        <v>416.53299761592461</v>
      </c>
      <c r="H180" s="4">
        <f t="shared" si="9"/>
        <v>2.2212910392233587</v>
      </c>
      <c r="I180" s="4">
        <f t="shared" si="11"/>
        <v>1.2560310215314894</v>
      </c>
      <c r="J180" s="4">
        <f t="shared" si="10"/>
        <v>0.22438029261810344</v>
      </c>
    </row>
    <row r="181" spans="1:10">
      <c r="A181" s="4">
        <f t="shared" si="12"/>
        <v>2025</v>
      </c>
      <c r="G181" s="4">
        <f>carbondioxide!L281</f>
        <v>419.77546148049521</v>
      </c>
      <c r="H181" s="4">
        <f t="shared" si="9"/>
        <v>2.2627763749475318</v>
      </c>
      <c r="I181" s="4">
        <f t="shared" si="11"/>
        <v>1.2828160603735077</v>
      </c>
      <c r="J181" s="4">
        <f t="shared" si="10"/>
        <v>0.23024006875833147</v>
      </c>
    </row>
    <row r="182" spans="1:10">
      <c r="A182" s="4">
        <f t="shared" si="12"/>
        <v>2026</v>
      </c>
      <c r="G182" s="4">
        <f>carbondioxide!L282</f>
        <v>423.07706231491659</v>
      </c>
      <c r="H182" s="4">
        <f t="shared" si="9"/>
        <v>2.3046903618220584</v>
      </c>
      <c r="I182" s="4">
        <f t="shared" si="11"/>
        <v>1.309993752347592</v>
      </c>
      <c r="J182" s="4">
        <f t="shared" si="10"/>
        <v>0.23621870039070567</v>
      </c>
    </row>
    <row r="183" spans="1:10">
      <c r="A183" s="4">
        <f t="shared" si="12"/>
        <v>2027</v>
      </c>
      <c r="G183" s="4">
        <f>carbondioxide!L283</f>
        <v>426.43696442070495</v>
      </c>
      <c r="H183" s="4">
        <f t="shared" si="9"/>
        <v>2.3470100161880727</v>
      </c>
      <c r="I183" s="4">
        <f t="shared" si="11"/>
        <v>1.3375639564416615</v>
      </c>
      <c r="J183" s="4">
        <f t="shared" si="10"/>
        <v>0.24231774268582079</v>
      </c>
    </row>
    <row r="184" spans="1:10">
      <c r="A184" s="4">
        <f t="shared" si="12"/>
        <v>2028</v>
      </c>
      <c r="G184" s="4">
        <f>carbondioxide!L284</f>
        <v>429.85431668515275</v>
      </c>
      <c r="H184" s="4">
        <f t="shared" si="9"/>
        <v>2.3897126153695889</v>
      </c>
      <c r="I184" s="4">
        <f t="shared" si="11"/>
        <v>1.3655258794496508</v>
      </c>
      <c r="J184" s="4">
        <f t="shared" si="10"/>
        <v>0.24853874117995398</v>
      </c>
    </row>
    <row r="185" spans="1:10">
      <c r="A185" s="4">
        <f t="shared" si="12"/>
        <v>2029</v>
      </c>
      <c r="G185" s="4">
        <f>carbondioxide!L285</f>
        <v>433.32825183205318</v>
      </c>
      <c r="H185" s="4">
        <f t="shared" si="9"/>
        <v>2.4327757032005461</v>
      </c>
      <c r="I185" s="4">
        <f t="shared" si="11"/>
        <v>1.3938781052483831</v>
      </c>
      <c r="J185" s="4">
        <f t="shared" si="10"/>
        <v>0.25488322812532588</v>
      </c>
    </row>
    <row r="186" spans="1:10">
      <c r="A186" s="4">
        <f t="shared" si="12"/>
        <v>2030</v>
      </c>
      <c r="G186" s="4">
        <f>carbondioxide!L286</f>
        <v>436.85788619357271</v>
      </c>
      <c r="H186" s="4">
        <f t="shared" si="9"/>
        <v>2.4761771010652969</v>
      </c>
      <c r="I186" s="4">
        <f t="shared" si="11"/>
        <v>1.4226186234066831</v>
      </c>
      <c r="J186" s="4">
        <f t="shared" si="10"/>
        <v>0.26135271902738483</v>
      </c>
    </row>
    <row r="187" spans="1:10">
      <c r="A187" s="4">
        <f t="shared" si="12"/>
        <v>2031</v>
      </c>
      <c r="G187" s="4">
        <f>carbondioxide!L287</f>
        <v>440.44231976994826</v>
      </c>
      <c r="H187" s="4">
        <f t="shared" si="9"/>
        <v>2.5198949212880493</v>
      </c>
      <c r="I187" s="4">
        <f t="shared" si="11"/>
        <v>1.4517448572192166</v>
      </c>
      <c r="J187" s="4">
        <f t="shared" si="10"/>
        <v>0.26794870936425924</v>
      </c>
    </row>
    <row r="188" spans="1:10">
      <c r="A188" s="4">
        <f t="shared" si="12"/>
        <v>2032</v>
      </c>
      <c r="G188" s="4">
        <f>carbondioxide!L288</f>
        <v>444.08063643705083</v>
      </c>
      <c r="H188" s="4">
        <f t="shared" si="9"/>
        <v>2.5639075810198109</v>
      </c>
      <c r="I188" s="4">
        <f t="shared" si="11"/>
        <v>1.481253691200008</v>
      </c>
      <c r="J188" s="4">
        <f t="shared" si="10"/>
        <v>0.27467267148407543</v>
      </c>
    </row>
    <row r="189" spans="1:10">
      <c r="A189" s="4">
        <f t="shared" si="12"/>
        <v>2033</v>
      </c>
      <c r="G189" s="4">
        <f>carbondioxide!L289</f>
        <v>447.7719042184425</v>
      </c>
      <c r="H189" s="4">
        <f t="shared" si="9"/>
        <v>2.6081938155620503</v>
      </c>
      <c r="I189" s="4">
        <f t="shared" si="11"/>
        <v>1.5111414980382014</v>
      </c>
      <c r="J189" s="4">
        <f t="shared" si="10"/>
        <v>0.28152605167606193</v>
      </c>
    </row>
    <row r="190" spans="1:10">
      <c r="A190" s="4">
        <f t="shared" si="12"/>
        <v>2034</v>
      </c>
      <c r="G190" s="4">
        <f>carbondioxide!L290</f>
        <v>451.51517557281466</v>
      </c>
      <c r="H190" s="4">
        <f t="shared" si="9"/>
        <v>2.6527326905417512</v>
      </c>
      <c r="I190" s="4">
        <f t="shared" si="11"/>
        <v>1.5414041650012993</v>
      </c>
      <c r="J190" s="4">
        <f t="shared" si="10"/>
        <v>0.2885102674113989</v>
      </c>
    </row>
    <row r="191" spans="1:10">
      <c r="A191" s="4">
        <f t="shared" si="12"/>
        <v>2035</v>
      </c>
      <c r="G191" s="4">
        <f>carbondioxide!L291</f>
        <v>455.30948766842135</v>
      </c>
      <c r="H191" s="4">
        <f t="shared" si="9"/>
        <v>2.6975036126377874</v>
      </c>
      <c r="I191" s="4">
        <f t="shared" si="11"/>
        <v>1.5720371197627443</v>
      </c>
      <c r="J191" s="4">
        <f t="shared" si="10"/>
        <v>0.29562670474970953</v>
      </c>
    </row>
    <row r="192" spans="1:10">
      <c r="A192" s="4">
        <f t="shared" si="12"/>
        <v>2036</v>
      </c>
      <c r="G192" s="4">
        <f>carbondioxide!L292</f>
        <v>459.15386262863495</v>
      </c>
      <c r="H192" s="4">
        <f t="shared" si="9"/>
        <v>2.7424863387289595</v>
      </c>
      <c r="I192" s="4">
        <f t="shared" si="11"/>
        <v>1.6030353556276316</v>
      </c>
      <c r="J192" s="4">
        <f t="shared" si="10"/>
        <v>0.30287671590698356</v>
      </c>
    </row>
    <row r="193" spans="1:10">
      <c r="A193" s="4">
        <f t="shared" si="12"/>
        <v>2037</v>
      </c>
      <c r="G193" s="4">
        <f>carbondioxide!L293</f>
        <v>463.04730774028519</v>
      </c>
      <c r="H193" s="4">
        <f t="shared" si="9"/>
        <v>2.7876609834351482</v>
      </c>
      <c r="I193" s="4">
        <f t="shared" si="11"/>
        <v>1.6343934561303284</v>
      </c>
      <c r="J193" s="4">
        <f t="shared" si="10"/>
        <v>0.31026161698059684</v>
      </c>
    </row>
    <row r="194" spans="1:10">
      <c r="A194" s="4">
        <f t="shared" si="12"/>
        <v>2038</v>
      </c>
      <c r="G194" s="4">
        <f>carbondioxide!L294</f>
        <v>466.98881562095698</v>
      </c>
      <c r="H194" s="4">
        <f t="shared" si="9"/>
        <v>2.8330080250822176</v>
      </c>
      <c r="I194" s="4">
        <f t="shared" si="11"/>
        <v>1.6661056189795163</v>
      </c>
      <c r="J194" s="4">
        <f t="shared" si="10"/>
        <v>0.31778268582696734</v>
      </c>
    </row>
    <row r="195" spans="1:10">
      <c r="A195" s="4">
        <f t="shared" si="12"/>
        <v>2039</v>
      </c>
      <c r="G195" s="4">
        <f>carbondioxide!L295</f>
        <v>470.97736434411149</v>
      </c>
      <c r="H195" s="4">
        <f t="shared" si="9"/>
        <v>2.8785083101551807</v>
      </c>
      <c r="I195" s="4">
        <f t="shared" si="11"/>
        <v>1.6981656793288391</v>
      </c>
      <c r="J195" s="4">
        <f t="shared" si="10"/>
        <v>0.32544116008727381</v>
      </c>
    </row>
    <row r="196" spans="1:10">
      <c r="A196" s="4">
        <f t="shared" si="12"/>
        <v>2040</v>
      </c>
      <c r="G196" s="4">
        <f>carbondioxide!L296</f>
        <v>475.01191752247587</v>
      </c>
      <c r="H196" s="4">
        <f t="shared" si="9"/>
        <v>2.9241430563226918</v>
      </c>
      <c r="I196" s="4">
        <f t="shared" si="11"/>
        <v>1.7305671323544713</v>
      </c>
      <c r="J196" s="4">
        <f t="shared" si="10"/>
        <v>0.33323823535656588</v>
      </c>
    </row>
    <row r="197" spans="1:10">
      <c r="A197" s="4">
        <f t="shared" si="12"/>
        <v>2041</v>
      </c>
      <c r="G197" s="4">
        <f>carbondioxide!L297</f>
        <v>479.09142435106367</v>
      </c>
      <c r="H197" s="4">
        <f t="shared" si="9"/>
        <v>2.9698938541252469</v>
      </c>
      <c r="I197" s="4">
        <f t="shared" si="11"/>
        <v>1.7633031551242209</v>
      </c>
      <c r="J197" s="4">
        <f t="shared" si="10"/>
        <v>0.341175063491514</v>
      </c>
    </row>
    <row r="198" spans="1:10">
      <c r="A198" s="4">
        <f t="shared" si="12"/>
        <v>2042</v>
      </c>
      <c r="G198" s="4">
        <f>carbondioxide!L298</f>
        <v>483.21481961170701</v>
      </c>
      <c r="H198" s="4">
        <f t="shared" si="9"/>
        <v>3.0157426674231913</v>
      </c>
      <c r="I198" s="4">
        <f t="shared" si="11"/>
        <v>1.7963666277460757</v>
      </c>
      <c r="J198" s="4">
        <f t="shared" si="10"/>
        <v>0.34925275105198778</v>
      </c>
    </row>
    <row r="199" spans="1:10">
      <c r="A199" s="4">
        <f t="shared" si="12"/>
        <v>2043</v>
      </c>
      <c r="G199" s="4">
        <f>carbondioxide!L299</f>
        <v>487.38102364125723</v>
      </c>
      <c r="H199" s="4">
        <f t="shared" ref="H199:H262" si="13">H$3*LN(G199/G$3)</f>
        <v>3.0616718327009949</v>
      </c>
      <c r="I199" s="4">
        <f t="shared" si="11"/>
        <v>1.8297501537873082</v>
      </c>
      <c r="J199" s="4">
        <f t="shared" ref="J199:J262" si="14">J198+J$3*(I198-J198)</f>
        <v>0.35747235787161019</v>
      </c>
    </row>
    <row r="200" spans="1:10">
      <c r="A200" s="4">
        <f t="shared" si="12"/>
        <v>2044</v>
      </c>
      <c r="G200" s="4">
        <f>carbondioxide!L300</f>
        <v>491.58894226575535</v>
      </c>
      <c r="H200" s="4">
        <f t="shared" si="13"/>
        <v>3.107664057322626</v>
      </c>
      <c r="I200" s="4">
        <f t="shared" ref="I200:I263" si="15">I199+I$3*(I$4*H200-I199)+I$5*(J199-I199)</f>
        <v>1.863446079958295</v>
      </c>
      <c r="J200" s="4">
        <f t="shared" si="14"/>
        <v>0.36583489575241135</v>
      </c>
    </row>
    <row r="201" spans="1:10">
      <c r="A201" s="4">
        <f t="shared" si="12"/>
        <v>2045</v>
      </c>
      <c r="G201" s="4">
        <f>carbondioxide!L301</f>
        <v>495.83746670293408</v>
      </c>
      <c r="H201" s="4">
        <f t="shared" si="13"/>
        <v>3.1537024168300642</v>
      </c>
      <c r="I201" s="4">
        <f t="shared" si="15"/>
        <v>1.8974465150580744</v>
      </c>
      <c r="J201" s="4">
        <f t="shared" si="14"/>
        <v>0.37434132727870079</v>
      </c>
    </row>
    <row r="202" spans="1:10">
      <c r="A202" s="4">
        <f t="shared" si="12"/>
        <v>2046</v>
      </c>
      <c r="G202" s="4">
        <f>carbondioxide!L302</f>
        <v>500.12547343543031</v>
      </c>
      <c r="H202" s="4">
        <f t="shared" si="13"/>
        <v>3.1997703513735125</v>
      </c>
      <c r="I202" s="4">
        <f t="shared" si="15"/>
        <v>1.9317433481813304</v>
      </c>
      <c r="J202" s="4">
        <f t="shared" si="14"/>
        <v>0.38299256474528764</v>
      </c>
    </row>
    <row r="203" spans="1:10">
      <c r="A203" s="4">
        <f t="shared" si="12"/>
        <v>2047</v>
      </c>
      <c r="G203" s="4">
        <f>carbondioxide!L303</f>
        <v>504.45182405709227</v>
      </c>
      <c r="H203" s="4">
        <f t="shared" si="13"/>
        <v>3.2458516613581123</v>
      </c>
      <c r="I203" s="4">
        <f t="shared" si="15"/>
        <v>1.9663282661889621</v>
      </c>
      <c r="J203" s="4">
        <f t="shared" si="14"/>
        <v>0.39178946919520435</v>
      </c>
    </row>
    <row r="204" spans="1:10">
      <c r="A204" s="4">
        <f t="shared" si="12"/>
        <v>2048</v>
      </c>
      <c r="G204" s="4">
        <f>carbondioxide!L304</f>
        <v>508.81536509475075</v>
      </c>
      <c r="H204" s="4">
        <f t="shared" si="13"/>
        <v>3.2919305023879741</v>
      </c>
      <c r="I204" s="4">
        <f t="shared" si="15"/>
        <v>2.0011927704466648</v>
      </c>
      <c r="J204" s="4">
        <f t="shared" si="14"/>
        <v>0.4007328495621289</v>
      </c>
    </row>
    <row r="205" spans="1:10">
      <c r="A205" s="4">
        <f t="shared" si="12"/>
        <v>2049</v>
      </c>
      <c r="G205" s="4">
        <f>carbondioxide!L305</f>
        <v>513.21492780782569</v>
      </c>
      <c r="H205" s="4">
        <f t="shared" si="13"/>
        <v>3.3379913795844462</v>
      </c>
      <c r="I205" s="4">
        <f t="shared" si="15"/>
        <v>2.0363281928380323</v>
      </c>
      <c r="J205" s="4">
        <f t="shared" si="14"/>
        <v>0.40982346191275304</v>
      </c>
    </row>
    <row r="206" spans="1:10">
      <c r="A206" s="4">
        <f t="shared" si="12"/>
        <v>2050</v>
      </c>
      <c r="G206" s="4">
        <f>carbondioxide!L306</f>
        <v>517.64932796813491</v>
      </c>
      <c r="H206" s="4">
        <f t="shared" si="13"/>
        <v>3.3840191413515912</v>
      </c>
      <c r="I206" s="4">
        <f t="shared" si="15"/>
        <v>2.0717257110605858</v>
      </c>
      <c r="J206" s="4">
        <f t="shared" si="14"/>
        <v>0.41906200878440863</v>
      </c>
    </row>
    <row r="207" spans="1:10">
      <c r="A207" s="4">
        <f t="shared" si="12"/>
        <v>2051</v>
      </c>
      <c r="G207" s="4">
        <f>carbondioxide!L307</f>
        <v>522.1173656222868</v>
      </c>
      <c r="H207" s="4">
        <f t="shared" si="13"/>
        <v>3.4299989726581206</v>
      </c>
      <c r="I207" s="4">
        <f t="shared" si="15"/>
        <v>2.1073763632148577</v>
      </c>
      <c r="J207" s="4">
        <f t="shared" si="14"/>
        <v>0.42844913861333733</v>
      </c>
    </row>
    <row r="208" spans="1:10">
      <c r="A208" s="4">
        <f t="shared" si="12"/>
        <v>2052</v>
      </c>
      <c r="G208" s="4">
        <f>carbondioxide!L308</f>
        <v>526.61782483905768</v>
      </c>
      <c r="H208" s="4">
        <f t="shared" si="13"/>
        <v>3.4759163879013553</v>
      </c>
      <c r="I208" s="4">
        <f t="shared" si="15"/>
        <v>2.1432710616982242</v>
      </c>
      <c r="J208" s="4">
        <f t="shared" si="14"/>
        <v>0.43798544524907396</v>
      </c>
    </row>
    <row r="209" spans="1:10">
      <c r="A209" s="4">
        <f t="shared" si="12"/>
        <v>2053</v>
      </c>
      <c r="G209" s="4">
        <f>carbondioxide!L309</f>
        <v>531.1494734441934</v>
      </c>
      <c r="H209" s="4">
        <f t="shared" si="13"/>
        <v>3.5217572234153751</v>
      </c>
      <c r="I209" s="4">
        <f t="shared" si="15"/>
        <v>2.1794006064165816</v>
      </c>
      <c r="J209" s="4">
        <f t="shared" si="14"/>
        <v>0.44767146755050513</v>
      </c>
    </row>
    <row r="210" spans="1:10">
      <c r="A210" s="4">
        <f t="shared" si="12"/>
        <v>2054</v>
      </c>
      <c r="G210" s="4">
        <f>carbondioxide!L310</f>
        <v>535.71106274511658</v>
      </c>
      <c r="H210" s="4">
        <f t="shared" si="13"/>
        <v>3.5675076296821691</v>
      </c>
      <c r="I210" s="4">
        <f t="shared" si="15"/>
        <v>2.2157556973282366</v>
      </c>
      <c r="J210" s="4">
        <f t="shared" si="14"/>
        <v>0.45750768905926442</v>
      </c>
    </row>
    <row r="211" spans="1:10">
      <c r="A211" s="4">
        <f t="shared" si="12"/>
        <v>2055</v>
      </c>
      <c r="G211" s="4">
        <f>carbondioxide!L311</f>
        <v>540.30132724808823</v>
      </c>
      <c r="H211" s="4">
        <f t="shared" si="13"/>
        <v>3.6131540633015797</v>
      </c>
      <c r="I211" s="4">
        <f t="shared" si="15"/>
        <v>2.2523269463355065</v>
      </c>
      <c r="J211" s="4">
        <f t="shared" si="14"/>
        <v>0.46749453774623217</v>
      </c>
    </row>
    <row r="212" spans="1:10">
      <c r="A212" s="4">
        <f t="shared" si="12"/>
        <v>2056</v>
      </c>
      <c r="G212" s="4">
        <f>carbondioxide!L312</f>
        <v>544.91898437043915</v>
      </c>
      <c r="H212" s="4">
        <f t="shared" si="13"/>
        <v>3.6586832787728492</v>
      </c>
      <c r="I212" s="4">
        <f t="shared" si="15"/>
        <v>2.2891048885405416</v>
      </c>
      <c r="J212" s="4">
        <f t="shared" si="14"/>
        <v>0.47763238582701928</v>
      </c>
    </row>
    <row r="213" spans="1:10">
      <c r="A213" s="4">
        <f t="shared" si="12"/>
        <v>2057</v>
      </c>
      <c r="G213" s="4">
        <f>carbondioxide!L313</f>
        <v>549.56273415057717</v>
      </c>
      <c r="H213" s="4">
        <f t="shared" si="13"/>
        <v>3.7040823201379194</v>
      </c>
      <c r="I213" s="4">
        <f t="shared" si="15"/>
        <v>2.3260799928827813</v>
      </c>
      <c r="J213" s="4">
        <f t="shared" si="14"/>
        <v>0.48792154964243206</v>
      </c>
    </row>
    <row r="214" spans="1:10">
      <c r="A214" s="4">
        <f t="shared" si="12"/>
        <v>2058</v>
      </c>
      <c r="G214" s="4">
        <f>carbondioxide!L314</f>
        <v>554.23125895857106</v>
      </c>
      <c r="H214" s="4">
        <f t="shared" si="13"/>
        <v>3.7493385125340613</v>
      </c>
      <c r="I214" s="4">
        <f t="shared" si="15"/>
        <v>2.3632426721762494</v>
      </c>
      <c r="J214" s="4">
        <f t="shared" si="14"/>
        <v>0.49836228960003726</v>
      </c>
    </row>
    <row r="215" spans="1:10">
      <c r="A215" s="4">
        <f t="shared" si="12"/>
        <v>2059</v>
      </c>
      <c r="G215" s="4">
        <f>carbondioxide!L315</f>
        <v>558.92322321022084</v>
      </c>
      <c r="H215" s="4">
        <f t="shared" si="13"/>
        <v>3.7944394537010586</v>
      </c>
      <c r="I215" s="4">
        <f t="shared" si="15"/>
        <v>2.4005832925655972</v>
      </c>
      <c r="J215" s="4">
        <f t="shared" si="14"/>
        <v>0.50895481017307009</v>
      </c>
    </row>
    <row r="216" spans="1:10">
      <c r="A216" s="4">
        <f t="shared" si="12"/>
        <v>2060</v>
      </c>
      <c r="G216" s="4">
        <f>carbondioxide!L316</f>
        <v>563.63727308764464</v>
      </c>
      <c r="H216" s="4">
        <f t="shared" si="13"/>
        <v>3.8393730054860105</v>
      </c>
      <c r="I216" s="4">
        <f t="shared" si="15"/>
        <v>2.438092182420414</v>
      </c>
      <c r="J216" s="4">
        <f t="shared" si="14"/>
        <v>0.51969925995305966</v>
      </c>
    </row>
    <row r="217" spans="1:10">
      <c r="A217" s="4">
        <f t="shared" si="12"/>
        <v>2061</v>
      </c>
      <c r="G217" s="4">
        <f>carbondioxide!L317</f>
        <v>568.37203626953851</v>
      </c>
      <c r="H217" s="4">
        <f t="shared" si="13"/>
        <v>3.8841272853867497</v>
      </c>
      <c r="I217" s="4">
        <f t="shared" si="15"/>
        <v>2.4757596406878699</v>
      </c>
      <c r="J217" s="4">
        <f t="shared" si="14"/>
        <v>0.53059573175267427</v>
      </c>
    </row>
    <row r="218" spans="1:10">
      <c r="A218" s="4">
        <f t="shared" si="12"/>
        <v>2062</v>
      </c>
      <c r="G218" s="4">
        <f>carbondioxide!L318</f>
        <v>573.12612167440489</v>
      </c>
      <c r="H218" s="4">
        <f t="shared" si="13"/>
        <v>3.9286906581730441</v>
      </c>
      <c r="I218" s="4">
        <f t="shared" si="15"/>
        <v>2.5135759447242072</v>
      </c>
      <c r="J218" s="4">
        <f t="shared" si="14"/>
        <v>0.54164426275542621</v>
      </c>
    </row>
    <row r="219" spans="1:10">
      <c r="A219" s="4">
        <f t="shared" si="12"/>
        <v>2063</v>
      </c>
      <c r="G219" s="4">
        <f>carbondioxide!L319</f>
        <v>577.8981192201843</v>
      </c>
      <c r="H219" s="4">
        <f t="shared" si="13"/>
        <v>3.9730517276229871</v>
      </c>
      <c r="I219" s="4">
        <f t="shared" si="15"/>
        <v>2.5515313576260019</v>
      </c>
      <c r="J219" s="4">
        <f t="shared" si="14"/>
        <v>0.55284483470900891</v>
      </c>
    </row>
    <row r="220" spans="1:10">
      <c r="A220" s="4">
        <f t="shared" si="12"/>
        <v>2064</v>
      </c>
      <c r="G220" s="4">
        <f>carbondioxide!L320</f>
        <v>582.68659960387936</v>
      </c>
      <c r="H220" s="4">
        <f t="shared" si="13"/>
        <v>4.0171993284104017</v>
      </c>
      <c r="I220" s="4">
        <f t="shared" si="15"/>
        <v>2.5896161350824625</v>
      </c>
      <c r="J220" s="4">
        <f t="shared" si="14"/>
        <v>0.56419737415917748</v>
      </c>
    </row>
    <row r="221" spans="1:10">
      <c r="A221" s="4">
        <f t="shared" si="12"/>
        <v>2065</v>
      </c>
      <c r="G221" s="4">
        <f>carbondioxide!L321</f>
        <v>587.4901141049055</v>
      </c>
      <c r="H221" s="4">
        <f t="shared" si="13"/>
        <v>4.0611225181775703</v>
      </c>
      <c r="I221" s="4">
        <f t="shared" si="15"/>
        <v>2.6278205317703049</v>
      </c>
      <c r="J221" s="4">
        <f t="shared" si="14"/>
        <v>0.5757017527212217</v>
      </c>
    </row>
    <row r="222" spans="1:10">
      <c r="A222" s="4">
        <f t="shared" si="12"/>
        <v>2066</v>
      </c>
      <c r="G222" s="4">
        <f>carbondioxide!L322</f>
        <v>592.30719441606243</v>
      </c>
      <c r="H222" s="4">
        <f t="shared" si="13"/>
        <v>4.104810569826248</v>
      </c>
      <c r="I222" s="4">
        <f t="shared" si="15"/>
        <v>2.6661348073129938</v>
      </c>
      <c r="J222" s="4">
        <f t="shared" si="14"/>
        <v>0.58735778738622046</v>
      </c>
    </row>
    <row r="223" spans="1:10">
      <c r="A223" s="4">
        <f t="shared" si="12"/>
        <v>2067</v>
      </c>
      <c r="G223" s="4">
        <f>carbondioxide!L323</f>
        <v>597.13635250616949</v>
      </c>
      <c r="H223" s="4">
        <f t="shared" si="13"/>
        <v>4.1482529640585524</v>
      </c>
      <c r="I223" s="4">
        <f t="shared" si="15"/>
        <v>2.7045492318263156</v>
      </c>
      <c r="J223" s="4">
        <f t="shared" si="14"/>
        <v>0.59916524085940459</v>
      </c>
    </row>
    <row r="224" spans="1:10">
      <c r="A224" s="4">
        <f t="shared" si="12"/>
        <v>2068</v>
      </c>
      <c r="G224" s="4">
        <f>carbondioxide!L324</f>
        <v>601.97608051855877</v>
      </c>
      <c r="H224" s="4">
        <f t="shared" si="13"/>
        <v>4.1914393821981601</v>
      </c>
      <c r="I224" s="4">
        <f t="shared" si="15"/>
        <v>2.7430540910724148</v>
      </c>
      <c r="J224" s="4">
        <f t="shared" si="14"/>
        <v>0.61112382192809667</v>
      </c>
    </row>
    <row r="225" spans="1:10">
      <c r="A225" s="4">
        <f t="shared" si="12"/>
        <v>2069</v>
      </c>
      <c r="G225" s="4">
        <f>carbondioxide!L325</f>
        <v>606.82485070976645</v>
      </c>
      <c r="H225" s="4">
        <f t="shared" si="13"/>
        <v>4.2343596993209704</v>
      </c>
      <c r="I225" s="4">
        <f t="shared" si="15"/>
        <v>2.7816396912445267</v>
      </c>
      <c r="J225" s="4">
        <f t="shared" si="14"/>
        <v>0.6232331858568364</v>
      </c>
    </row>
    <row r="226" spans="1:10">
      <c r="A226" s="4">
        <f t="shared" si="12"/>
        <v>2070</v>
      </c>
      <c r="G226" s="4">
        <f>carbondioxide!L326</f>
        <v>611.68111543289501</v>
      </c>
      <c r="H226" s="4">
        <f t="shared" si="13"/>
        <v>4.2770039777233055</v>
      </c>
      <c r="I226" s="4">
        <f t="shared" si="15"/>
        <v>2.820296363404704</v>
      </c>
      <c r="J226" s="4">
        <f t="shared" si="14"/>
        <v>0.63549293480743851</v>
      </c>
    </row>
    <row r="227" spans="1:10">
      <c r="A227" s="4">
        <f t="shared" si="12"/>
        <v>2071</v>
      </c>
      <c r="G227" s="4">
        <f>carbondioxide!L327</f>
        <v>616.54330717024777</v>
      </c>
      <c r="H227" s="4">
        <f t="shared" si="13"/>
        <v>4.3193624607545145</v>
      </c>
      <c r="I227" s="4">
        <f t="shared" si="15"/>
        <v>2.8590144675968991</v>
      </c>
      <c r="J227" s="4">
        <f t="shared" si="14"/>
        <v>0.64790261828187101</v>
      </c>
    </row>
    <row r="228" spans="1:10">
      <c r="A228" s="4">
        <f t="shared" si="12"/>
        <v>2072</v>
      </c>
      <c r="G228" s="4">
        <f>carbondioxide!L328</f>
        <v>621.40983861994005</v>
      </c>
      <c r="H228" s="4">
        <f t="shared" si="13"/>
        <v>4.3614255670397428</v>
      </c>
      <c r="I228" s="4">
        <f t="shared" si="15"/>
        <v>2.8977843966577397</v>
      </c>
      <c r="J228" s="4">
        <f t="shared" si="14"/>
        <v>0.66046173358598037</v>
      </c>
    </row>
    <row r="229" spans="1:10">
      <c r="A229" s="4">
        <f t="shared" si="12"/>
        <v>2073</v>
      </c>
      <c r="G229" s="4">
        <f>carbondioxide!L329</f>
        <v>626.27910284129325</v>
      </c>
      <c r="H229" s="4">
        <f t="shared" si="13"/>
        <v>4.4031838851174347</v>
      </c>
      <c r="I229" s="4">
        <f t="shared" si="15"/>
        <v>2.9365965797473268</v>
      </c>
      <c r="J229" s="4">
        <f t="shared" si="14"/>
        <v>0.67316972631222793</v>
      </c>
    </row>
    <row r="230" spans="1:10">
      <c r="A230" s="4">
        <f t="shared" si="12"/>
        <v>2074</v>
      </c>
      <c r="G230" s="4">
        <f>carbondioxide!L330</f>
        <v>631.14947346387203</v>
      </c>
      <c r="H230" s="4">
        <f t="shared" si="13"/>
        <v>4.4446281685148783</v>
      </c>
      <c r="I230" s="4">
        <f t="shared" si="15"/>
        <v>2.9754414856223126</v>
      </c>
      <c r="J230" s="4">
        <f t="shared" si="14"/>
        <v>0.68602599083973925</v>
      </c>
    </row>
    <row r="231" spans="1:10">
      <c r="A231" s="4">
        <f t="shared" si="12"/>
        <v>2075</v>
      </c>
      <c r="G231" s="4">
        <f>carbondioxide!L331</f>
        <v>636.01930496508339</v>
      </c>
      <c r="H231" s="4">
        <f t="shared" si="13"/>
        <v>4.4857493312839019</v>
      </c>
      <c r="I231" s="4">
        <f t="shared" si="15"/>
        <v>3.0143096256734134</v>
      </c>
      <c r="J231" s="4">
        <f t="shared" si="14"/>
        <v>0.69902987085010426</v>
      </c>
    </row>
    <row r="232" spans="1:10">
      <c r="A232" s="4">
        <f t="shared" si="12"/>
        <v>2076</v>
      </c>
      <c r="G232" s="4">
        <f>carbondioxide!L332</f>
        <v>640.88693302125557</v>
      </c>
      <c r="H232" s="4">
        <f t="shared" si="13"/>
        <v>4.5265384440173619</v>
      </c>
      <c r="I232" s="4">
        <f t="shared" si="15"/>
        <v>3.0531915567493937</v>
      </c>
      <c r="J232" s="4">
        <f t="shared" si="14"/>
        <v>0.71218065985750068</v>
      </c>
    </row>
    <row r="233" spans="1:10">
      <c r="A233" s="4">
        <f t="shared" si="12"/>
        <v>2077</v>
      </c>
      <c r="G233" s="4">
        <f>carbondioxide!L333</f>
        <v>645.75067493710435</v>
      </c>
      <c r="H233" s="4">
        <f t="shared" si="13"/>
        <v>4.5669867303656613</v>
      </c>
      <c r="I233" s="4">
        <f t="shared" si="15"/>
        <v>3.092077883789369</v>
      </c>
      <c r="J233" s="4">
        <f t="shared" si="14"/>
        <v>0.72547760175184661</v>
      </c>
    </row>
    <row r="234" spans="1:10">
      <c r="A234" s="4">
        <f t="shared" ref="A234:A297" si="16">1+A233</f>
        <v>2078</v>
      </c>
      <c r="G234" s="4">
        <f>carbondioxide!L334</f>
        <v>650.60883015842467</v>
      </c>
      <c r="H234" s="4">
        <f t="shared" si="13"/>
        <v>4.6070855640709141</v>
      </c>
      <c r="I234" s="4">
        <f t="shared" si="15"/>
        <v>3.1309592622850704</v>
      </c>
      <c r="J234" s="4">
        <f t="shared" si="14"/>
        <v>0.73891989135381975</v>
      </c>
    </row>
    <row r="235" spans="1:10">
      <c r="A235" s="4">
        <f t="shared" si="16"/>
        <v>2079</v>
      </c>
      <c r="G235" s="4">
        <f>carbondioxide!L335</f>
        <v>655.45968087275014</v>
      </c>
      <c r="H235" s="4">
        <f t="shared" si="13"/>
        <v>4.6468264665346455</v>
      </c>
      <c r="I235" s="4">
        <f t="shared" si="15"/>
        <v>3.1698264005944634</v>
      </c>
      <c r="J235" s="4">
        <f t="shared" si="14"/>
        <v>0.75250667498070922</v>
      </c>
    </row>
    <row r="236" spans="1:10">
      <c r="A236" s="4">
        <f t="shared" si="16"/>
        <v>2080</v>
      </c>
      <c r="G236" s="4">
        <f>carbondioxide!L336</f>
        <v>660.30149270257016</v>
      </c>
      <c r="H236" s="4">
        <f t="shared" si="13"/>
        <v>4.686201104933013</v>
      </c>
      <c r="I236" s="4">
        <f t="shared" si="15"/>
        <v>3.2086700621278035</v>
      </c>
      <c r="J236" s="4">
        <f t="shared" si="14"/>
        <v>0.7662370510221953</v>
      </c>
    </row>
    <row r="237" spans="1:10">
      <c r="A237" s="4">
        <f t="shared" si="16"/>
        <v>2081</v>
      </c>
      <c r="G237" s="4">
        <f>carbondioxide!L337</f>
        <v>665.1325154954942</v>
      </c>
      <c r="H237" s="4">
        <f t="shared" si="13"/>
        <v>4.7252012908915386</v>
      </c>
      <c r="I237" s="4">
        <f t="shared" si="15"/>
        <v>3.247481067426865</v>
      </c>
      <c r="J237" s="4">
        <f t="shared" si="14"/>
        <v>0.78011007052527515</v>
      </c>
    </row>
    <row r="238" spans="1:10">
      <c r="A238" s="4">
        <f t="shared" si="16"/>
        <v>2082</v>
      </c>
      <c r="G238" s="4">
        <f>carbondioxide!L338</f>
        <v>669.95098421549824</v>
      </c>
      <c r="H238" s="4">
        <f t="shared" si="13"/>
        <v>4.7638189797290122</v>
      </c>
      <c r="I238" s="4">
        <f t="shared" si="15"/>
        <v>3.2862502961576769</v>
      </c>
      <c r="J238" s="4">
        <f t="shared" si="14"/>
        <v>0.79412473778767623</v>
      </c>
    </row>
    <row r="239" spans="1:10">
      <c r="A239" s="4">
        <f t="shared" si="16"/>
        <v>2083</v>
      </c>
      <c r="G239" s="4">
        <f>carbondioxide!L339</f>
        <v>674.75511993907548</v>
      </c>
      <c r="H239" s="4">
        <f t="shared" si="13"/>
        <v>4.8020462702778888</v>
      </c>
      <c r="I239" s="4">
        <f t="shared" si="15"/>
        <v>3.3249686890366332</v>
      </c>
      <c r="J239" s="4">
        <f t="shared" si="14"/>
        <v>0.80828001095921787</v>
      </c>
    </row>
    <row r="240" spans="1:10">
      <c r="A240" s="4">
        <f t="shared" si="16"/>
        <v>2084</v>
      </c>
      <c r="G240" s="4">
        <f>carbondioxide!L340</f>
        <v>679.54313095974089</v>
      </c>
      <c r="H240" s="4">
        <f t="shared" si="13"/>
        <v>4.8398754052858308</v>
      </c>
      <c r="I240" s="4">
        <f t="shared" si="15"/>
        <v>3.3636272497093298</v>
      </c>
      <c r="J240" s="4">
        <f t="shared" si="14"/>
        <v>0.8225748026506976</v>
      </c>
    </row>
    <row r="241" spans="1:10">
      <c r="A241" s="4">
        <f t="shared" si="16"/>
        <v>2085</v>
      </c>
      <c r="G241" s="4">
        <f>carbondioxide!L341</f>
        <v>684.31321400389925</v>
      </c>
      <c r="H241" s="4">
        <f t="shared" si="13"/>
        <v>4.8772987724002306</v>
      </c>
      <c r="I241" s="4">
        <f t="shared" si="15"/>
        <v>3.4022170466008879</v>
      </c>
      <c r="J241" s="4">
        <f t="shared" si="14"/>
        <v>0.83700798054999059</v>
      </c>
    </row>
    <row r="242" spans="1:10">
      <c r="A242" s="4">
        <f t="shared" si="16"/>
        <v>2086</v>
      </c>
      <c r="G242" s="4">
        <f>carbondioxide!L342</f>
        <v>689.0635555605827</v>
      </c>
      <c r="H242" s="4">
        <f t="shared" si="13"/>
        <v>4.9143089057345106</v>
      </c>
      <c r="I242" s="4">
        <f t="shared" si="15"/>
        <v>3.4407292147558675</v>
      </c>
      <c r="J242" s="4">
        <f t="shared" si="14"/>
        <v>0.85157836804515974</v>
      </c>
    </row>
    <row r="243" spans="1:10">
      <c r="A243" s="4">
        <f t="shared" si="16"/>
        <v>2087</v>
      </c>
      <c r="G243" s="4">
        <f>carbondioxide!L343</f>
        <v>693.79233332700051</v>
      </c>
      <c r="H243" s="4">
        <f t="shared" si="13"/>
        <v>4.9508984880117879</v>
      </c>
      <c r="I243" s="4">
        <f t="shared" si="15"/>
        <v>3.4791549576851506</v>
      </c>
      <c r="J243" s="4">
        <f t="shared" si="14"/>
        <v>0.8662847448544766</v>
      </c>
    </row>
    <row r="244" spans="1:10">
      <c r="A244" s="4">
        <f t="shared" si="16"/>
        <v>2088</v>
      </c>
      <c r="G244" s="4">
        <f>carbondioxide!L344</f>
        <v>698.49771777119918</v>
      </c>
      <c r="H244" s="4">
        <f t="shared" si="13"/>
        <v>4.9870603532780482</v>
      </c>
      <c r="I244" s="4">
        <f t="shared" si="15"/>
        <v>3.5174855492363615</v>
      </c>
      <c r="J244" s="4">
        <f t="shared" si="14"/>
        <v>0.88112584766335478</v>
      </c>
    </row>
    <row r="245" spans="1:10">
      <c r="A245" s="4">
        <f t="shared" si="16"/>
        <v>2089</v>
      </c>
      <c r="G245" s="4">
        <f>carbondioxide!L345</f>
        <v>703.1778738124367</v>
      </c>
      <c r="H245" s="4">
        <f t="shared" si="13"/>
        <v>5.0227874901734122</v>
      </c>
      <c r="I245" s="4">
        <f t="shared" si="15"/>
        <v>3.5557123355035194</v>
      </c>
      <c r="J245" s="4">
        <f t="shared" si="14"/>
        <v>0.89610037076828941</v>
      </c>
    </row>
    <row r="246" spans="1:10">
      <c r="A246" s="4">
        <f t="shared" si="16"/>
        <v>2090</v>
      </c>
      <c r="G246" s="4">
        <f>carbondioxide!L346</f>
        <v>707.83096261910146</v>
      </c>
      <c r="H246" s="4">
        <f t="shared" si="13"/>
        <v>5.0580730457462408</v>
      </c>
      <c r="I246" s="4">
        <f t="shared" si="15"/>
        <v>3.5938267367906396</v>
      </c>
      <c r="J246" s="4">
        <f t="shared" si="14"/>
        <v>0.91120696672798551</v>
      </c>
    </row>
    <row r="247" spans="1:10">
      <c r="A247" s="4">
        <f t="shared" si="16"/>
        <v>2091</v>
      </c>
      <c r="G247" s="4">
        <f>carbondioxide!L347</f>
        <v>712.45514352318582</v>
      </c>
      <c r="H247" s="4">
        <f t="shared" si="13"/>
        <v>5.0929103297910308</v>
      </c>
      <c r="I247" s="4">
        <f t="shared" si="15"/>
        <v>3.631820249642971</v>
      </c>
      <c r="J247" s="4">
        <f t="shared" si="14"/>
        <v>0.92644424702194139</v>
      </c>
    </row>
    <row r="248" spans="1:10">
      <c r="A248" s="4">
        <f t="shared" si="16"/>
        <v>2092</v>
      </c>
      <c r="G248" s="4">
        <f>carbondioxide!L348</f>
        <v>717.04857604943629</v>
      </c>
      <c r="H248" s="4">
        <f t="shared" si="13"/>
        <v>5.1272928196869456</v>
      </c>
      <c r="I248" s="4">
        <f t="shared" si="15"/>
        <v>3.6696844489584119</v>
      </c>
      <c r="J248" s="4">
        <f t="shared" si="14"/>
        <v>0.94181078271682883</v>
      </c>
    </row>
    <row r="249" spans="1:10">
      <c r="A249" s="4">
        <f t="shared" si="16"/>
        <v>2093</v>
      </c>
      <c r="G249" s="4">
        <f>carbondioxide!L349</f>
        <v>721.60942205636741</v>
      </c>
      <c r="H249" s="4">
        <f t="shared" si="13"/>
        <v>5.1612141657098025</v>
      </c>
      <c r="I249" s="4">
        <f t="shared" si="15"/>
        <v>3.7074109901904491</v>
      </c>
      <c r="J249" s="4">
        <f t="shared" si="14"/>
        <v>0.95730510514108103</v>
      </c>
    </row>
    <row r="250" spans="1:10">
      <c r="A250" s="4">
        <f t="shared" si="16"/>
        <v>2094</v>
      </c>
      <c r="G250" s="4">
        <f>carbondioxide!L350</f>
        <v>726.13584798534862</v>
      </c>
      <c r="H250" s="4">
        <f t="shared" si="13"/>
        <v>5.1946681967861688</v>
      </c>
      <c r="I250" s="4">
        <f t="shared" si="15"/>
        <v>3.7449916116526598</v>
      </c>
      <c r="J250" s="4">
        <f t="shared" si="14"/>
        <v>0.97292570656816146</v>
      </c>
    </row>
    <row r="251" spans="1:10">
      <c r="A251" s="4">
        <f t="shared" si="16"/>
        <v>2095</v>
      </c>
      <c r="G251" s="4">
        <f>carbondioxide!L351</f>
        <v>730.62602721295866</v>
      </c>
      <c r="H251" s="4">
        <f t="shared" si="13"/>
        <v>5.2276489266541297</v>
      </c>
      <c r="I251" s="4">
        <f t="shared" si="15"/>
        <v>3.7824181369334555</v>
      </c>
      <c r="J251" s="4">
        <f t="shared" si="14"/>
        <v>0.98867104090904145</v>
      </c>
    </row>
    <row r="252" spans="1:10">
      <c r="A252" s="4">
        <f t="shared" si="16"/>
        <v>2096</v>
      </c>
      <c r="G252" s="4">
        <f>carbondioxide!L352</f>
        <v>735.07814250075842</v>
      </c>
      <c r="H252" s="4">
        <f t="shared" si="13"/>
        <v>5.2601505603911649</v>
      </c>
      <c r="I252" s="4">
        <f t="shared" si="15"/>
        <v>3.8196824774282985</v>
      </c>
      <c r="J252" s="4">
        <f t="shared" si="14"/>
        <v>1.0045395244144601</v>
      </c>
    </row>
    <row r="253" spans="1:10">
      <c r="A253" s="4">
        <f t="shared" si="16"/>
        <v>2097</v>
      </c>
      <c r="G253" s="4">
        <f>carbondioxide!L353</f>
        <v>739.49038853558113</v>
      </c>
      <c r="H253" s="4">
        <f t="shared" si="13"/>
        <v>5.2921675012656788</v>
      </c>
      <c r="I253" s="4">
        <f t="shared" si="15"/>
        <v>3.8567766349951045</v>
      </c>
      <c r="J253" s="4">
        <f t="shared" si="14"/>
        <v>1.0205295363875788</v>
      </c>
    </row>
    <row r="254" spans="1:10">
      <c r="A254" s="4">
        <f t="shared" si="16"/>
        <v>2098</v>
      </c>
      <c r="G254" s="4">
        <f>carbondioxide!L354</f>
        <v>743.86097455237655</v>
      </c>
      <c r="H254" s="4">
        <f t="shared" si="13"/>
        <v>5.3236943578648273</v>
      </c>
      <c r="I254" s="4">
        <f t="shared" si="15"/>
        <v>3.8936927047369729</v>
      </c>
      <c r="J254" s="4">
        <f t="shared" si="14"/>
        <v>1.0366394199076696</v>
      </c>
    </row>
    <row r="255" spans="1:10">
      <c r="A255" s="4">
        <f t="shared" si="16"/>
        <v>2099</v>
      </c>
      <c r="G255" s="4">
        <f>carbondioxide!L355</f>
        <v>748.18812703060075</v>
      </c>
      <c r="H255" s="4">
        <f t="shared" si="13"/>
        <v>5.3547259514477457</v>
      </c>
      <c r="I255" s="4">
        <f t="shared" si="15"/>
        <v>3.930422877914761</v>
      </c>
      <c r="J255" s="4">
        <f t="shared" si="14"/>
        <v>1.0528674825655</v>
      </c>
    </row>
    <row r="256" spans="1:10">
      <c r="A256" s="4">
        <f t="shared" si="16"/>
        <v>2100</v>
      </c>
      <c r="G256" s="4">
        <f>carbondioxide!L356</f>
        <v>752.47009245411846</v>
      </c>
      <c r="H256" s="4">
        <f t="shared" si="13"/>
        <v>5.3852573234699523</v>
      </c>
      <c r="I256" s="4">
        <f t="shared" si="15"/>
        <v>3.966959444990334</v>
      </c>
      <c r="J256" s="4">
        <f t="shared" si="14"/>
        <v>1.0692119972110838</v>
      </c>
    </row>
    <row r="257" spans="1:10">
      <c r="A257" s="4">
        <f t="shared" si="16"/>
        <v>2101</v>
      </c>
      <c r="G257" s="4">
        <f>carbondioxide!L357</f>
        <v>756.70514012360172</v>
      </c>
      <c r="H257" s="4">
        <f t="shared" si="13"/>
        <v>5.415283743221682</v>
      </c>
      <c r="I257" s="4">
        <f t="shared" si="15"/>
        <v>4.0032947987996268</v>
      </c>
      <c r="J257" s="4">
        <f t="shared" si="14"/>
        <v>1.0856712027144699</v>
      </c>
    </row>
    <row r="258" spans="1:10">
      <c r="A258" s="4">
        <f t="shared" si="16"/>
        <v>2102</v>
      </c>
      <c r="G258" s="4">
        <f>carbondioxide!L358</f>
        <v>760.89156500948388</v>
      </c>
      <c r="H258" s="4">
        <f t="shared" si="13"/>
        <v>5.4448007155203557</v>
      </c>
      <c r="I258" s="4">
        <f t="shared" si="15"/>
        <v>4.0394214378529263</v>
      </c>
      <c r="J258" s="4">
        <f t="shared" si="14"/>
        <v>1.1022433047402336</v>
      </c>
    </row>
    <row r="259" spans="1:10">
      <c r="A259" s="4">
        <f t="shared" si="16"/>
        <v>2103</v>
      </c>
      <c r="G259" s="4">
        <f>carbondioxide!L359</f>
        <v>765.02769063266396</v>
      </c>
      <c r="H259" s="4">
        <f t="shared" si="13"/>
        <v>5.4738039883951881</v>
      </c>
      <c r="I259" s="4">
        <f t="shared" si="15"/>
        <v>4.0753319697580466</v>
      </c>
      <c r="J259" s="4">
        <f t="shared" si="14"/>
        <v>1.1189264765363136</v>
      </c>
    </row>
    <row r="260" spans="1:10">
      <c r="A260" s="4">
        <f t="shared" si="16"/>
        <v>2104</v>
      </c>
      <c r="G260" s="4">
        <f>carbondioxide!L360</f>
        <v>769.11187195939681</v>
      </c>
      <c r="H260" s="4">
        <f t="shared" si="13"/>
        <v>5.5022895607003592</v>
      </c>
      <c r="I260" s="4">
        <f t="shared" si="15"/>
        <v>4.111019114760345</v>
      </c>
      <c r="J260" s="4">
        <f t="shared" si="14"/>
        <v>1.1357188597378129</v>
      </c>
    </row>
    <row r="261" spans="1:10">
      <c r="A261" s="4">
        <f t="shared" si="16"/>
        <v>2105</v>
      </c>
      <c r="G261" s="4">
        <f>carbondioxide!L361</f>
        <v>773.14249829612334</v>
      </c>
      <c r="H261" s="4">
        <f t="shared" si="13"/>
        <v>5.5302536895920316</v>
      </c>
      <c r="I261" s="4">
        <f t="shared" si="15"/>
        <v>4.1464757093918401</v>
      </c>
      <c r="J261" s="4">
        <f t="shared" si="14"/>
        <v>1.152618565186341</v>
      </c>
    </row>
    <row r="262" spans="1:10">
      <c r="A262" s="4">
        <f t="shared" si="16"/>
        <v>2106</v>
      </c>
      <c r="G262" s="4">
        <f>carbondioxide!L362</f>
        <v>777.11799616945086</v>
      </c>
      <c r="H262" s="4">
        <f t="shared" si="13"/>
        <v>5.5576928978040074</v>
      </c>
      <c r="I262" s="4">
        <f t="shared" si="15"/>
        <v>4.1816947102200182</v>
      </c>
      <c r="J262" s="4">
        <f t="shared" si="14"/>
        <v>1.1696236737654282</v>
      </c>
    </row>
    <row r="263" spans="1:10">
      <c r="A263" s="4">
        <f t="shared" si="16"/>
        <v>2107</v>
      </c>
      <c r="G263" s="4">
        <f>carbondioxide!L363</f>
        <v>781.03683217606374</v>
      </c>
      <c r="H263" s="4">
        <f t="shared" ref="H263:H326" si="17">H$3*LN(G263/G$3)</f>
        <v>5.5846039806569836</v>
      </c>
      <c r="I263" s="4">
        <f t="shared" si="15"/>
        <v>4.2166691976853281</v>
      </c>
      <c r="J263" s="4">
        <f t="shared" ref="J263:J326" si="18">J262+J$3*(I262-J262)</f>
        <v>1.1867322372524902</v>
      </c>
    </row>
    <row r="264" spans="1:10">
      <c r="A264" s="4">
        <f t="shared" si="16"/>
        <v>2108</v>
      </c>
      <c r="G264" s="4">
        <f>carbondioxide!L364</f>
        <v>784.89751578706159</v>
      </c>
      <c r="H264" s="4">
        <f t="shared" si="17"/>
        <v>5.6109840127371031</v>
      </c>
      <c r="I264" s="4">
        <f t="shared" ref="I264:I327" si="19">I263+I$3*(I$4*H264-I263)+I$5*(J263-I263)</f>
        <v>4.2513923800148321</v>
      </c>
      <c r="J264" s="4">
        <f t="shared" si="18"/>
        <v>1.2039422791877488</v>
      </c>
    </row>
    <row r="265" spans="1:10">
      <c r="A265" s="4">
        <f t="shared" si="16"/>
        <v>2109</v>
      </c>
      <c r="G265" s="4">
        <f>carbondioxide!L365</f>
        <v>788.69860209108379</v>
      </c>
      <c r="H265" s="4">
        <f t="shared" si="17"/>
        <v>5.6368303541809848</v>
      </c>
      <c r="I265" s="4">
        <f t="shared" si="19"/>
        <v>4.2858575971980519</v>
      </c>
      <c r="J265" s="4">
        <f t="shared" si="18"/>
        <v>1.2212517957604465</v>
      </c>
    </row>
    <row r="266" spans="1:10">
      <c r="A266" s="4">
        <f t="shared" si="16"/>
        <v>2110</v>
      </c>
      <c r="G266" s="4">
        <f>carbondioxide!L366</f>
        <v>792.43869446060626</v>
      </c>
      <c r="H266" s="4">
        <f t="shared" si="17"/>
        <v>5.6621406565065309</v>
      </c>
      <c r="I266" s="4">
        <f t="shared" si="19"/>
        <v>4.3200583250097306</v>
      </c>
      <c r="J266" s="4">
        <f t="shared" si="18"/>
        <v>1.2386587567126122</v>
      </c>
    </row>
    <row r="267" spans="1:10">
      <c r="A267" s="4">
        <f t="shared" si="16"/>
        <v>2111</v>
      </c>
      <c r="G267" s="4">
        <f>carbondioxide!L367</f>
        <v>796.11644712597433</v>
      </c>
      <c r="H267" s="4">
        <f t="shared" si="17"/>
        <v>5.6869128679316132</v>
      </c>
      <c r="I267" s="4">
        <f t="shared" si="19"/>
        <v>4.3539881790630259</v>
      </c>
      <c r="J267" s="4">
        <f t="shared" si="18"/>
        <v>1.2561611062605398</v>
      </c>
    </row>
    <row r="268" spans="1:10">
      <c r="A268" s="4">
        <f t="shared" si="16"/>
        <v>2112</v>
      </c>
      <c r="G268" s="4">
        <f>carbondioxide!L368</f>
        <v>799.73056764208934</v>
      </c>
      <c r="H268" s="4">
        <f t="shared" si="17"/>
        <v>5.7111452381262042</v>
      </c>
      <c r="I268" s="4">
        <f t="shared" si="19"/>
        <v>4.3876409188756007</v>
      </c>
      <c r="J268" s="4">
        <f t="shared" si="18"/>
        <v>1.2737567640340579</v>
      </c>
    </row>
    <row r="269" spans="1:10">
      <c r="A269" s="4">
        <f t="shared" si="16"/>
        <v>2113</v>
      </c>
      <c r="G269" s="4">
        <f>carbondioxide!L369</f>
        <v>803.2798192331777</v>
      </c>
      <c r="H269" s="4">
        <f t="shared" si="17"/>
        <v>5.7348363223475634</v>
      </c>
      <c r="I269" s="4">
        <f t="shared" si="19"/>
        <v>4.4210104519301687</v>
      </c>
      <c r="J269" s="4">
        <f t="shared" si="18"/>
        <v>1.2914436260335578</v>
      </c>
    </row>
    <row r="270" spans="1:10">
      <c r="A270" s="4">
        <f t="shared" si="16"/>
        <v>2114</v>
      </c>
      <c r="G270" s="4">
        <f>carbondioxide!L370</f>
        <v>806.76302300174484</v>
      </c>
      <c r="H270" s="4">
        <f t="shared" si="17"/>
        <v>5.757984984912774</v>
      </c>
      <c r="I270" s="4">
        <f t="shared" si="19"/>
        <v>4.4540908377103214</v>
      </c>
      <c r="J270" s="4">
        <f t="shared" si="18"/>
        <v>1.3092195656046506</v>
      </c>
    </row>
    <row r="271" spans="1:10">
      <c r="A271" s="4">
        <f t="shared" si="16"/>
        <v>2115</v>
      </c>
      <c r="G271" s="4">
        <f>carbondioxide!L371</f>
        <v>810.17905998864933</v>
      </c>
      <c r="H271" s="4">
        <f t="shared" si="17"/>
        <v>5.7805904019680874</v>
      </c>
      <c r="I271" s="4">
        <f t="shared" si="19"/>
        <v>4.4868762916919005</v>
      </c>
      <c r="J271" s="4">
        <f t="shared" si="18"/>
        <v>1.3270824344302108</v>
      </c>
    </row>
    <row r="272" spans="1:10">
      <c r="A272" s="4">
        <f t="shared" si="16"/>
        <v>2116</v>
      </c>
      <c r="G272" s="4">
        <f>carbondioxide!L372</f>
        <v>813.52687307220776</v>
      </c>
      <c r="H272" s="4">
        <f t="shared" si="17"/>
        <v>5.802652063520199</v>
      </c>
      <c r="I272" s="4">
        <f t="shared" si="19"/>
        <v>4.5193611892697962</v>
      </c>
      <c r="J272" s="4">
        <f t="shared" si="18"/>
        <v>1.3450300635394572</v>
      </c>
    </row>
    <row r="273" spans="1:10">
      <c r="A273" s="4">
        <f t="shared" si="16"/>
        <v>2117</v>
      </c>
      <c r="G273" s="4">
        <f>carbondioxide!L373</f>
        <v>816.80546869534953</v>
      </c>
      <c r="H273" s="4">
        <f t="shared" si="17"/>
        <v>5.8241697747006</v>
      </c>
      <c r="I273" s="4">
        <f t="shared" si="19"/>
        <v>4.551540069599878</v>
      </c>
      <c r="J273" s="4">
        <f t="shared" si="18"/>
        <v>1.3630602643336056</v>
      </c>
    </row>
    <row r="274" spans="1:10">
      <c r="A274" s="4">
        <f t="shared" si="16"/>
        <v>2118</v>
      </c>
      <c r="G274" s="4">
        <f>carbondioxide!L374</f>
        <v>820.01391841108023</v>
      </c>
      <c r="H274" s="4">
        <f t="shared" si="17"/>
        <v>5.8451436562405306</v>
      </c>
      <c r="I274" s="4">
        <f t="shared" si="19"/>
        <v>4.583407639335757</v>
      </c>
      <c r="J274" s="4">
        <f t="shared" si="18"/>
        <v>1.381170829627518</v>
      </c>
    </row>
    <row r="275" spans="1:10">
      <c r="A275" s="4">
        <f t="shared" si="16"/>
        <v>2119</v>
      </c>
      <c r="G275" s="4">
        <f>carbondioxide!L375</f>
        <v>823.15136023784146</v>
      </c>
      <c r="H275" s="4">
        <f t="shared" si="17"/>
        <v>5.8655741441406448</v>
      </c>
      <c r="I275" s="4">
        <f t="shared" si="19"/>
        <v>4.6149587762402779</v>
      </c>
      <c r="J275" s="4">
        <f t="shared" si="18"/>
        <v>1.3993595347066607</v>
      </c>
    </row>
    <row r="276" spans="1:10">
      <c r="A276" s="4">
        <f t="shared" si="16"/>
        <v>2120</v>
      </c>
      <c r="G276" s="4">
        <f>carbondioxide!L376</f>
        <v>826.21699981778772</v>
      </c>
      <c r="H276" s="4">
        <f t="shared" si="17"/>
        <v>5.8854619885262265</v>
      </c>
      <c r="I276" s="4">
        <f t="shared" si="19"/>
        <v>4.6461885326520358</v>
      </c>
      <c r="J276" s="4">
        <f t="shared" si="18"/>
        <v>1.4176241383985717</v>
      </c>
    </row>
    <row r="277" spans="1:10">
      <c r="A277" s="4">
        <f t="shared" si="16"/>
        <v>2121</v>
      </c>
      <c r="G277" s="4">
        <f>carbondioxide!L377</f>
        <v>829.21011137248468</v>
      </c>
      <c r="H277" s="4">
        <f t="shared" si="17"/>
        <v>5.904808251685556</v>
      </c>
      <c r="I277" s="4">
        <f t="shared" si="19"/>
        <v>4.6770921387877822</v>
      </c>
      <c r="J277" s="4">
        <f t="shared" si="18"/>
        <v>1.4359623841579314</v>
      </c>
    </row>
    <row r="278" spans="1:10">
      <c r="A278" s="4">
        <f t="shared" si="16"/>
        <v>2122</v>
      </c>
      <c r="G278" s="4">
        <f>carbondioxide!L378</f>
        <v>832.13003845207754</v>
      </c>
      <c r="H278" s="4">
        <f t="shared" si="17"/>
        <v>5.9236143052958106</v>
      </c>
      <c r="I278" s="4">
        <f t="shared" si="19"/>
        <v>4.7076650058623271</v>
      </c>
      <c r="J278" s="4">
        <f t="shared" si="18"/>
        <v>1.4543720011642289</v>
      </c>
    </row>
    <row r="279" spans="1:10">
      <c r="A279" s="4">
        <f t="shared" si="16"/>
        <v>2123</v>
      </c>
      <c r="G279" s="4">
        <f>carbondioxide!L379</f>
        <v>834.97619447554075</v>
      </c>
      <c r="H279" s="4">
        <f t="shared" si="17"/>
        <v>5.9418818268474443</v>
      </c>
      <c r="I279" s="4">
        <f t="shared" si="19"/>
        <v>4.7379027290084847</v>
      </c>
      <c r="J279" s="4">
        <f t="shared" si="18"/>
        <v>1.4728507054309141</v>
      </c>
    </row>
    <row r="280" spans="1:10">
      <c r="A280" s="4">
        <f t="shared" si="16"/>
        <v>2124</v>
      </c>
      <c r="G280" s="4">
        <f>carbondioxide!L380</f>
        <v>837.74806306118569</v>
      </c>
      <c r="H280" s="4">
        <f t="shared" si="17"/>
        <v>5.9596127952843698</v>
      </c>
      <c r="I280" s="4">
        <f t="shared" si="19"/>
        <v>4.7678010899806758</v>
      </c>
      <c r="J280" s="4">
        <f t="shared" si="18"/>
        <v>1.4913962009248347</v>
      </c>
    </row>
    <row r="281" spans="1:10">
      <c r="A281" s="4">
        <f t="shared" si="16"/>
        <v>2125</v>
      </c>
      <c r="G281" s="4">
        <f>carbondioxide!L381</f>
        <v>840.44519814815749</v>
      </c>
      <c r="H281" s="4">
        <f t="shared" si="17"/>
        <v>5.9768094858833818</v>
      </c>
      <c r="I281" s="4">
        <f t="shared" si="19"/>
        <v>4.7973560596270124</v>
      </c>
      <c r="J281" s="4">
        <f t="shared" si="18"/>
        <v>1.5100061806946719</v>
      </c>
    </row>
    <row r="282" spans="1:10">
      <c r="A282" s="4">
        <f t="shared" si="16"/>
        <v>2126</v>
      </c>
      <c r="G282" s="4">
        <f>carbondioxide!L382</f>
        <v>843.06722391116466</v>
      </c>
      <c r="H282" s="4">
        <f t="shared" si="17"/>
        <v>5.9934744644019204</v>
      </c>
      <c r="I282" s="4">
        <f t="shared" si="19"/>
        <v>4.8265638001160616</v>
      </c>
      <c r="J282" s="4">
        <f t="shared" si="18"/>
        <v>1.5286783280070075</v>
      </c>
    </row>
    <row r="283" spans="1:10">
      <c r="A283" s="4">
        <f t="shared" si="16"/>
        <v>2127</v>
      </c>
      <c r="G283" s="4">
        <f>carbondioxide!L383</f>
        <v>845.6138344721445</v>
      </c>
      <c r="H283" s="4">
        <f t="shared" si="17"/>
        <v>6.0096105805285571</v>
      </c>
      <c r="I283" s="4">
        <f t="shared" si="19"/>
        <v>4.8554206669059186</v>
      </c>
      <c r="J283" s="4">
        <f t="shared" si="18"/>
        <v>1.5474103174885869</v>
      </c>
    </row>
    <row r="284" spans="1:10">
      <c r="A284" s="4">
        <f t="shared" si="16"/>
        <v>2128</v>
      </c>
      <c r="G284" s="4">
        <f>carbondioxide!L384</f>
        <v>848.08479341394525</v>
      </c>
      <c r="H284" s="4">
        <f t="shared" si="17"/>
        <v>6.0252209606752913</v>
      </c>
      <c r="I284" s="4">
        <f t="shared" si="19"/>
        <v>4.8839232104447712</v>
      </c>
      <c r="J284" s="4">
        <f t="shared" si="18"/>
        <v>1.5661998162732773</v>
      </c>
    </row>
    <row r="285" spans="1:10">
      <c r="A285" s="4">
        <f t="shared" si="16"/>
        <v>2129</v>
      </c>
      <c r="G285" s="4">
        <f>carbondioxide!L385</f>
        <v>850.47993310240861</v>
      </c>
      <c r="H285" s="4">
        <f t="shared" si="17"/>
        <v>6.0403090001550286</v>
      </c>
      <c r="I285" s="4">
        <f t="shared" si="19"/>
        <v>4.9120681775937713</v>
      </c>
      <c r="J285" s="4">
        <f t="shared" si="18"/>
        <v>1.5850444851521714</v>
      </c>
    </row>
    <row r="286" spans="1:10">
      <c r="A286" s="4">
        <f t="shared" si="16"/>
        <v>2130</v>
      </c>
      <c r="G286" s="4">
        <f>carbondioxide!L386</f>
        <v>852.7991538244155</v>
      </c>
      <c r="H286" s="4">
        <f t="shared" si="17"/>
        <v>6.0548783547911169</v>
      </c>
      <c r="I286" s="4">
        <f t="shared" si="19"/>
        <v>4.9398525127646886</v>
      </c>
      <c r="J286" s="4">
        <f t="shared" si="18"/>
        <v>1.6039419797252397</v>
      </c>
    </row>
    <row r="287" spans="1:10">
      <c r="A287" s="4">
        <f t="shared" si="16"/>
        <v>2131</v>
      </c>
      <c r="G287" s="4">
        <f>carbondioxide!L387</f>
        <v>855.04242275053957</v>
      </c>
      <c r="H287" s="4">
        <f t="shared" si="17"/>
        <v>6.0689329320089191</v>
      </c>
      <c r="I287" s="4">
        <f t="shared" si="19"/>
        <v>4.9672733587665236</v>
      </c>
      <c r="J287" s="4">
        <f t="shared" si="18"/>
        <v>1.6228899515529038</v>
      </c>
    </row>
    <row r="288" spans="1:10">
      <c r="A288" s="4">
        <f t="shared" si="16"/>
        <v>2132</v>
      </c>
      <c r="G288" s="4">
        <f>carbondioxide!L388</f>
        <v>857.2097727318984</v>
      </c>
      <c r="H288" s="4">
        <f t="shared" si="17"/>
        <v>6.0824768814617256</v>
      </c>
      <c r="I288" s="4">
        <f t="shared" si="19"/>
        <v>4.9943280573569879</v>
      </c>
      <c r="J288" s="4">
        <f t="shared" si="18"/>
        <v>1.6418860493058771</v>
      </c>
    </row>
    <row r="289" spans="1:10">
      <c r="A289" s="4">
        <f t="shared" si="16"/>
        <v>2133</v>
      </c>
      <c r="G289" s="4">
        <f>carbondioxide!L389</f>
        <v>859.30130094161268</v>
      </c>
      <c r="H289" s="4">
        <f t="shared" si="17"/>
        <v>6.0955145852450663</v>
      </c>
      <c r="I289" s="4">
        <f t="shared" si="19"/>
        <v>5.0210141494964651</v>
      </c>
      <c r="J289" s="4">
        <f t="shared" si="18"/>
        <v>1.6609279199116074</v>
      </c>
    </row>
    <row r="290" spans="1:10">
      <c r="A290" s="4">
        <f t="shared" si="16"/>
        <v>2134</v>
      </c>
      <c r="G290" s="4">
        <f>carbondioxide!L390</f>
        <v>861.31716737196405</v>
      </c>
      <c r="H290" s="4">
        <f t="shared" si="17"/>
        <v>6.1080506477546317</v>
      </c>
      <c r="I290" s="4">
        <f t="shared" si="19"/>
        <v>5.0473293753037582</v>
      </c>
      <c r="J290" s="4">
        <f t="shared" si="18"/>
        <v>1.6800132096956493</v>
      </c>
    </row>
    <row r="291" spans="1:10">
      <c r="A291" s="4">
        <f t="shared" si="16"/>
        <v>2135</v>
      </c>
      <c r="G291" s="4">
        <f>carbondioxide!L391</f>
        <v>863.25759319888959</v>
      </c>
      <c r="H291" s="4">
        <f t="shared" si="17"/>
        <v>6.1200898852435088</v>
      </c>
      <c r="I291" s="4">
        <f t="shared" si="19"/>
        <v>5.0732716737145731</v>
      </c>
      <c r="J291" s="4">
        <f t="shared" si="18"/>
        <v>1.6991395655163033</v>
      </c>
    </row>
    <row r="292" spans="1:10">
      <c r="A292" s="4">
        <f t="shared" si="16"/>
        <v>2136</v>
      </c>
      <c r="G292" s="4">
        <f>carbondioxide!L392</f>
        <v>865.12285902585938</v>
      </c>
      <c r="H292" s="4">
        <f t="shared" si="17"/>
        <v>6.1316373151344123</v>
      </c>
      <c r="I292" s="4">
        <f t="shared" si="19"/>
        <v>5.0988391818452943</v>
      </c>
      <c r="J292" s="4">
        <f t="shared" si="18"/>
        <v>1.7183046358908696</v>
      </c>
    </row>
    <row r="293" spans="1:10">
      <c r="A293" s="4">
        <f t="shared" si="16"/>
        <v>2137</v>
      </c>
      <c r="G293" s="4">
        <f>carbondioxide!L393</f>
        <v>866.91330301945538</v>
      </c>
      <c r="H293" s="4">
        <f t="shared" si="17"/>
        <v>6.1426981451419866</v>
      </c>
      <c r="I293" s="4">
        <f t="shared" si="19"/>
        <v>5.1240302340661117</v>
      </c>
      <c r="J293" s="4">
        <f t="shared" si="18"/>
        <v>1.7375060721118907</v>
      </c>
    </row>
    <row r="294" spans="1:10">
      <c r="A294" s="4">
        <f t="shared" si="16"/>
        <v>2138</v>
      </c>
      <c r="G294" s="4">
        <f>carbondioxide!L394</f>
        <v>868.6293189491189</v>
      </c>
      <c r="H294" s="4">
        <f t="shared" si="17"/>
        <v>6.1532777622591297</v>
      </c>
      <c r="I294" s="4">
        <f t="shared" si="19"/>
        <v>5.1488433607890238</v>
      </c>
      <c r="J294" s="4">
        <f t="shared" si="18"/>
        <v>1.7567415293517907</v>
      </c>
    </row>
    <row r="295" spans="1:10">
      <c r="A295" s="4">
        <f t="shared" si="16"/>
        <v>2139</v>
      </c>
      <c r="G295" s="4">
        <f>carbondioxide!L395</f>
        <v>870.27135414354564</v>
      </c>
      <c r="H295" s="4">
        <f t="shared" si="17"/>
        <v>6.1633817216597571</v>
      </c>
      <c r="I295" s="4">
        <f t="shared" si="19"/>
        <v>5.1732772869775703</v>
      </c>
      <c r="J295" s="4">
        <f t="shared" si="18"/>
        <v>1.7760086677543543</v>
      </c>
    </row>
    <row r="296" spans="1:10">
      <c r="A296" s="4">
        <f t="shared" si="16"/>
        <v>2140</v>
      </c>
      <c r="G296" s="4">
        <f>carbondioxide!L396</f>
        <v>871.8399073761334</v>
      </c>
      <c r="H296" s="4">
        <f t="shared" si="17"/>
        <v>6.1730157355684767</v>
      </c>
      <c r="I296" s="4">
        <f t="shared" si="19"/>
        <v>5.1973309303864008</v>
      </c>
      <c r="J296" s="4">
        <f t="shared" si="18"/>
        <v>1.7953051535115421</v>
      </c>
    </row>
    <row r="297" spans="1:10">
      <c r="A297" s="4">
        <f t="shared" si="16"/>
        <v>2141</v>
      </c>
      <c r="G297" s="4">
        <f>carbondioxide!L397</f>
        <v>873.33552669164169</v>
      </c>
      <c r="H297" s="4">
        <f t="shared" si="17"/>
        <v>6.1821856621451348</v>
      </c>
      <c r="I297" s="4">
        <f t="shared" si="19"/>
        <v>5.2210033995399252</v>
      </c>
      <c r="J297" s="4">
        <f t="shared" si="18"/>
        <v>1.8146286599241912</v>
      </c>
    </row>
    <row r="298" spans="1:10">
      <c r="A298" s="4">
        <f t="shared" ref="A298:A361" si="20">1+A297</f>
        <v>2142</v>
      </c>
      <c r="G298" s="4">
        <f>carbondioxide!L398</f>
        <v>874.75880718600854</v>
      </c>
      <c r="H298" s="4">
        <f t="shared" si="17"/>
        <v>6.1908974944300059</v>
      </c>
      <c r="I298" s="4">
        <f t="shared" si="19"/>
        <v>5.2442939914603048</v>
      </c>
      <c r="J298" s="4">
        <f t="shared" si="18"/>
        <v>1.8339768684452085</v>
      </c>
    </row>
    <row r="299" spans="1:10">
      <c r="A299" s="4">
        <f t="shared" si="20"/>
        <v>2143</v>
      </c>
      <c r="G299" s="4">
        <f>carbondioxide!L399</f>
        <v>876.11038875072973</v>
      </c>
      <c r="H299" s="4">
        <f t="shared" si="17"/>
        <v>6.1991573493915997</v>
      </c>
      <c r="I299" s="4">
        <f t="shared" si="19"/>
        <v>5.2672021891559506</v>
      </c>
      <c r="J299" s="4">
        <f t="shared" si="18"/>
        <v>1.8533474697039343</v>
      </c>
    </row>
    <row r="300" spans="1:10">
      <c r="A300" s="4">
        <f t="shared" si="20"/>
        <v>2144</v>
      </c>
      <c r="G300" s="4">
        <f>carbondioxide!L400</f>
        <v>877.39095379303262</v>
      </c>
      <c r="H300" s="4">
        <f t="shared" si="17"/>
        <v>6.2069714571177119</v>
      </c>
      <c r="I300" s="4">
        <f t="shared" si="19"/>
        <v>5.2897276588824944</v>
      </c>
      <c r="J300" s="4">
        <f t="shared" si="18"/>
        <v>1.8727381645104217</v>
      </c>
    </row>
    <row r="301" spans="1:10">
      <c r="A301" s="4">
        <f t="shared" si="20"/>
        <v>2145</v>
      </c>
      <c r="G301" s="4">
        <f>carbondioxide!L401</f>
        <v>878.60122494199027</v>
      </c>
      <c r="H301" s="4">
        <f t="shared" si="17"/>
        <v>6.2143461501836583</v>
      </c>
      <c r="I301" s="4">
        <f t="shared" si="19"/>
        <v>5.3118702471888017</v>
      </c>
      <c r="J301" s="4">
        <f t="shared" si="18"/>
        <v>1.8921466648384551</v>
      </c>
    </row>
    <row r="302" spans="1:10">
      <c r="A302" s="4">
        <f t="shared" si="20"/>
        <v>2146</v>
      </c>
      <c r="G302" s="4">
        <f>carbondioxide!L402</f>
        <v>879.74196275129748</v>
      </c>
      <c r="H302" s="4">
        <f t="shared" si="17"/>
        <v>6.221287853235399</v>
      </c>
      <c r="I302" s="4">
        <f t="shared" si="19"/>
        <v>5.3336299777612828</v>
      </c>
      <c r="J302" s="4">
        <f t="shared" si="18"/>
        <v>1.911570694786205</v>
      </c>
    </row>
    <row r="303" spans="1:10">
      <c r="A303" s="4">
        <f t="shared" si="20"/>
        <v>2147</v>
      </c>
      <c r="G303" s="4">
        <f>carbondioxide!L403</f>
        <v>880.81396340633137</v>
      </c>
      <c r="H303" s="4">
        <f t="shared" si="17"/>
        <v>6.227803072806684</v>
      </c>
      <c r="I303" s="4">
        <f t="shared" si="19"/>
        <v>5.3550070480798659</v>
      </c>
      <c r="J303" s="4">
        <f t="shared" si="18"/>
        <v>1.9310079915135034</v>
      </c>
    </row>
    <row r="304" spans="1:10">
      <c r="A304" s="4">
        <f t="shared" si="20"/>
        <v>2148</v>
      </c>
      <c r="G304" s="4">
        <f>carbondioxide!L404</f>
        <v>881.81805644801136</v>
      </c>
      <c r="H304" s="4">
        <f t="shared" si="17"/>
        <v>6.2338983874197771</v>
      </c>
      <c r="I304" s="4">
        <f t="shared" si="19"/>
        <v>5.3760018259000146</v>
      </c>
      <c r="J304" s="4">
        <f t="shared" si="18"/>
        <v>1.9504563061548004</v>
      </c>
    </row>
    <row r="305" spans="1:10">
      <c r="A305" s="4">
        <f t="shared" si="20"/>
        <v>2149</v>
      </c>
      <c r="G305" s="4">
        <f>carbondioxide!L405</f>
        <v>882.7551025123887</v>
      </c>
      <c r="H305" s="4">
        <f t="shared" si="17"/>
        <v>6.2395804379374287</v>
      </c>
      <c r="I305" s="4">
        <f t="shared" si="19"/>
        <v>5.3966148455737413</v>
      </c>
      <c r="J305" s="4">
        <f t="shared" si="18"/>
        <v>1.9699134047069531</v>
      </c>
    </row>
    <row r="306" spans="1:10">
      <c r="A306" s="4">
        <f t="shared" si="20"/>
        <v>2150</v>
      </c>
      <c r="G306" s="4">
        <f>carbondioxide!L406</f>
        <v>883.62599111549264</v>
      </c>
      <c r="H306" s="4">
        <f t="shared" si="17"/>
        <v>6.2448559183203916</v>
      </c>
      <c r="I306" s="4">
        <f t="shared" si="19"/>
        <v>5.4168468042266555</v>
      </c>
      <c r="J306" s="4">
        <f t="shared" si="18"/>
        <v>1.9893770688910763</v>
      </c>
    </row>
    <row r="307" spans="1:10">
      <c r="A307" s="4">
        <f t="shared" si="20"/>
        <v>2151</v>
      </c>
      <c r="G307" s="4">
        <f>carbondioxide!L407</f>
        <v>884.43163843338596</v>
      </c>
      <c r="H307" s="4">
        <f t="shared" si="17"/>
        <v>6.2497315664633133</v>
      </c>
      <c r="I307" s="4">
        <f t="shared" si="19"/>
        <v>5.436698557797933</v>
      </c>
      <c r="J307" s="4">
        <f t="shared" si="18"/>
        <v>2.0088450969877822</v>
      </c>
    </row>
    <row r="308" spans="1:10">
      <c r="A308" s="4">
        <f t="shared" si="20"/>
        <v>2152</v>
      </c>
      <c r="G308" s="4">
        <f>carbondioxide!L408</f>
        <v>885.17298523371039</v>
      </c>
      <c r="H308" s="4">
        <f t="shared" si="17"/>
        <v>6.2542141560324422</v>
      </c>
      <c r="I308" s="4">
        <f t="shared" si="19"/>
        <v>5.4561711169769627</v>
      </c>
      <c r="J308" s="4">
        <f t="shared" si="18"/>
        <v>2.0283153046451838</v>
      </c>
    </row>
    <row r="309" spans="1:10">
      <c r="A309" s="4">
        <f t="shared" si="20"/>
        <v>2153</v>
      </c>
      <c r="G309" s="4">
        <f>carbondioxide!L409</f>
        <v>885.85099454897806</v>
      </c>
      <c r="H309" s="4">
        <f t="shared" si="17"/>
        <v>6.2583104868052626</v>
      </c>
      <c r="I309" s="4">
        <f t="shared" si="19"/>
        <v>5.4752656429958488</v>
      </c>
      <c r="J309" s="4">
        <f t="shared" si="18"/>
        <v>2.0477855256592283</v>
      </c>
    </row>
    <row r="310" spans="1:10">
      <c r="A310" s="4">
        <f t="shared" si="20"/>
        <v>2154</v>
      </c>
      <c r="G310" s="4">
        <f>carbondioxide!L410</f>
        <v>886.46665028768086</v>
      </c>
      <c r="H310" s="4">
        <f t="shared" si="17"/>
        <v>6.2620273807200064</v>
      </c>
      <c r="I310" s="4">
        <f t="shared" si="19"/>
        <v>5.4939834434502348</v>
      </c>
      <c r="J310" s="4">
        <f t="shared" si="18"/>
        <v>2.0672536127257004</v>
      </c>
    </row>
    <row r="311" spans="1:10">
      <c r="A311" s="4">
        <f t="shared" si="20"/>
        <v>2155</v>
      </c>
      <c r="G311" s="4">
        <f>carbondioxide!L411</f>
        <v>887.02095322964055</v>
      </c>
      <c r="H311" s="4">
        <f t="shared" si="17"/>
        <v>6.2653716621575173</v>
      </c>
      <c r="I311" s="4">
        <f t="shared" si="19"/>
        <v>5.5123259676835588</v>
      </c>
      <c r="J311" s="4">
        <f t="shared" si="18"/>
        <v>2.0867174381642157</v>
      </c>
    </row>
    <row r="312" spans="1:10">
      <c r="A312" s="4">
        <f t="shared" si="20"/>
        <v>2156</v>
      </c>
      <c r="G312" s="4">
        <f>carbondioxide!L412</f>
        <v>887.51492545424344</v>
      </c>
      <c r="H312" s="4">
        <f t="shared" si="17"/>
        <v>6.2683501891082889</v>
      </c>
      <c r="I312" s="4">
        <f t="shared" si="19"/>
        <v>5.5302948032455621</v>
      </c>
      <c r="J312" s="4">
        <f t="shared" si="18"/>
        <v>2.1061748946118857</v>
      </c>
    </row>
    <row r="313" spans="1:10">
      <c r="A313" s="4">
        <f t="shared" si="20"/>
        <v>2157</v>
      </c>
      <c r="G313" s="4">
        <f>carbondioxide!L413</f>
        <v>887.9495875507248</v>
      </c>
      <c r="H313" s="4">
        <f t="shared" si="17"/>
        <v>6.2709697202175843</v>
      </c>
      <c r="I313" s="4">
        <f t="shared" si="19"/>
        <v>5.5478916685622419</v>
      </c>
      <c r="J313" s="4">
        <f t="shared" si="18"/>
        <v>2.1256238956929248</v>
      </c>
    </row>
    <row r="314" spans="1:10">
      <c r="A314" s="4">
        <f t="shared" si="20"/>
        <v>2158</v>
      </c>
      <c r="G314" s="4">
        <f>carbondioxide!L414</f>
        <v>888.32602824931769</v>
      </c>
      <c r="H314" s="4">
        <f t="shared" si="17"/>
        <v>6.2732373387669913</v>
      </c>
      <c r="I314" s="4">
        <f t="shared" si="19"/>
        <v>5.5651184183226698</v>
      </c>
      <c r="J314" s="4">
        <f t="shared" si="18"/>
        <v>2.1450623766428225</v>
      </c>
    </row>
    <row r="315" spans="1:10">
      <c r="A315" s="4">
        <f t="shared" si="20"/>
        <v>2159</v>
      </c>
      <c r="G315" s="4">
        <f>carbondioxide!L415</f>
        <v>888.64514922584874</v>
      </c>
      <c r="H315" s="4">
        <f t="shared" si="17"/>
        <v>6.2751589200108935</v>
      </c>
      <c r="I315" s="4">
        <f t="shared" si="19"/>
        <v>5.5819770036139076</v>
      </c>
      <c r="J315" s="4">
        <f t="shared" si="18"/>
        <v>2.1644882949595639</v>
      </c>
    </row>
    <row r="316" spans="1:10">
      <c r="A316" s="4">
        <f t="shared" si="20"/>
        <v>2160</v>
      </c>
      <c r="G316" s="4">
        <f>carbondioxide!L416</f>
        <v>888.90859737079938</v>
      </c>
      <c r="H316" s="4">
        <f t="shared" si="17"/>
        <v>6.2767447483871148</v>
      </c>
      <c r="I316" s="4">
        <f t="shared" si="19"/>
        <v>5.5984695985894586</v>
      </c>
      <c r="J316" s="4">
        <f t="shared" si="18"/>
        <v>2.1838996308247207</v>
      </c>
    </row>
    <row r="317" spans="1:10">
      <c r="A317" s="4">
        <f t="shared" si="20"/>
        <v>2161</v>
      </c>
      <c r="G317" s="4">
        <f>carbondioxide!L417</f>
        <v>889.11518916561079</v>
      </c>
      <c r="H317" s="4">
        <f t="shared" si="17"/>
        <v>6.2779880007165652</v>
      </c>
      <c r="I317" s="4">
        <f t="shared" si="19"/>
        <v>5.6145980901089292</v>
      </c>
      <c r="J317" s="4">
        <f t="shared" si="18"/>
        <v>2.2032943882416243</v>
      </c>
    </row>
    <row r="318" spans="1:10">
      <c r="A318" s="4">
        <f t="shared" si="20"/>
        <v>2162</v>
      </c>
      <c r="G318" s="4">
        <f>carbondioxide!L418</f>
        <v>889.27511111225738</v>
      </c>
      <c r="H318" s="4">
        <f t="shared" si="17"/>
        <v>6.2789501994158394</v>
      </c>
      <c r="I318" s="4">
        <f t="shared" si="19"/>
        <v>5.6303660975765908</v>
      </c>
      <c r="J318" s="4">
        <f t="shared" si="18"/>
        <v>2.2226705932682305</v>
      </c>
    </row>
    <row r="319" spans="1:10">
      <c r="A319" s="4">
        <f t="shared" si="20"/>
        <v>2163</v>
      </c>
      <c r="G319" s="4">
        <f>carbondioxide!L419</f>
        <v>889.35132508724143</v>
      </c>
      <c r="H319" s="4">
        <f t="shared" si="17"/>
        <v>6.279408693406614</v>
      </c>
      <c r="I319" s="4">
        <f t="shared" si="19"/>
        <v>5.6457705578242692</v>
      </c>
      <c r="J319" s="4">
        <f t="shared" si="18"/>
        <v>2.2420263037327022</v>
      </c>
    </row>
    <row r="320" spans="1:10">
      <c r="A320" s="4">
        <f t="shared" si="20"/>
        <v>2164</v>
      </c>
      <c r="G320" s="4">
        <f>carbondioxide!L420</f>
        <v>889.51051664039301</v>
      </c>
      <c r="H320" s="4">
        <f t="shared" si="17"/>
        <v>6.2803662436689853</v>
      </c>
      <c r="I320" s="4">
        <f t="shared" si="19"/>
        <v>5.6608379876846611</v>
      </c>
      <c r="J320" s="4">
        <f t="shared" si="18"/>
        <v>2.2613595710959422</v>
      </c>
    </row>
    <row r="321" spans="1:10">
      <c r="A321" s="4">
        <f t="shared" si="20"/>
        <v>2165</v>
      </c>
      <c r="G321" s="4">
        <f>carbondioxide!L421</f>
        <v>889.0073324797039</v>
      </c>
      <c r="H321" s="4">
        <f t="shared" si="17"/>
        <v>6.2773389641476163</v>
      </c>
      <c r="I321" s="4">
        <f t="shared" si="19"/>
        <v>5.6754621345595337</v>
      </c>
      <c r="J321" s="4">
        <f t="shared" si="18"/>
        <v>2.2806686085021664</v>
      </c>
    </row>
    <row r="322" spans="1:10">
      <c r="A322" s="4">
        <f t="shared" si="20"/>
        <v>2166</v>
      </c>
      <c r="G322" s="4">
        <f>carbondioxide!L422</f>
        <v>891.33072943559785</v>
      </c>
      <c r="H322" s="4">
        <f t="shared" si="17"/>
        <v>6.2913028073486146</v>
      </c>
      <c r="I322" s="4">
        <f t="shared" si="19"/>
        <v>5.6901571837830449</v>
      </c>
      <c r="J322" s="4">
        <f t="shared" si="18"/>
        <v>2.2999510357301722</v>
      </c>
    </row>
    <row r="323" spans="1:10">
      <c r="A323" s="4">
        <f t="shared" si="20"/>
        <v>2167</v>
      </c>
      <c r="G323" s="4">
        <f>carbondioxide!L423</f>
        <v>889.80954391098919</v>
      </c>
      <c r="H323" s="4">
        <f t="shared" si="17"/>
        <v>6.2821644540620669</v>
      </c>
      <c r="I323" s="4">
        <f t="shared" si="19"/>
        <v>5.7042411163935887</v>
      </c>
      <c r="J323" s="4">
        <f t="shared" si="18"/>
        <v>2.3192074066511124</v>
      </c>
    </row>
    <row r="324" spans="1:10">
      <c r="A324" s="4">
        <f t="shared" si="20"/>
        <v>2168</v>
      </c>
      <c r="G324" s="4">
        <f>carbondioxide!L424</f>
        <v>888.36674287843744</v>
      </c>
      <c r="H324" s="4">
        <f t="shared" si="17"/>
        <v>6.2734825395910931</v>
      </c>
      <c r="I324" s="4">
        <f t="shared" si="19"/>
        <v>5.7177473195476916</v>
      </c>
      <c r="J324" s="4">
        <f t="shared" si="18"/>
        <v>2.3384343981224496</v>
      </c>
    </row>
    <row r="325" spans="1:10">
      <c r="A325" s="4">
        <f t="shared" si="20"/>
        <v>2169</v>
      </c>
      <c r="G325" s="4">
        <f>carbondioxide!L425</f>
        <v>887.00976568381827</v>
      </c>
      <c r="H325" s="4">
        <f t="shared" si="17"/>
        <v>6.2653041848928765</v>
      </c>
      <c r="I325" s="4">
        <f t="shared" si="19"/>
        <v>5.7307094406951844</v>
      </c>
      <c r="J325" s="4">
        <f t="shared" si="18"/>
        <v>2.3576288955161449</v>
      </c>
    </row>
    <row r="326" spans="1:10">
      <c r="A326" s="4">
        <f t="shared" si="20"/>
        <v>2170</v>
      </c>
      <c r="G326" s="4">
        <f>carbondioxide!L426</f>
        <v>885.67247816285771</v>
      </c>
      <c r="H326" s="4">
        <f t="shared" si="17"/>
        <v>6.2572322480083304</v>
      </c>
      <c r="I326" s="4">
        <f t="shared" si="19"/>
        <v>5.743148313826218</v>
      </c>
      <c r="J326" s="4">
        <f t="shared" si="18"/>
        <v>2.376787993012762</v>
      </c>
    </row>
    <row r="327" spans="1:10">
      <c r="A327" s="4">
        <f t="shared" si="20"/>
        <v>2171</v>
      </c>
      <c r="G327" s="4">
        <f>carbondioxide!L427</f>
        <v>884.37719198171942</v>
      </c>
      <c r="H327" s="4">
        <f t="shared" ref="H327:H390" si="21">H$3*LN(G327/G$3)</f>
        <v>6.2494022052440581</v>
      </c>
      <c r="I327" s="4">
        <f t="shared" si="19"/>
        <v>5.7550880490242955</v>
      </c>
      <c r="J327" s="4">
        <f t="shared" ref="J327:J390" si="22">J326+J$3*(I326-J326)</f>
        <v>2.3959089196349823</v>
      </c>
    </row>
    <row r="328" spans="1:10">
      <c r="A328" s="4">
        <f t="shared" si="20"/>
        <v>2172</v>
      </c>
      <c r="G328" s="4">
        <f>carbondioxide!L428</f>
        <v>883.08458883799699</v>
      </c>
      <c r="H328" s="4">
        <f t="shared" si="21"/>
        <v>6.2415769406450021</v>
      </c>
      <c r="I328" s="4">
        <f t="shared" ref="I328:I391" si="23">I327+I$3*(I$4*H328-I327)+I$5*(J327-I327)</f>
        <v>5.7665449666932878</v>
      </c>
      <c r="J328" s="4">
        <f t="shared" si="22"/>
        <v>2.4149890570899135</v>
      </c>
    </row>
    <row r="329" spans="1:10">
      <c r="A329" s="4">
        <f t="shared" si="20"/>
        <v>2173</v>
      </c>
      <c r="G329" s="4">
        <f>carbondioxide!L429</f>
        <v>881.81571242990776</v>
      </c>
      <c r="H329" s="4">
        <f t="shared" si="21"/>
        <v>6.2338841662168551</v>
      </c>
      <c r="I329" s="4">
        <f t="shared" si="23"/>
        <v>5.7775385859460124</v>
      </c>
      <c r="J329" s="4">
        <f t="shared" si="22"/>
        <v>2.4340258946564606</v>
      </c>
    </row>
    <row r="330" spans="1:10">
      <c r="A330" s="4">
        <f t="shared" si="20"/>
        <v>2174</v>
      </c>
      <c r="G330" s="4">
        <f>carbondioxide!L430</f>
        <v>880.54301406877892</v>
      </c>
      <c r="H330" s="4">
        <f t="shared" si="21"/>
        <v>6.2261570930468988</v>
      </c>
      <c r="I330" s="4">
        <f t="shared" si="23"/>
        <v>5.7880828580128805</v>
      </c>
      <c r="J330" s="4">
        <f t="shared" si="22"/>
        <v>2.453017046742985</v>
      </c>
    </row>
    <row r="331" spans="1:10">
      <c r="A331" s="4">
        <f t="shared" si="20"/>
        <v>2175</v>
      </c>
      <c r="G331" s="4">
        <f>carbondioxide!L431</f>
        <v>879.28581323601088</v>
      </c>
      <c r="H331" s="4">
        <f t="shared" si="21"/>
        <v>6.2185131387086585</v>
      </c>
      <c r="I331" s="4">
        <f t="shared" si="23"/>
        <v>5.79819470990501</v>
      </c>
      <c r="J331" s="4">
        <f t="shared" si="22"/>
        <v>2.4719602205509981</v>
      </c>
    </row>
    <row r="332" spans="1:10">
      <c r="A332" s="4">
        <f t="shared" si="20"/>
        <v>2176</v>
      </c>
      <c r="G332" s="4">
        <f>carbondioxide!L432</f>
        <v>878.02179617106788</v>
      </c>
      <c r="H332" s="4">
        <f t="shared" si="21"/>
        <v>6.2108167144429176</v>
      </c>
      <c r="I332" s="4">
        <f t="shared" si="23"/>
        <v>5.8078865055090727</v>
      </c>
      <c r="J332" s="4">
        <f t="shared" si="22"/>
        <v>2.490853232450529</v>
      </c>
    </row>
    <row r="333" spans="1:10">
      <c r="A333" s="4">
        <f t="shared" si="20"/>
        <v>2177</v>
      </c>
      <c r="G333" s="4">
        <f>carbondioxide!L433</f>
        <v>876.76943485092011</v>
      </c>
      <c r="H333" s="4">
        <f t="shared" si="21"/>
        <v>6.2031803254732285</v>
      </c>
      <c r="I333" s="4">
        <f t="shared" si="23"/>
        <v>5.8171734938509703</v>
      </c>
      <c r="J333" s="4">
        <f t="shared" si="22"/>
        <v>2.5096939814415014</v>
      </c>
    </row>
    <row r="334" spans="1:10">
      <c r="A334" s="4">
        <f t="shared" si="20"/>
        <v>2178</v>
      </c>
      <c r="G334" s="4">
        <f>carbondioxide!L434</f>
        <v>875.50819946308013</v>
      </c>
      <c r="H334" s="4">
        <f t="shared" si="21"/>
        <v>6.1954787942112315</v>
      </c>
      <c r="I334" s="4">
        <f t="shared" si="23"/>
        <v>5.8260667238020307</v>
      </c>
      <c r="J334" s="4">
        <f t="shared" si="22"/>
        <v>2.5284804650719872</v>
      </c>
    </row>
    <row r="335" spans="1:10">
      <c r="A335" s="4">
        <f t="shared" si="20"/>
        <v>2179</v>
      </c>
      <c r="G335" s="4">
        <f>carbondioxide!L435</f>
        <v>874.25707882638039</v>
      </c>
      <c r="H335" s="4">
        <f t="shared" si="21"/>
        <v>6.1878280577037783</v>
      </c>
      <c r="I335" s="4">
        <f t="shared" si="23"/>
        <v>5.8345802750162559</v>
      </c>
      <c r="J335" s="4">
        <f t="shared" si="22"/>
        <v>2.5472107550215739</v>
      </c>
    </row>
    <row r="336" spans="1:10">
      <c r="A336" s="4">
        <f t="shared" si="20"/>
        <v>2180</v>
      </c>
      <c r="G336" s="4">
        <f>carbondioxide!L436</f>
        <v>872.99491702141393</v>
      </c>
      <c r="H336" s="4">
        <f t="shared" si="21"/>
        <v>6.1800987011517146</v>
      </c>
      <c r="I336" s="4">
        <f t="shared" si="23"/>
        <v>5.842723942208047</v>
      </c>
      <c r="J336" s="4">
        <f t="shared" si="22"/>
        <v>2.5658830138951436</v>
      </c>
    </row>
    <row r="337" spans="1:10">
      <c r="A337" s="4">
        <f t="shared" si="20"/>
        <v>2181</v>
      </c>
      <c r="G337" s="4">
        <f>carbondioxide!L437</f>
        <v>871.74300248566726</v>
      </c>
      <c r="H337" s="4">
        <f t="shared" si="21"/>
        <v>6.1724210507254496</v>
      </c>
      <c r="I337" s="4">
        <f t="shared" si="23"/>
        <v>5.8505110166691026</v>
      </c>
      <c r="J337" s="4">
        <f t="shared" si="22"/>
        <v>2.584495470367961</v>
      </c>
    </row>
    <row r="338" spans="1:10">
      <c r="A338" s="4">
        <f t="shared" si="20"/>
        <v>2182</v>
      </c>
      <c r="G338" s="4">
        <f>carbondioxide!L438</f>
        <v>870.47711117498363</v>
      </c>
      <c r="H338" s="4">
        <f t="shared" si="21"/>
        <v>6.1646464651252844</v>
      </c>
      <c r="I338" s="4">
        <f t="shared" si="23"/>
        <v>5.8579499664184933</v>
      </c>
      <c r="J338" s="4">
        <f t="shared" si="22"/>
        <v>2.6030464386709515</v>
      </c>
    </row>
    <row r="339" spans="1:10">
      <c r="A339" s="4">
        <f t="shared" si="20"/>
        <v>2183</v>
      </c>
      <c r="G339" s="4">
        <f>carbondioxide!L439</f>
        <v>869.22341552056082</v>
      </c>
      <c r="H339" s="4">
        <f t="shared" si="21"/>
        <v>6.1569356289102997</v>
      </c>
      <c r="I339" s="4">
        <f t="shared" si="23"/>
        <v>5.8650536938300997</v>
      </c>
      <c r="J339" s="4">
        <f t="shared" si="22"/>
        <v>2.6215342907085577</v>
      </c>
    </row>
    <row r="340" spans="1:10">
      <c r="A340" s="4">
        <f t="shared" si="20"/>
        <v>2184</v>
      </c>
      <c r="G340" s="4">
        <f>carbondioxide!L440</f>
        <v>867.95120872644156</v>
      </c>
      <c r="H340" s="4">
        <f t="shared" si="21"/>
        <v>6.1490995628403313</v>
      </c>
      <c r="I340" s="4">
        <f t="shared" si="23"/>
        <v>5.8718291054649923</v>
      </c>
      <c r="J340" s="4">
        <f t="shared" si="22"/>
        <v>2.6399574809182882</v>
      </c>
    </row>
    <row r="341" spans="1:10">
      <c r="A341" s="4">
        <f t="shared" si="20"/>
        <v>2185</v>
      </c>
      <c r="G341" s="4">
        <f>carbondioxide!L441</f>
        <v>866.69583452934353</v>
      </c>
      <c r="H341" s="4">
        <f t="shared" si="21"/>
        <v>6.1413559089908247</v>
      </c>
      <c r="I341" s="4">
        <f t="shared" si="23"/>
        <v>5.8782892700110905</v>
      </c>
      <c r="J341" s="4">
        <f t="shared" si="22"/>
        <v>2.6583145117457136</v>
      </c>
    </row>
    <row r="342" spans="1:10">
      <c r="A342" s="4">
        <f t="shared" si="20"/>
        <v>2186</v>
      </c>
      <c r="G342" s="4">
        <f>carbondioxide!L442</f>
        <v>865.41427686050292</v>
      </c>
      <c r="H342" s="4">
        <f t="shared" si="21"/>
        <v>6.1334391665916845</v>
      </c>
      <c r="I342" s="4">
        <f t="shared" si="23"/>
        <v>5.8844390051626183</v>
      </c>
      <c r="J342" s="4">
        <f t="shared" si="22"/>
        <v>2.6766039683726608</v>
      </c>
    </row>
    <row r="343" spans="1:10">
      <c r="A343" s="4">
        <f t="shared" si="20"/>
        <v>2187</v>
      </c>
      <c r="G343" s="4">
        <f>carbondioxide!L443</f>
        <v>864.15898173705853</v>
      </c>
      <c r="H343" s="4">
        <f t="shared" si="21"/>
        <v>6.1256732855499232</v>
      </c>
      <c r="I343" s="4">
        <f t="shared" si="23"/>
        <v>5.8902924873334284</v>
      </c>
      <c r="J343" s="4">
        <f t="shared" si="22"/>
        <v>2.6948244713816276</v>
      </c>
    </row>
    <row r="344" spans="1:10">
      <c r="A344" s="4">
        <f t="shared" si="20"/>
        <v>2188</v>
      </c>
      <c r="G344" s="4">
        <f>carbondioxide!L444</f>
        <v>862.86343980124025</v>
      </c>
      <c r="H344" s="4">
        <f t="shared" si="21"/>
        <v>6.1176465795033437</v>
      </c>
      <c r="I344" s="4">
        <f t="shared" si="23"/>
        <v>5.8958513066568061</v>
      </c>
      <c r="J344" s="4">
        <f t="shared" si="22"/>
        <v>2.7129747297122337</v>
      </c>
    </row>
    <row r="345" spans="1:10">
      <c r="A345" s="4">
        <f t="shared" si="20"/>
        <v>2189</v>
      </c>
      <c r="G345" s="4">
        <f>carbondioxide!L445</f>
        <v>861.61317835192881</v>
      </c>
      <c r="H345" s="4">
        <f t="shared" si="21"/>
        <v>6.1098889794809539</v>
      </c>
      <c r="I345" s="4">
        <f t="shared" si="23"/>
        <v>5.9011325776822598</v>
      </c>
      <c r="J345" s="4">
        <f t="shared" si="22"/>
        <v>2.7310534686692791</v>
      </c>
    </row>
    <row r="346" spans="1:10">
      <c r="A346" s="4">
        <f t="shared" si="20"/>
        <v>2190</v>
      </c>
      <c r="G346" s="4">
        <f>carbondioxide!L446</f>
        <v>860.29483876082293</v>
      </c>
      <c r="H346" s="4">
        <f t="shared" si="21"/>
        <v>6.1016967669812558</v>
      </c>
      <c r="I346" s="4">
        <f t="shared" si="23"/>
        <v>5.9061321432720453</v>
      </c>
      <c r="J346" s="4">
        <f t="shared" si="22"/>
        <v>2.7490595180084729</v>
      </c>
    </row>
    <row r="347" spans="1:10">
      <c r="A347" s="4">
        <f t="shared" si="20"/>
        <v>2191</v>
      </c>
      <c r="G347" s="4">
        <f>carbondioxide!L447</f>
        <v>859.06171648764916</v>
      </c>
      <c r="H347" s="4">
        <f t="shared" si="21"/>
        <v>6.0940227272104019</v>
      </c>
      <c r="I347" s="4">
        <f t="shared" si="23"/>
        <v>5.9108739981725398</v>
      </c>
      <c r="J347" s="4">
        <f t="shared" si="22"/>
        <v>2.7669916905199701</v>
      </c>
    </row>
    <row r="348" spans="1:10">
      <c r="A348" s="4">
        <f t="shared" si="20"/>
        <v>2192</v>
      </c>
      <c r="G348" s="4">
        <f>carbondioxide!L448</f>
        <v>857.70107703614326</v>
      </c>
      <c r="H348" s="4">
        <f t="shared" si="21"/>
        <v>6.0855423213940432</v>
      </c>
      <c r="I348" s="4">
        <f t="shared" si="23"/>
        <v>5.9153423795488314</v>
      </c>
      <c r="J348" s="4">
        <f t="shared" si="22"/>
        <v>2.7848489420274367</v>
      </c>
    </row>
    <row r="349" spans="1:10">
      <c r="A349" s="4">
        <f t="shared" si="20"/>
        <v>2193</v>
      </c>
      <c r="G349" s="4">
        <f>carbondioxide!L449</f>
        <v>856.51489570209856</v>
      </c>
      <c r="H349" s="4">
        <f t="shared" si="21"/>
        <v>6.0781382705032163</v>
      </c>
      <c r="I349" s="4">
        <f t="shared" si="23"/>
        <v>5.9195774115043687</v>
      </c>
      <c r="J349" s="4">
        <f t="shared" si="22"/>
        <v>2.8026301447525581</v>
      </c>
    </row>
    <row r="350" spans="1:10">
      <c r="A350" s="4">
        <f t="shared" si="20"/>
        <v>2194</v>
      </c>
      <c r="G350" s="4">
        <f>carbondioxide!L450</f>
        <v>855.06403674311071</v>
      </c>
      <c r="H350" s="4">
        <f t="shared" si="21"/>
        <v>6.0690681690400643</v>
      </c>
      <c r="I350" s="4">
        <f t="shared" si="23"/>
        <v>5.9235372266093727</v>
      </c>
      <c r="J350" s="4">
        <f t="shared" si="22"/>
        <v>2.8203344052277086</v>
      </c>
    </row>
    <row r="351" spans="1:10">
      <c r="A351" s="4">
        <f t="shared" si="20"/>
        <v>2195</v>
      </c>
      <c r="G351" s="4">
        <f>carbondioxide!L451</f>
        <v>854.00212943506847</v>
      </c>
      <c r="H351" s="4">
        <f t="shared" si="21"/>
        <v>6.0624198543737844</v>
      </c>
      <c r="I351" s="4">
        <f t="shared" si="23"/>
        <v>5.9273015635283004</v>
      </c>
      <c r="J351" s="4">
        <f t="shared" si="22"/>
        <v>2.8379605972531565</v>
      </c>
    </row>
    <row r="352" spans="1:10">
      <c r="A352" s="4">
        <f t="shared" si="20"/>
        <v>2196</v>
      </c>
      <c r="G352" s="4">
        <f>carbondioxide!L452</f>
        <v>852.33286266471305</v>
      </c>
      <c r="H352" s="4">
        <f t="shared" si="21"/>
        <v>6.0519522965827557</v>
      </c>
      <c r="I352" s="4">
        <f t="shared" si="23"/>
        <v>5.930763961008382</v>
      </c>
      <c r="J352" s="4">
        <f t="shared" si="22"/>
        <v>2.8555080539415991</v>
      </c>
    </row>
    <row r="353" spans="1:10">
      <c r="A353" s="4">
        <f t="shared" si="20"/>
        <v>2197</v>
      </c>
      <c r="G353" s="4">
        <f>carbondioxide!L453</f>
        <v>851.6101087393472</v>
      </c>
      <c r="H353" s="4">
        <f t="shared" si="21"/>
        <v>6.0474137248142208</v>
      </c>
      <c r="I353" s="4">
        <f t="shared" si="23"/>
        <v>5.9341081799024478</v>
      </c>
      <c r="J353" s="4">
        <f t="shared" si="22"/>
        <v>2.8729755074937384</v>
      </c>
    </row>
    <row r="354" spans="1:10">
      <c r="A354" s="4">
        <f t="shared" si="20"/>
        <v>2198</v>
      </c>
      <c r="G354" s="4">
        <f>carbondioxide!L454</f>
        <v>849.35087862466696</v>
      </c>
      <c r="H354" s="4">
        <f t="shared" si="21"/>
        <v>6.0332018900796518</v>
      </c>
      <c r="I354" s="4">
        <f t="shared" si="23"/>
        <v>5.9370530162951693</v>
      </c>
      <c r="J354" s="4">
        <f t="shared" si="22"/>
        <v>2.8903627410730199</v>
      </c>
    </row>
    <row r="355" spans="1:10">
      <c r="A355" s="4">
        <f t="shared" si="20"/>
        <v>2199</v>
      </c>
      <c r="G355" s="4">
        <f>carbondioxide!L455</f>
        <v>849.60912583405343</v>
      </c>
      <c r="H355" s="4">
        <f t="shared" si="21"/>
        <v>6.0348283234003093</v>
      </c>
      <c r="I355" s="4">
        <f t="shared" si="23"/>
        <v>5.9400768865943876</v>
      </c>
      <c r="J355" s="4">
        <f t="shared" si="22"/>
        <v>2.9076679418362819</v>
      </c>
    </row>
    <row r="356" spans="1:10">
      <c r="A356" s="4">
        <f t="shared" si="20"/>
        <v>2200</v>
      </c>
      <c r="G356" s="4">
        <f>carbondioxide!L456</f>
        <v>847.02231820588906</v>
      </c>
      <c r="H356" s="4">
        <f t="shared" si="21"/>
        <v>6.0185143129731902</v>
      </c>
      <c r="I356" s="4">
        <f t="shared" si="23"/>
        <v>5.9426489126520297</v>
      </c>
      <c r="J356" s="4">
        <f t="shared" si="22"/>
        <v>2.9248920246425079</v>
      </c>
    </row>
    <row r="357" spans="1:10">
      <c r="A357" s="4">
        <f t="shared" si="20"/>
        <v>2201</v>
      </c>
      <c r="G357" s="4">
        <f>carbondioxide!L457</f>
        <v>844.54099708903425</v>
      </c>
      <c r="H357" s="4">
        <f t="shared" si="21"/>
        <v>6.0028186811553983</v>
      </c>
      <c r="I357" s="4">
        <f t="shared" si="23"/>
        <v>5.944801585456986</v>
      </c>
      <c r="J357" s="4">
        <f t="shared" si="22"/>
        <v>2.942032883766402</v>
      </c>
    </row>
    <row r="358" spans="1:10">
      <c r="A358" s="4">
        <f t="shared" si="20"/>
        <v>2202</v>
      </c>
      <c r="G358" s="4">
        <f>carbondioxide!L458</f>
        <v>842.1492010165739</v>
      </c>
      <c r="H358" s="4">
        <f t="shared" si="21"/>
        <v>5.9876456309070205</v>
      </c>
      <c r="I358" s="4">
        <f t="shared" si="23"/>
        <v>5.9465634913125234</v>
      </c>
      <c r="J358" s="4">
        <f t="shared" si="22"/>
        <v>2.9590886099920044</v>
      </c>
    </row>
    <row r="359" spans="1:10">
      <c r="A359" s="4">
        <f t="shared" si="20"/>
        <v>2203</v>
      </c>
      <c r="G359" s="4">
        <f>carbondioxide!L459</f>
        <v>839.82297952456236</v>
      </c>
      <c r="H359" s="4">
        <f t="shared" si="21"/>
        <v>5.9728471781605679</v>
      </c>
      <c r="I359" s="4">
        <f t="shared" si="23"/>
        <v>5.9479579071327446</v>
      </c>
      <c r="J359" s="4">
        <f t="shared" si="22"/>
        <v>2.9760574673179048</v>
      </c>
    </row>
    <row r="360" spans="1:10">
      <c r="A360" s="4">
        <f t="shared" si="20"/>
        <v>2204</v>
      </c>
      <c r="G360" s="4">
        <f>carbondioxide!L460</f>
        <v>837.55180483992797</v>
      </c>
      <c r="H360" s="4">
        <f t="shared" si="21"/>
        <v>5.9583593104502217</v>
      </c>
      <c r="I360" s="4">
        <f t="shared" si="23"/>
        <v>5.9490054466060966</v>
      </c>
      <c r="J360" s="4">
        <f t="shared" si="22"/>
        <v>2.9929378618160531</v>
      </c>
    </row>
    <row r="361" spans="1:10">
      <c r="A361" s="4">
        <f t="shared" si="20"/>
        <v>2205</v>
      </c>
      <c r="G361" s="4">
        <f>carbondioxide!L461</f>
        <v>835.32795943885833</v>
      </c>
      <c r="H361" s="4">
        <f t="shared" si="21"/>
        <v>5.9441352398886096</v>
      </c>
      <c r="I361" s="4">
        <f t="shared" si="23"/>
        <v>5.949724655688156</v>
      </c>
      <c r="J361" s="4">
        <f t="shared" si="22"/>
        <v>3.0097283256976608</v>
      </c>
    </row>
    <row r="362" spans="1:10">
      <c r="A362" s="4">
        <f t="shared" ref="A362:A425" si="24">1+A361</f>
        <v>2206</v>
      </c>
      <c r="G362" s="4">
        <f>carbondioxide!L462</f>
        <v>833.14632430252925</v>
      </c>
      <c r="H362" s="4">
        <f t="shared" si="21"/>
        <v>5.9301443084791012</v>
      </c>
      <c r="I362" s="4">
        <f t="shared" si="23"/>
        <v>5.9501325561403995</v>
      </c>
      <c r="J362" s="4">
        <f t="shared" si="22"/>
        <v>3.0264275048520068</v>
      </c>
    </row>
    <row r="363" spans="1:10">
      <c r="A363" s="4">
        <f t="shared" si="24"/>
        <v>2207</v>
      </c>
      <c r="G363" s="4">
        <f>carbondioxide!L463</f>
        <v>831.00325880042067</v>
      </c>
      <c r="H363" s="4">
        <f t="shared" si="21"/>
        <v>5.9163650101627363</v>
      </c>
      <c r="I363" s="4">
        <f t="shared" si="23"/>
        <v>5.9502449658148189</v>
      </c>
      <c r="J363" s="4">
        <f t="shared" si="22"/>
        <v>3.0430341495433249</v>
      </c>
    </row>
    <row r="364" spans="1:10">
      <c r="A364" s="4">
        <f t="shared" si="24"/>
        <v>2208</v>
      </c>
      <c r="G364" s="4">
        <f>carbondioxide!L464</f>
        <v>828.8960646346419</v>
      </c>
      <c r="H364" s="4">
        <f t="shared" si="21"/>
        <v>5.9027816624455394</v>
      </c>
      <c r="I364" s="4">
        <f t="shared" si="23"/>
        <v>5.9500767104124446</v>
      </c>
      <c r="J364" s="4">
        <f t="shared" si="22"/>
        <v>3.0595471069797471</v>
      </c>
    </row>
    <row r="365" spans="1:10">
      <c r="A365" s="4">
        <f t="shared" si="24"/>
        <v>2209</v>
      </c>
      <c r="G365" s="4">
        <f>carbondioxide!L465</f>
        <v>826.82263843083933</v>
      </c>
      <c r="H365" s="4">
        <f t="shared" si="21"/>
        <v>5.8893822414346664</v>
      </c>
      <c r="I365" s="4">
        <f t="shared" si="23"/>
        <v>5.9496417645270876</v>
      </c>
      <c r="J365" s="4">
        <f t="shared" si="22"/>
        <v>3.0759653151272448</v>
      </c>
    </row>
    <row r="366" spans="1:10">
      <c r="A366" s="4">
        <f t="shared" si="24"/>
        <v>2210</v>
      </c>
      <c r="G366" s="4">
        <f>carbondioxide!L466</f>
        <v>824.78126254473216</v>
      </c>
      <c r="H366" s="4">
        <f t="shared" si="21"/>
        <v>5.8761570770405909</v>
      </c>
      <c r="I366" s="4">
        <f t="shared" si="23"/>
        <v>5.9489533496149631</v>
      </c>
      <c r="J366" s="4">
        <f t="shared" si="22"/>
        <v>3.0922877973598357</v>
      </c>
    </row>
    <row r="367" spans="1:10">
      <c r="A367" s="4">
        <f t="shared" si="24"/>
        <v>2211</v>
      </c>
      <c r="G367" s="4">
        <f>carbondioxide!L467</f>
        <v>822.77047638273598</v>
      </c>
      <c r="H367" s="4">
        <f t="shared" si="21"/>
        <v>5.8630980500566494</v>
      </c>
      <c r="I367" s="4">
        <f t="shared" si="23"/>
        <v>5.9480240050782003</v>
      </c>
      <c r="J367" s="4">
        <f t="shared" si="22"/>
        <v>3.108513657696645</v>
      </c>
    </row>
    <row r="368" spans="1:10">
      <c r="A368" s="4">
        <f t="shared" si="24"/>
        <v>2212</v>
      </c>
      <c r="G368" s="4">
        <f>carbondioxide!L468</f>
        <v>820.78899712795931</v>
      </c>
      <c r="H368" s="4">
        <f t="shared" si="21"/>
        <v>5.8501980980683248</v>
      </c>
      <c r="I368" s="4">
        <f t="shared" si="23"/>
        <v>5.9468656424366371</v>
      </c>
      <c r="J368" s="4">
        <f t="shared" si="22"/>
        <v>3.1246420764697724</v>
      </c>
    </row>
    <row r="369" spans="1:10">
      <c r="A369" s="4">
        <f t="shared" si="24"/>
        <v>2213</v>
      </c>
      <c r="G369" s="4">
        <f>carbondioxide!L469</f>
        <v>818.83567043172627</v>
      </c>
      <c r="H369" s="4">
        <f t="shared" si="21"/>
        <v>5.8374509090616007</v>
      </c>
      <c r="I369" s="4">
        <f t="shared" si="23"/>
        <v>5.9454895886694192</v>
      </c>
      <c r="J369" s="4">
        <f t="shared" si="22"/>
        <v>3.1406723063244644</v>
      </c>
    </row>
    <row r="370" spans="1:10">
      <c r="A370" s="4">
        <f t="shared" si="24"/>
        <v>2214</v>
      </c>
      <c r="G370" s="4">
        <f>carbondioxide!L470</f>
        <v>816.90943935982136</v>
      </c>
      <c r="H370" s="4">
        <f t="shared" si="21"/>
        <v>5.824850729563571</v>
      </c>
      <c r="I370" s="4">
        <f t="shared" si="23"/>
        <v>5.9439066224546968</v>
      </c>
      <c r="J370" s="4">
        <f t="shared" si="22"/>
        <v>3.1566036684881835</v>
      </c>
    </row>
    <row r="371" spans="1:10">
      <c r="A371" s="4">
        <f t="shared" si="24"/>
        <v>2215</v>
      </c>
      <c r="G371" s="4">
        <f>carbondioxide!L471</f>
        <v>815.00932447382445</v>
      </c>
      <c r="H371" s="4">
        <f t="shared" si="21"/>
        <v>5.8123922427084569</v>
      </c>
      <c r="I371" s="4">
        <f t="shared" si="23"/>
        <v>5.94212700560026</v>
      </c>
      <c r="J371" s="4">
        <f t="shared" si="22"/>
        <v>3.1724355492667131</v>
      </c>
    </row>
    <row r="372" spans="1:10">
      <c r="A372" s="4">
        <f t="shared" si="24"/>
        <v>2216</v>
      </c>
      <c r="G372" s="4">
        <f>carbondioxide!L472</f>
        <v>813.13441072757075</v>
      </c>
      <c r="H372" s="4">
        <f t="shared" si="21"/>
        <v>5.8000704890947672</v>
      </c>
      <c r="I372" s="4">
        <f t="shared" si="23"/>
        <v>5.9401605110839792</v>
      </c>
      <c r="J372" s="4">
        <f t="shared" si="22"/>
        <v>3.1881673967386877</v>
      </c>
    </row>
    <row r="373" spans="1:10">
      <c r="A373" s="4">
        <f t="shared" si="24"/>
        <v>2217</v>
      </c>
      <c r="G373" s="4">
        <f>carbondioxide!L473</f>
        <v>811.28383855476568</v>
      </c>
      <c r="H373" s="4">
        <f t="shared" si="21"/>
        <v>5.7878808139148044</v>
      </c>
      <c r="I373" s="4">
        <f t="shared" si="23"/>
        <v>5.9380164485900444</v>
      </c>
      <c r="J373" s="4">
        <f t="shared" si="22"/>
        <v>3.2037987176281688</v>
      </c>
    </row>
    <row r="374" spans="1:10">
      <c r="A374" s="4">
        <f t="shared" si="24"/>
        <v>2218</v>
      </c>
      <c r="G374" s="4">
        <f>carbondioxide!L474</f>
        <v>809.45679755301478</v>
      </c>
      <c r="H374" s="4">
        <f t="shared" si="21"/>
        <v>5.7758188302980784</v>
      </c>
      <c r="I374" s="4">
        <f t="shared" si="23"/>
        <v>5.9357036881017926</v>
      </c>
      <c r="J374" s="4">
        <f t="shared" si="22"/>
        <v>3.2193290743400325</v>
      </c>
    </row>
    <row r="375" spans="1:10">
      <c r="A375" s="4">
        <f t="shared" si="24"/>
        <v>2219</v>
      </c>
      <c r="G375" s="4">
        <f>carbondioxide!L475</f>
        <v>807.65252179392724</v>
      </c>
      <c r="H375" s="4">
        <f t="shared" si="21"/>
        <v>5.7638803927401616</v>
      </c>
      <c r="I375" s="4">
        <f t="shared" si="23"/>
        <v>5.933230681913046</v>
      </c>
      <c r="J375" s="4">
        <f t="shared" si="22"/>
        <v>3.2347580821461994</v>
      </c>
    </row>
    <row r="376" spans="1:10">
      <c r="A376" s="4">
        <f t="shared" si="24"/>
        <v>2220</v>
      </c>
      <c r="G376" s="4">
        <f>carbondioxide!L476</f>
        <v>805.87028616783357</v>
      </c>
      <c r="H376" s="4">
        <f t="shared" si="21"/>
        <v>5.7520615768792567</v>
      </c>
      <c r="I376" s="4">
        <f t="shared" si="23"/>
        <v>5.9306054852979457</v>
      </c>
      <c r="J376" s="4">
        <f t="shared" si="22"/>
        <v>3.2500854065128753</v>
      </c>
    </row>
    <row r="377" spans="1:10">
      <c r="A377" s="4">
        <f t="shared" si="24"/>
        <v>2221</v>
      </c>
      <c r="G377" s="4">
        <f>carbondioxide!L477</f>
        <v>804.10940340164757</v>
      </c>
      <c r="H377" s="4">
        <f t="shared" si="21"/>
        <v>5.7403586633373909</v>
      </c>
      <c r="I377" s="4">
        <f t="shared" si="23"/>
        <v>5.9278357760040974</v>
      </c>
      <c r="J377" s="4">
        <f t="shared" si="22"/>
        <v>3.2653107605603746</v>
      </c>
    </row>
    <row r="378" spans="1:10">
      <c r="A378" s="4">
        <f t="shared" si="24"/>
        <v>2222</v>
      </c>
      <c r="G378" s="4">
        <f>carbondioxide!L478</f>
        <v>802.36922152803515</v>
      </c>
      <c r="H378" s="4">
        <f t="shared" si="21"/>
        <v>5.7287681242281385</v>
      </c>
      <c r="I378" s="4">
        <f t="shared" si="23"/>
        <v>5.9249288726872544</v>
      </c>
      <c r="J378" s="4">
        <f t="shared" si="22"/>
        <v>3.2804339026480949</v>
      </c>
    </row>
    <row r="379" spans="1:10">
      <c r="A379" s="4">
        <f t="shared" si="24"/>
        <v>2223</v>
      </c>
      <c r="G379" s="4">
        <f>carbondioxide!L479</f>
        <v>800.64912166890269</v>
      </c>
      <c r="H379" s="4">
        <f t="shared" si="21"/>
        <v>5.7172866114714296</v>
      </c>
      <c r="I379" s="4">
        <f t="shared" si="23"/>
        <v>5.9218917523765144</v>
      </c>
      <c r="J379" s="4">
        <f t="shared" si="22"/>
        <v>3.2954546340779172</v>
      </c>
    </row>
    <row r="380" spans="1:10">
      <c r="A380" s="4">
        <f t="shared" si="24"/>
        <v>2224</v>
      </c>
      <c r="G380" s="4">
        <f>carbondioxide!L480</f>
        <v>798.94851604781707</v>
      </c>
      <c r="H380" s="4">
        <f t="shared" si="21"/>
        <v>5.7059109463839919</v>
      </c>
      <c r="I380" s="4">
        <f t="shared" si="23"/>
        <v>5.9187310670403983</v>
      </c>
      <c r="J380" s="4">
        <f t="shared" si="22"/>
        <v>3.3103727969098533</v>
      </c>
    </row>
    <row r="381" spans="1:10">
      <c r="A381" s="4">
        <f t="shared" si="24"/>
        <v>2225</v>
      </c>
      <c r="G381" s="4">
        <f>carbondioxide!L481</f>
        <v>797.26684617739261</v>
      </c>
      <c r="H381" s="4">
        <f t="shared" si="21"/>
        <v>5.6946381102136776</v>
      </c>
      <c r="I381" s="4">
        <f t="shared" si="23"/>
        <v>5.9154531593120554</v>
      </c>
      <c r="J381" s="4">
        <f t="shared" si="22"/>
        <v>3.325188271884195</v>
      </c>
    </row>
    <row r="382" spans="1:10">
      <c r="A382" s="4">
        <f t="shared" si="24"/>
        <v>2226</v>
      </c>
      <c r="G382" s="4">
        <f>carbondioxide!L482</f>
        <v>795.60358118687407</v>
      </c>
      <c r="H382" s="4">
        <f t="shared" si="21"/>
        <v>5.6834652354078861</v>
      </c>
      <c r="I382" s="4">
        <f t="shared" si="23"/>
        <v>5.9120640774236985</v>
      </c>
      <c r="J382" s="4">
        <f t="shared" si="22"/>
        <v>3.3399009764447851</v>
      </c>
    </row>
    <row r="383" spans="1:10">
      <c r="A383" s="4">
        <f t="shared" si="24"/>
        <v>2227</v>
      </c>
      <c r="G383" s="4">
        <f>carbondioxide!L483</f>
        <v>793.95821626688496</v>
      </c>
      <c r="H383" s="4">
        <f t="shared" si="21"/>
        <v>5.6723895974806124</v>
      </c>
      <c r="I383" s="4">
        <f t="shared" si="23"/>
        <v>5.9085695893947117</v>
      </c>
      <c r="J383" s="4">
        <f t="shared" si="22"/>
        <v>3.3545108628583455</v>
      </c>
    </row>
    <row r="384" spans="1:10">
      <c r="A384" s="4">
        <f t="shared" si="24"/>
        <v>2228</v>
      </c>
      <c r="G384" s="4">
        <f>carbondioxide!L484</f>
        <v>792.33027121556324</v>
      </c>
      <c r="H384" s="4">
        <f t="shared" si="21"/>
        <v>5.6614086073883954</v>
      </c>
      <c r="I384" s="4">
        <f t="shared" si="23"/>
        <v>5.9049751965137096</v>
      </c>
      <c r="J384" s="4">
        <f t="shared" si="22"/>
        <v>3.3690179164250722</v>
      </c>
    </row>
    <row r="385" spans="1:10">
      <c r="A385" s="4">
        <f t="shared" si="24"/>
        <v>2229</v>
      </c>
      <c r="G385" s="4">
        <f>carbondioxide!L485</f>
        <v>790.71928907478502</v>
      </c>
      <c r="H385" s="4">
        <f t="shared" si="21"/>
        <v>5.6505198043533449</v>
      </c>
      <c r="I385" s="4">
        <f t="shared" si="23"/>
        <v>5.9012861461516684</v>
      </c>
      <c r="J385" s="4">
        <f t="shared" si="22"/>
        <v>3.3834221537759759</v>
      </c>
    </row>
    <row r="386" spans="1:10">
      <c r="A386" s="4">
        <f t="shared" si="24"/>
        <v>2230</v>
      </c>
      <c r="G386" s="4">
        <f>carbondioxide!L486</f>
        <v>789.12483484801407</v>
      </c>
      <c r="H386" s="4">
        <f t="shared" si="21"/>
        <v>5.6397208490889206</v>
      </c>
      <c r="I386" s="4">
        <f t="shared" si="23"/>
        <v>5.8975074439406656</v>
      </c>
      <c r="J386" s="4">
        <f t="shared" si="22"/>
        <v>3.3977236212526698</v>
      </c>
    </row>
    <row r="387" spans="1:10">
      <c r="A387" s="4">
        <f t="shared" si="24"/>
        <v>2231</v>
      </c>
      <c r="G387" s="4">
        <f>carbondioxide!L487</f>
        <v>787.54649429310871</v>
      </c>
      <c r="H387" s="4">
        <f t="shared" si="21"/>
        <v>5.6290095173949322</v>
      </c>
      <c r="I387" s="4">
        <f t="shared" si="23"/>
        <v>5.8936438653506258</v>
      </c>
      <c r="J387" s="4">
        <f t="shared" si="22"/>
        <v>3.4119223933655376</v>
      </c>
    </row>
    <row r="388" spans="1:10">
      <c r="A388" s="4">
        <f t="shared" si="24"/>
        <v>2232</v>
      </c>
      <c r="G388" s="4">
        <f>carbondioxide!L488</f>
        <v>785.98387278460496</v>
      </c>
      <c r="H388" s="4">
        <f t="shared" si="21"/>
        <v>5.6183836940951979</v>
      </c>
      <c r="I388" s="4">
        <f t="shared" si="23"/>
        <v>5.8896999666945771</v>
      </c>
      <c r="J388" s="4">
        <f t="shared" si="22"/>
        <v>3.4260185713264129</v>
      </c>
    </row>
    <row r="389" spans="1:10">
      <c r="A389" s="4">
        <f t="shared" si="24"/>
        <v>2233</v>
      </c>
      <c r="G389" s="4">
        <f>carbondioxide!L489</f>
        <v>784.43659424079078</v>
      </c>
      <c r="H389" s="4">
        <f t="shared" si="21"/>
        <v>5.6078413672957046</v>
      </c>
      <c r="I389" s="4">
        <f t="shared" si="23"/>
        <v>5.8856800955912529</v>
      </c>
      <c r="J389" s="4">
        <f t="shared" si="22"/>
        <v>3.4400122816521042</v>
      </c>
    </row>
    <row r="390" spans="1:10">
      <c r="A390" s="4">
        <f t="shared" si="24"/>
        <v>2234</v>
      </c>
      <c r="G390" s="4">
        <f>carbondioxide!L490</f>
        <v>782.90430011145122</v>
      </c>
      <c r="H390" s="4">
        <f t="shared" si="21"/>
        <v>5.5973806229442227</v>
      </c>
      <c r="I390" s="4">
        <f t="shared" si="23"/>
        <v>5.8815884009123085</v>
      </c>
      <c r="J390" s="4">
        <f t="shared" si="22"/>
        <v>3.4539036748352787</v>
      </c>
    </row>
    <row r="391" spans="1:10">
      <c r="A391" s="4">
        <f t="shared" si="24"/>
        <v>2235</v>
      </c>
      <c r="G391" s="4">
        <f>carbondioxide!L491</f>
        <v>781.38664842256981</v>
      </c>
      <c r="H391" s="4">
        <f t="shared" ref="H391:H454" si="25">H$3*LN(G391/G$3)</f>
        <v>5.5869996396742971</v>
      </c>
      <c r="I391" s="4">
        <f t="shared" si="23"/>
        <v>5.8774288422400289</v>
      </c>
      <c r="J391" s="4">
        <f t="shared" ref="J391:J454" si="26">J390+J$3*(I390-J390)</f>
        <v>3.4676929240793961</v>
      </c>
    </row>
    <row r="392" spans="1:10">
      <c r="A392" s="4">
        <f t="shared" si="24"/>
        <v>2236</v>
      </c>
      <c r="G392" s="4">
        <f>carbondioxide!L492</f>
        <v>779.88331287460403</v>
      </c>
      <c r="H392" s="4">
        <f t="shared" si="25"/>
        <v>5.5766966839181888</v>
      </c>
      <c r="I392" s="4">
        <f t="shared" ref="I392:I455" si="27">I391+I$3*(I$4*H392-I391)+I$5*(J391-I391)</f>
        <v>5.8732051988600391</v>
      </c>
      <c r="J392" s="4">
        <f t="shared" si="26"/>
        <v>3.4813802240945484</v>
      </c>
    </row>
    <row r="393" spans="1:10">
      <c r="A393" s="4">
        <f t="shared" si="24"/>
        <v>2237</v>
      </c>
      <c r="G393" s="4">
        <f>carbondioxide!L493</f>
        <v>778.39398199119614</v>
      </c>
      <c r="H393" s="4">
        <f t="shared" si="25"/>
        <v>5.5664701052744121</v>
      </c>
      <c r="I393" s="4">
        <f t="shared" si="27"/>
        <v>5.8689210783123054</v>
      </c>
      <c r="J393" s="4">
        <f t="shared" si="26"/>
        <v>3.4949657899512165</v>
      </c>
    </row>
    <row r="394" spans="1:10">
      <c r="A394" s="4">
        <f t="shared" si="24"/>
        <v>2238</v>
      </c>
      <c r="G394" s="4">
        <f>carbondioxide!L494</f>
        <v>776.91835831541334</v>
      </c>
      <c r="H394" s="4">
        <f t="shared" si="25"/>
        <v>5.5563183321165406</v>
      </c>
      <c r="I394" s="4">
        <f t="shared" si="27"/>
        <v>5.8645799245225039</v>
      </c>
      <c r="J394" s="4">
        <f t="shared" si="26"/>
        <v>3.5084498559891077</v>
      </c>
    </row>
    <row r="395" spans="1:10">
      <c r="A395" s="4">
        <f t="shared" si="24"/>
        <v>2239</v>
      </c>
      <c r="G395" s="4">
        <f>carbondioxide!L495</f>
        <v>775.45615765078946</v>
      </c>
      <c r="H395" s="4">
        <f t="shared" si="25"/>
        <v>5.5462398674306881</v>
      </c>
      <c r="I395" s="4">
        <f t="shared" si="27"/>
        <v>5.8601850255347419</v>
      </c>
      <c r="J395" s="4">
        <f t="shared" si="26"/>
        <v>3.5218326747783775</v>
      </c>
    </row>
    <row r="396" spans="1:10">
      <c r="A396" s="4">
        <f t="shared" si="24"/>
        <v>2240</v>
      </c>
      <c r="G396" s="4">
        <f>carbondioxide!L496</f>
        <v>774.00710834461825</v>
      </c>
      <c r="H396" s="4">
        <f t="shared" si="25"/>
        <v>5.536233284869863</v>
      </c>
      <c r="I396" s="4">
        <f t="shared" si="27"/>
        <v>5.855739520865531</v>
      </c>
      <c r="J396" s="4">
        <f t="shared" si="26"/>
        <v>3.5351145161306734</v>
      </c>
    </row>
    <row r="397" spans="1:10">
      <c r="A397" s="4">
        <f t="shared" si="24"/>
        <v>2241</v>
      </c>
      <c r="G397" s="4">
        <f>carbondioxide!L497</f>
        <v>772.57095061109726</v>
      </c>
      <c r="H397" s="4">
        <f t="shared" si="25"/>
        <v>5.5262972250139315</v>
      </c>
      <c r="I397" s="4">
        <f t="shared" si="27"/>
        <v>5.8512464084979321</v>
      </c>
      <c r="J397" s="4">
        <f t="shared" si="26"/>
        <v>3.5482956661575673</v>
      </c>
    </row>
    <row r="398" spans="1:10">
      <c r="A398" s="4">
        <f t="shared" si="24"/>
        <v>2242</v>
      </c>
      <c r="G398" s="4">
        <f>carbondioxide!L498</f>
        <v>771.14743589206614</v>
      </c>
      <c r="H398" s="4">
        <f t="shared" si="25"/>
        <v>5.5164303918245965</v>
      </c>
      <c r="I398" s="4">
        <f t="shared" si="27"/>
        <v>5.8467085515338146</v>
      </c>
      <c r="J398" s="4">
        <f t="shared" si="26"/>
        <v>3.5613764263740606</v>
      </c>
    </row>
    <row r="399" spans="1:10">
      <c r="A399" s="4">
        <f t="shared" si="24"/>
        <v>2243</v>
      </c>
      <c r="G399" s="4">
        <f>carbondioxide!L499</f>
        <v>769.73632625321386</v>
      </c>
      <c r="H399" s="4">
        <f t="shared" si="25"/>
        <v>5.5066315492852995</v>
      </c>
      <c r="I399" s="4">
        <f t="shared" si="27"/>
        <v>5.8421286845212794</v>
      </c>
      <c r="J399" s="4">
        <f t="shared" si="26"/>
        <v>3.574357112844968</v>
      </c>
    </row>
    <row r="400" spans="1:10">
      <c r="A400" s="4">
        <f t="shared" si="24"/>
        <v>2244</v>
      </c>
      <c r="G400" s="4">
        <f>carbondioxide!L500</f>
        <v>768.33739381375244</v>
      </c>
      <c r="H400" s="4">
        <f t="shared" si="25"/>
        <v>5.4968995182164662</v>
      </c>
      <c r="I400" s="4">
        <f t="shared" si="27"/>
        <v>5.837509419473438</v>
      </c>
      <c r="J400" s="4">
        <f t="shared" si="26"/>
        <v>3.5872380553720893</v>
      </c>
    </row>
    <row r="401" spans="1:10">
      <c r="A401" s="4">
        <f t="shared" si="24"/>
        <v>2245</v>
      </c>
      <c r="G401" s="4">
        <f>carbondioxide!L501</f>
        <v>766.95042020767073</v>
      </c>
      <c r="H401" s="4">
        <f t="shared" si="25"/>
        <v>5.4872331732570343</v>
      </c>
      <c r="I401" s="4">
        <f t="shared" si="27"/>
        <v>5.8328532515939067</v>
      </c>
      <c r="J401" s="4">
        <f t="shared" si="26"/>
        <v>3.6000195967201849</v>
      </c>
    </row>
    <row r="402" spans="1:10">
      <c r="A402" s="4">
        <f t="shared" si="24"/>
        <v>2246</v>
      </c>
      <c r="G402" s="4">
        <f>carbondioxide!L502</f>
        <v>765.57519607478707</v>
      </c>
      <c r="H402" s="4">
        <f t="shared" si="25"/>
        <v>5.4776314400036075</v>
      </c>
      <c r="I402" s="4">
        <f t="shared" si="27"/>
        <v>5.8281625647236286</v>
      </c>
      <c r="J402" s="4">
        <f t="shared" si="26"/>
        <v>3.6127020918798678</v>
      </c>
    </row>
    <row r="403" spans="1:10">
      <c r="A403" s="4">
        <f t="shared" si="24"/>
        <v>2247</v>
      </c>
      <c r="G403" s="4">
        <f>carbondioxide!L503</f>
        <v>764.21152057992606</v>
      </c>
      <c r="H403" s="4">
        <f t="shared" si="25"/>
        <v>5.4680932922990806</v>
      </c>
      <c r="I403" s="4">
        <f t="shared" si="27"/>
        <v>5.8234396365228616</v>
      </c>
      <c r="J403" s="4">
        <f t="shared" si="26"/>
        <v>3.6252859073656203</v>
      </c>
    </row>
    <row r="404" spans="1:10">
      <c r="A404" s="4">
        <f t="shared" si="24"/>
        <v>2248</v>
      </c>
      <c r="G404" s="4">
        <f>carbondioxide!L504</f>
        <v>762.85920095863685</v>
      </c>
      <c r="H404" s="4">
        <f t="shared" si="25"/>
        <v>5.4586177496629498</v>
      </c>
      <c r="I404" s="4">
        <f t="shared" si="27"/>
        <v>5.8186866434015103</v>
      </c>
      <c r="J404" s="4">
        <f t="shared" si="26"/>
        <v>3.6377714205472333</v>
      </c>
    </row>
    <row r="405" spans="1:10">
      <c r="A405" s="4">
        <f t="shared" si="24"/>
        <v>2249</v>
      </c>
      <c r="G405" s="4">
        <f>carbondioxide!L505</f>
        <v>761.51805208795975</v>
      </c>
      <c r="H405" s="4">
        <f t="shared" si="25"/>
        <v>5.4492038748559217</v>
      </c>
      <c r="I405" s="4">
        <f t="shared" si="27"/>
        <v>5.8139056652102896</v>
      </c>
      <c r="J405" s="4">
        <f t="shared" si="26"/>
        <v>3.6501590190130457</v>
      </c>
    </row>
    <row r="406" spans="1:10">
      <c r="A406" s="4">
        <f t="shared" si="24"/>
        <v>2250</v>
      </c>
      <c r="G406" s="4">
        <f>carbondioxide!L506</f>
        <v>760.18789608083785</v>
      </c>
      <c r="H406" s="4">
        <f t="shared" si="25"/>
        <v>5.439850771571848</v>
      </c>
      <c r="I406" s="4">
        <f t="shared" si="27"/>
        <v>5.8090986897045891</v>
      </c>
      <c r="J406" s="4">
        <f t="shared" si="26"/>
        <v>3.662449099963446</v>
      </c>
    </row>
    <row r="407" spans="1:10">
      <c r="A407" s="4">
        <f t="shared" si="24"/>
        <v>2251</v>
      </c>
      <c r="G407" s="4">
        <f>carbondioxide!L507</f>
        <v>758.86856190284504</v>
      </c>
      <c r="H407" s="4">
        <f t="shared" si="25"/>
        <v>5.4305575822503265</v>
      </c>
      <c r="I407" s="4">
        <f t="shared" si="27"/>
        <v>5.80426761679231</v>
      </c>
      <c r="J407" s="4">
        <f t="shared" si="26"/>
        <v>3.6746420696331756</v>
      </c>
    </row>
    <row r="408" spans="1:10">
      <c r="A408" s="4">
        <f t="shared" si="24"/>
        <v>2252</v>
      </c>
      <c r="G408" s="4">
        <f>carbondioxide!L508</f>
        <v>757.55988500997978</v>
      </c>
      <c r="H408" s="4">
        <f t="shared" si="25"/>
        <v>5.4213234860036774</v>
      </c>
      <c r="I408" s="4">
        <f t="shared" si="27"/>
        <v>5.7994142625763665</v>
      </c>
      <c r="J408" s="4">
        <f t="shared" si="26"/>
        <v>3.6867383427410396</v>
      </c>
    </row>
    <row r="409" spans="1:10">
      <c r="A409" s="4">
        <f t="shared" si="24"/>
        <v>2253</v>
      </c>
      <c r="G409" s="4">
        <f>carbondioxide!L509</f>
        <v>756.26170700634589</v>
      </c>
      <c r="H409" s="4">
        <f t="shared" si="25"/>
        <v>5.4121476966523225</v>
      </c>
      <c r="I409" s="4">
        <f t="shared" si="27"/>
        <v>5.7945403632020289</v>
      </c>
      <c r="J409" s="4">
        <f t="shared" si="26"/>
        <v>3.6987383419657043</v>
      </c>
    </row>
    <row r="410" spans="1:10">
      <c r="A410" s="4">
        <f t="shared" si="24"/>
        <v>2254</v>
      </c>
      <c r="G410" s="4">
        <f>carbondioxide!L510</f>
        <v>754.97387532060611</v>
      </c>
      <c r="H410" s="4">
        <f t="shared" si="25"/>
        <v>5.4030294608628964</v>
      </c>
      <c r="I410" s="4">
        <f t="shared" si="27"/>
        <v>5.7896475785187453</v>
      </c>
      <c r="J410" s="4">
        <f t="shared" si="26"/>
        <v>3.7106424974463268</v>
      </c>
    </row>
    <row r="411" spans="1:10">
      <c r="A411" s="4">
        <f t="shared" si="24"/>
        <v>2255</v>
      </c>
      <c r="G411" s="4">
        <f>carbondioxide!L511</f>
        <v>753.69624290016156</v>
      </c>
      <c r="H411" s="4">
        <f t="shared" si="25"/>
        <v>5.3939680563837289</v>
      </c>
      <c r="I411" s="4">
        <f t="shared" si="27"/>
        <v>5.784737495565615</v>
      </c>
      <c r="J411" s="4">
        <f t="shared" si="26"/>
        <v>3.722451246306818</v>
      </c>
    </row>
    <row r="412" spans="1:10">
      <c r="A412" s="4">
        <f t="shared" si="24"/>
        <v>2256</v>
      </c>
      <c r="G412" s="4">
        <f>carbondioxide!L512</f>
        <v>752.42866792206496</v>
      </c>
      <c r="H412" s="4">
        <f t="shared" si="25"/>
        <v>5.3849627903726081</v>
      </c>
      <c r="I412" s="4">
        <f t="shared" si="27"/>
        <v>5.7798116318892134</v>
      </c>
      <c r="J412" s="4">
        <f t="shared" si="26"/>
        <v>3.7341650322026081</v>
      </c>
    </row>
    <row r="413" spans="1:10">
      <c r="A413" s="4">
        <f t="shared" si="24"/>
        <v>2257</v>
      </c>
      <c r="G413" s="4">
        <f>carbondioxide!L513</f>
        <v>751.17101351973542</v>
      </c>
      <c r="H413" s="4">
        <f t="shared" si="25"/>
        <v>5.3760129978119746</v>
      </c>
      <c r="I413" s="4">
        <f t="shared" si="27"/>
        <v>5.7748714387020419</v>
      </c>
      <c r="J413" s="4">
        <f t="shared" si="26"/>
        <v>3.745784304888828</v>
      </c>
    </row>
    <row r="414" spans="1:10">
      <c r="A414" s="4">
        <f t="shared" si="24"/>
        <v>2258</v>
      </c>
      <c r="G414" s="4">
        <f>carbondioxide!L514</f>
        <v>749.92314752459447</v>
      </c>
      <c r="H414" s="4">
        <f t="shared" si="25"/>
        <v>5.3671180400070186</v>
      </c>
      <c r="I414" s="4">
        <f t="shared" si="27"/>
        <v>5.7699183038894466</v>
      </c>
      <c r="J414" s="4">
        <f t="shared" si="26"/>
        <v>3.7573095198088868</v>
      </c>
    </row>
    <row r="415" spans="1:10">
      <c r="A415" s="4">
        <f t="shared" si="24"/>
        <v>2259</v>
      </c>
      <c r="G415" s="4">
        <f>carbondioxide!L515</f>
        <v>748.68494222179243</v>
      </c>
      <c r="H415" s="4">
        <f t="shared" si="25"/>
        <v>5.3582773031622937</v>
      </c>
      <c r="I415" s="4">
        <f t="shared" si="27"/>
        <v>5.7649535548724726</v>
      </c>
      <c r="J415" s="4">
        <f t="shared" si="26"/>
        <v>3.7687411377024644</v>
      </c>
    </row>
    <row r="416" spans="1:10">
      <c r="A416" s="4">
        <f t="shared" si="24"/>
        <v>2260</v>
      </c>
      <c r="G416" s="4">
        <f>carbondioxide!L516</f>
        <v>747.45627411924374</v>
      </c>
      <c r="H416" s="4">
        <f t="shared" si="25"/>
        <v>5.3494901970327948</v>
      </c>
      <c r="I416" s="4">
        <f t="shared" si="27"/>
        <v>5.7599784613337297</v>
      </c>
      <c r="J416" s="4">
        <f t="shared" si="26"/>
        <v>3.7800796242319903</v>
      </c>
    </row>
    <row r="417" spans="1:10">
      <c r="A417" s="4">
        <f t="shared" si="24"/>
        <v>2261</v>
      </c>
      <c r="G417" s="4">
        <f>carbondioxide!L517</f>
        <v>746.23702372922867</v>
      </c>
      <c r="H417" s="4">
        <f t="shared" si="25"/>
        <v>5.340756153645561</v>
      </c>
      <c r="I417" s="4">
        <f t="shared" si="27"/>
        <v>5.7549942378130039</v>
      </c>
      <c r="J417" s="4">
        <f t="shared" si="26"/>
        <v>3.7913254496267283</v>
      </c>
    </row>
    <row r="418" spans="1:10">
      <c r="A418" s="4">
        <f t="shared" si="24"/>
        <v>2262</v>
      </c>
      <c r="G418" s="4">
        <f>carbondioxide!L518</f>
        <v>745.02707536186892</v>
      </c>
      <c r="H418" s="4">
        <f t="shared" si="25"/>
        <v>5.3320746260881497</v>
      </c>
      <c r="I418" s="4">
        <f t="shared" si="27"/>
        <v>5.750002046179004</v>
      </c>
      <c r="J418" s="4">
        <f t="shared" si="26"/>
        <v>3.8024790883436266</v>
      </c>
    </row>
    <row r="419" spans="1:10">
      <c r="A419" s="4">
        <f t="shared" si="24"/>
        <v>2263</v>
      </c>
      <c r="G419" s="4">
        <f>carbondioxide!L519</f>
        <v>743.82631692981829</v>
      </c>
      <c r="H419" s="4">
        <f t="shared" si="25"/>
        <v>5.3234450873604926</v>
      </c>
      <c r="I419" s="4">
        <f t="shared" si="27"/>
        <v>5.7450029979833221</v>
      </c>
      <c r="J419" s="4">
        <f t="shared" si="26"/>
        <v>3.8135410187441314</v>
      </c>
    </row>
    <row r="420" spans="1:10">
      <c r="A420" s="4">
        <f t="shared" si="24"/>
        <v>2264</v>
      </c>
      <c r="G420" s="4">
        <f>carbondioxide!L520</f>
        <v>742.63463976354592</v>
      </c>
      <c r="H420" s="4">
        <f t="shared" si="25"/>
        <v>5.3148670292867912</v>
      </c>
      <c r="I420" s="4">
        <f t="shared" si="27"/>
        <v>5.7399981567023639</v>
      </c>
      <c r="J420" s="4">
        <f t="shared" si="26"/>
        <v>3.8245117227862102</v>
      </c>
    </row>
    <row r="421" spans="1:10">
      <c r="A421" s="4">
        <f t="shared" si="24"/>
        <v>2265</v>
      </c>
      <c r="G421" s="4">
        <f>carbondioxide!L521</f>
        <v>741.45193843663208</v>
      </c>
      <c r="H421" s="4">
        <f t="shared" si="25"/>
        <v>5.3063399614843823</v>
      </c>
      <c r="I421" s="4">
        <f t="shared" si="27"/>
        <v>5.7349885398727496</v>
      </c>
      <c r="J421" s="4">
        <f t="shared" si="26"/>
        <v>3.8353916857308539</v>
      </c>
    </row>
    <row r="422" spans="1:10">
      <c r="A422" s="4">
        <f t="shared" si="24"/>
        <v>2266</v>
      </c>
      <c r="G422" s="4">
        <f>carbondioxide!L522</f>
        <v>740.27811060051977</v>
      </c>
      <c r="H422" s="4">
        <f t="shared" si="25"/>
        <v>5.2978634103865394</v>
      </c>
      <c r="I422" s="4">
        <f t="shared" si="27"/>
        <v>5.7299751211253716</v>
      </c>
      <c r="J422" s="4">
        <f t="shared" si="26"/>
        <v>3.8461813958623798</v>
      </c>
    </row>
    <row r="423" spans="1:10">
      <c r="A423" s="4">
        <f t="shared" si="24"/>
        <v>2267</v>
      </c>
      <c r="G423" s="4">
        <f>carbondioxide!L523</f>
        <v>739.11305682820557</v>
      </c>
      <c r="H423" s="4">
        <f t="shared" si="25"/>
        <v>5.2894369183164622</v>
      </c>
      <c r="I423" s="4">
        <f t="shared" si="27"/>
        <v>5.7249588321230771</v>
      </c>
      <c r="J423" s="4">
        <f t="shared" si="26"/>
        <v>3.8568813442218737</v>
      </c>
    </row>
    <row r="424" spans="1:10">
      <c r="A424" s="4">
        <f t="shared" si="24"/>
        <v>2268</v>
      </c>
      <c r="G424" s="4">
        <f>carbondioxide!L524</f>
        <v>737.95668046637581</v>
      </c>
      <c r="H424" s="4">
        <f t="shared" si="25"/>
        <v>5.281060042609746</v>
      </c>
      <c r="I424" s="4">
        <f t="shared" si="27"/>
        <v>5.7199405644066639</v>
      </c>
      <c r="J424" s="4">
        <f t="shared" si="26"/>
        <v>3.8674920243531523</v>
      </c>
    </row>
    <row r="425" spans="1:10">
      <c r="A425" s="4">
        <f t="shared" si="24"/>
        <v>2269</v>
      </c>
      <c r="G425" s="4">
        <f>carbondioxide!L525</f>
        <v>736.80888749552673</v>
      </c>
      <c r="H425" s="4">
        <f t="shared" si="25"/>
        <v>5.2727323547828568</v>
      </c>
      <c r="I425" s="4">
        <f t="shared" si="27"/>
        <v>5.714921171153664</v>
      </c>
      <c r="J425" s="4">
        <f t="shared" si="26"/>
        <v>3.8780139320606564</v>
      </c>
    </row>
    <row r="426" spans="1:10">
      <c r="A426" s="4">
        <f t="shared" ref="A426:A456" si="28">1+A425</f>
        <v>2270</v>
      </c>
      <c r="G426" s="4">
        <f>carbondioxide!L526</f>
        <v>735.66958639763038</v>
      </c>
      <c r="H426" s="4">
        <f t="shared" si="25"/>
        <v>5.2644534397451954</v>
      </c>
      <c r="I426" s="4">
        <f t="shared" si="27"/>
        <v>5.7099014688541638</v>
      </c>
      <c r="J426" s="4">
        <f t="shared" si="26"/>
        <v>3.8884475651787045</v>
      </c>
    </row>
    <row r="427" spans="1:10">
      <c r="A427" s="4">
        <f t="shared" si="28"/>
        <v>2271</v>
      </c>
      <c r="G427" s="4">
        <f>carbondioxide!L527</f>
        <v>734.53868803093292</v>
      </c>
      <c r="H427" s="4">
        <f t="shared" si="25"/>
        <v>5.2562228950525096</v>
      </c>
      <c r="I427" s="4">
        <f t="shared" si="27"/>
        <v>5.7048822389076905</v>
      </c>
      <c r="J427" s="4">
        <f t="shared" si="26"/>
        <v>3.8987934233515813</v>
      </c>
    </row>
    <row r="428" spans="1:10">
      <c r="A428" s="4">
        <f t="shared" si="28"/>
        <v>2272</v>
      </c>
      <c r="G428" s="4">
        <f>carbondioxide!L528</f>
        <v>733.41610551149904</v>
      </c>
      <c r="H428" s="4">
        <f t="shared" si="25"/>
        <v>5.2480403301995109</v>
      </c>
      <c r="I428" s="4">
        <f t="shared" si="27"/>
        <v>5.6998642291450103</v>
      </c>
      <c r="J428" s="4">
        <f t="shared" si="26"/>
        <v>3.9090520078239401</v>
      </c>
    </row>
    <row r="429" spans="1:10">
      <c r="A429" s="4">
        <f t="shared" si="28"/>
        <v>2273</v>
      </c>
      <c r="G429" s="4">
        <f>carbondioxide!L529</f>
        <v>732.30175410113111</v>
      </c>
      <c r="H429" s="4">
        <f t="shared" si="25"/>
        <v>5.2399053659496762</v>
      </c>
      <c r="I429" s="4">
        <f t="shared" si="27"/>
        <v>5.6948481552784695</v>
      </c>
      <c r="J429" s="4">
        <f t="shared" si="26"/>
        <v>3.9192238212410437</v>
      </c>
    </row>
    <row r="430" spans="1:10">
      <c r="A430" s="4">
        <f t="shared" si="28"/>
        <v>2274</v>
      </c>
      <c r="G430" s="4">
        <f>carbondioxide!L530</f>
        <v>731.19555110132001</v>
      </c>
      <c r="H430" s="4">
        <f t="shared" si="25"/>
        <v>5.2318176337003202</v>
      </c>
      <c r="I430" s="4">
        <f t="shared" si="27"/>
        <v>5.6898347022843625</v>
      </c>
      <c r="J430" s="4">
        <f t="shared" si="26"/>
        <v>3.9293093674583761</v>
      </c>
    </row>
    <row r="431" spans="1:10">
      <c r="A431" s="4">
        <f t="shared" si="28"/>
        <v>2275</v>
      </c>
      <c r="G431" s="4">
        <f>carbondioxide!L531</f>
        <v>730.09741575289752</v>
      </c>
      <c r="H431" s="4">
        <f t="shared" si="25"/>
        <v>5.2237767748811166</v>
      </c>
      <c r="I431" s="4">
        <f t="shared" si="27"/>
        <v>5.6848245257206118</v>
      </c>
      <c r="J431" s="4">
        <f t="shared" si="26"/>
        <v>3.9393091513601877</v>
      </c>
    </row>
    <row r="432" spans="1:10">
      <c r="A432" s="4">
        <f t="shared" si="28"/>
        <v>2276</v>
      </c>
      <c r="G432" s="4">
        <f>carbondioxide!L532</f>
        <v>729.0072691410835</v>
      </c>
      <c r="H432" s="4">
        <f t="shared" si="25"/>
        <v>5.2157824403843547</v>
      </c>
      <c r="I432" s="4">
        <f t="shared" si="27"/>
        <v>5.6798182529828924</v>
      </c>
      <c r="J432" s="4">
        <f t="shared" si="26"/>
        <v>3.9492236786865549</v>
      </c>
    </row>
    <row r="433" spans="1:10">
      <c r="A433" s="4">
        <f t="shared" si="28"/>
        <v>2277</v>
      </c>
      <c r="G433" s="4">
        <f>carbondioxide!L533</f>
        <v>727.92503410563495</v>
      </c>
      <c r="H433" s="4">
        <f t="shared" si="25"/>
        <v>5.2078342900253141</v>
      </c>
      <c r="I433" s="4">
        <f t="shared" si="27"/>
        <v>5.674816484502184</v>
      </c>
      <c r="J433" s="4">
        <f t="shared" si="26"/>
        <v>3.9590534558685579</v>
      </c>
    </row>
    <row r="434" spans="1:10">
      <c r="A434" s="4">
        <f t="shared" si="28"/>
        <v>2278</v>
      </c>
      <c r="G434" s="4">
        <f>carbondioxide!L534</f>
        <v>726.85063515582306</v>
      </c>
      <c r="H434" s="4">
        <f t="shared" si="25"/>
        <v>5.1999319920312015</v>
      </c>
      <c r="I434" s="4">
        <f t="shared" si="27"/>
        <v>5.6698197948865774</v>
      </c>
      <c r="J434" s="4">
        <f t="shared" si="26"/>
        <v>3.9687989898711971</v>
      </c>
    </row>
    <row r="435" spans="1:10">
      <c r="A435" s="4">
        <f t="shared" si="28"/>
        <v>2279</v>
      </c>
      <c r="G435" s="4">
        <f>carbondioxide!L535</f>
        <v>725.78399838997586</v>
      </c>
      <c r="H435" s="4">
        <f t="shared" si="25"/>
        <v>5.1920752225571976</v>
      </c>
      <c r="I435" s="4">
        <f t="shared" si="27"/>
        <v>5.6648287340100314</v>
      </c>
      <c r="J435" s="4">
        <f t="shared" si="26"/>
        <v>3.9784607880436846</v>
      </c>
    </row>
    <row r="436" spans="1:10">
      <c r="A436" s="4">
        <f t="shared" si="28"/>
        <v>2280</v>
      </c>
      <c r="G436" s="4">
        <f>carbondioxide!L536</f>
        <v>724.72505141934403</v>
      </c>
      <c r="H436" s="4">
        <f t="shared" si="25"/>
        <v>5.1842636652282357</v>
      </c>
      <c r="I436" s="4">
        <f t="shared" si="27"/>
        <v>5.6598438280506445</v>
      </c>
      <c r="J436" s="4">
        <f t="shared" si="26"/>
        <v>3.9880393579767737</v>
      </c>
    </row>
    <row r="437" spans="1:10">
      <c r="A437" s="4">
        <f t="shared" si="28"/>
        <v>2281</v>
      </c>
      <c r="G437" s="4">
        <f>carbondioxide!L537</f>
        <v>723.67372329605621</v>
      </c>
      <c r="H437" s="4">
        <f t="shared" si="25"/>
        <v>5.1764970107052086</v>
      </c>
      <c r="I437" s="4">
        <f t="shared" si="27"/>
        <v>5.6548655804808652</v>
      </c>
      <c r="J437" s="4">
        <f t="shared" si="26"/>
        <v>3.9975352073667931</v>
      </c>
    </row>
    <row r="438" spans="1:10">
      <c r="A438" s="4">
        <f t="shared" si="28"/>
        <v>2282</v>
      </c>
      <c r="G438" s="4">
        <f>carbondioxide!L538</f>
        <v>722.62994444494575</v>
      </c>
      <c r="H438" s="4">
        <f t="shared" si="25"/>
        <v>5.1687749562743512</v>
      </c>
      <c r="I438" s="4">
        <f t="shared" si="27"/>
        <v>5.6498944730119716</v>
      </c>
      <c r="J438" s="4">
        <f t="shared" si="26"/>
        <v>4.0069488438860814</v>
      </c>
    </row>
    <row r="439" spans="1:10">
      <c r="A439" s="4">
        <f t="shared" si="28"/>
        <v>2283</v>
      </c>
      <c r="G439" s="4">
        <f>carbondioxide!L539</f>
        <v>721.59364659904202</v>
      </c>
      <c r="H439" s="4">
        <f t="shared" si="25"/>
        <v>5.1610972054586401</v>
      </c>
      <c r="I439" s="4">
        <f t="shared" si="27"/>
        <v>5.6449309664950125</v>
      </c>
      <c r="J439" s="4">
        <f t="shared" si="26"/>
        <v>4.0162807750595162</v>
      </c>
    </row>
    <row r="440" spans="1:10">
      <c r="A440" s="4">
        <f t="shared" si="28"/>
        <v>2284</v>
      </c>
      <c r="G440" s="4">
        <f>carbondioxide!L540</f>
        <v>720.56476273852923</v>
      </c>
      <c r="H440" s="4">
        <f t="shared" si="25"/>
        <v>5.1534634676500692</v>
      </c>
      <c r="I440" s="4">
        <f t="shared" si="27"/>
        <v>5.6399755017803104</v>
      </c>
      <c r="J440" s="4">
        <f t="shared" si="26"/>
        <v>4.0255315081468694</v>
      </c>
    </row>
    <row r="441" spans="1:10">
      <c r="A441" s="4">
        <f t="shared" si="28"/>
        <v>2285</v>
      </c>
      <c r="G441" s="4">
        <f>carbondioxide!L541</f>
        <v>719.54322703299272</v>
      </c>
      <c r="H441" s="4">
        <f t="shared" si="25"/>
        <v>5.1458734577618008</v>
      </c>
      <c r="I441" s="4">
        <f t="shared" si="27"/>
        <v>5.6350285005375147</v>
      </c>
      <c r="J441" s="4">
        <f t="shared" si="26"/>
        <v>4.0347015500307073</v>
      </c>
    </row>
    <row r="442" spans="1:10">
      <c r="A442" s="4">
        <f t="shared" si="28"/>
        <v>2286</v>
      </c>
      <c r="G442" s="4">
        <f>carbondioxide!L542</f>
        <v>718.52897478677335</v>
      </c>
      <c r="H442" s="4">
        <f t="shared" si="25"/>
        <v>5.138326895899147</v>
      </c>
      <c r="I442" s="4">
        <f t="shared" si="27"/>
        <v>5.6300903660381136</v>
      </c>
      <c r="J442" s="4">
        <f t="shared" si="26"/>
        <v>4.0437914071095857</v>
      </c>
    </row>
    <row r="443" spans="1:10">
      <c r="A443" s="4">
        <f t="shared" si="28"/>
        <v>2287</v>
      </c>
      <c r="G443" s="4">
        <f>carbondioxide!L543</f>
        <v>717.5219423872677</v>
      </c>
      <c r="H443" s="4">
        <f t="shared" si="25"/>
        <v>5.1308235070484445</v>
      </c>
      <c r="I443" s="4">
        <f t="shared" si="27"/>
        <v>5.6251614839021924</v>
      </c>
      <c r="J443" s="4">
        <f t="shared" si="26"/>
        <v>4.0528015851963</v>
      </c>
    </row>
    <row r="444" spans="1:10">
      <c r="A444" s="4">
        <f t="shared" si="28"/>
        <v>2288</v>
      </c>
      <c r="G444" s="4">
        <f>carbondioxide!L544</f>
        <v>716.522067256019</v>
      </c>
      <c r="H444" s="4">
        <f t="shared" si="25"/>
        <v>5.1233630207829455</v>
      </c>
      <c r="I444" s="4">
        <f t="shared" si="27"/>
        <v>5.6202422228111635</v>
      </c>
      <c r="J444" s="4">
        <f t="shared" si="26"/>
        <v>4.0617325894209495</v>
      </c>
    </row>
    <row r="445" spans="1:10">
      <c r="A445" s="4">
        <f t="shared" si="28"/>
        <v>2289</v>
      </c>
      <c r="G445" s="4">
        <f>carbondioxide!L545</f>
        <v>715.52928780244906</v>
      </c>
      <c r="H445" s="4">
        <f t="shared" si="25"/>
        <v>5.115945170984852</v>
      </c>
      <c r="I445" s="4">
        <f t="shared" si="27"/>
        <v>5.6153329351881016</v>
      </c>
      <c r="J445" s="4">
        <f t="shared" si="26"/>
        <v>4.0705849241386058</v>
      </c>
    </row>
    <row r="446" spans="1:10">
      <c r="A446" s="4">
        <f t="shared" si="28"/>
        <v>2290</v>
      </c>
      <c r="G446" s="4">
        <f>carbondioxide!L546</f>
        <v>714.54354338009557</v>
      </c>
      <c r="H446" s="4">
        <f t="shared" si="25"/>
        <v>5.1085696955827125</v>
      </c>
      <c r="I446" s="4">
        <f t="shared" si="27"/>
        <v>5.6104339578472375</v>
      </c>
      <c r="J446" s="4">
        <f t="shared" si="26"/>
        <v>4.0793590928413668</v>
      </c>
    </row>
    <row r="447" spans="1:10">
      <c r="A447" s="4">
        <f t="shared" si="28"/>
        <v>2291</v>
      </c>
      <c r="G447" s="4">
        <f>carbondioxide!L547</f>
        <v>713.56477424521836</v>
      </c>
      <c r="H447" s="4">
        <f t="shared" si="25"/>
        <v>5.1012363363033799</v>
      </c>
      <c r="I447" s="4">
        <f t="shared" si="27"/>
        <v>5.6055456126140832</v>
      </c>
      <c r="J447" s="4">
        <f t="shared" si="26"/>
        <v>4.0880555980746003</v>
      </c>
    </row>
    <row r="448" spans="1:10">
      <c r="A448" s="4">
        <f t="shared" si="28"/>
        <v>2292</v>
      </c>
      <c r="G448" s="4">
        <f>carbondioxide!L548</f>
        <v>712.59292151765601</v>
      </c>
      <c r="H448" s="4">
        <f t="shared" si="25"/>
        <v>5.0939448384378547</v>
      </c>
      <c r="I448" s="4">
        <f t="shared" si="27"/>
        <v>5.600668206917601</v>
      </c>
      <c r="J448" s="4">
        <f t="shared" si="26"/>
        <v>4.0966749413571844</v>
      </c>
    </row>
    <row r="449" spans="1:10">
      <c r="A449" s="4">
        <f t="shared" si="28"/>
        <v>2293</v>
      </c>
      <c r="G449" s="4">
        <f>carbondioxide!L549</f>
        <v>711.6279271438093</v>
      </c>
      <c r="H449" s="4">
        <f t="shared" si="25"/>
        <v>5.0866949506202763</v>
      </c>
      <c r="I449" s="4">
        <f t="shared" si="27"/>
        <v>5.5958020343557573</v>
      </c>
      <c r="J449" s="4">
        <f t="shared" si="26"/>
        <v>4.1052176231055677</v>
      </c>
    </row>
    <row r="450" spans="1:10">
      <c r="A450" s="4">
        <f t="shared" si="28"/>
        <v>2294</v>
      </c>
      <c r="G450" s="4">
        <f>carbondioxide!L550</f>
        <v>710.6697338616442</v>
      </c>
      <c r="H450" s="4">
        <f t="shared" si="25"/>
        <v>5.0794864246194509</v>
      </c>
      <c r="I450" s="4">
        <f t="shared" si="27"/>
        <v>5.5909473752357295</v>
      </c>
      <c r="J450" s="4">
        <f t="shared" si="26"/>
        <v>4.1136841425614685</v>
      </c>
    </row>
    <row r="451" spans="1:10">
      <c r="A451" s="4">
        <f t="shared" si="28"/>
        <v>2295</v>
      </c>
      <c r="G451" s="4">
        <f>carbondioxide!L551</f>
        <v>709.71828516760661</v>
      </c>
      <c r="H451" s="4">
        <f t="shared" si="25"/>
        <v>5.0723190151422672</v>
      </c>
      <c r="I451" s="4">
        <f t="shared" si="27"/>
        <v>5.5861044970899814</v>
      </c>
      <c r="J451" s="4">
        <f t="shared" si="26"/>
        <v>4.1220749977230584</v>
      </c>
    </row>
    <row r="452" spans="1:10">
      <c r="A452" s="4">
        <f t="shared" si="28"/>
        <v>2296</v>
      </c>
      <c r="G452" s="4">
        <f>carbondioxide!L552</f>
        <v>708.77352528535073</v>
      </c>
      <c r="H452" s="4">
        <f t="shared" si="25"/>
        <v>5.0651924796484344</v>
      </c>
      <c r="I452" s="4">
        <f t="shared" si="27"/>
        <v>5.5812736551693618</v>
      </c>
      <c r="J452" s="4">
        <f t="shared" si="26"/>
        <v>4.1303906852794627</v>
      </c>
    </row>
    <row r="453" spans="1:10">
      <c r="A453" s="4">
        <f t="shared" si="28"/>
        <v>2297</v>
      </c>
      <c r="G453" s="4">
        <f>carbondioxide!L553</f>
        <v>707.83539913618495</v>
      </c>
      <c r="H453" s="4">
        <f t="shared" si="25"/>
        <v>5.0581065781759689</v>
      </c>
      <c r="I453" s="4">
        <f t="shared" si="27"/>
        <v>5.5764550929143244</v>
      </c>
      <c r="J453" s="4">
        <f t="shared" si="26"/>
        <v>4.1386317005484372</v>
      </c>
    </row>
    <row r="454" spans="1:10">
      <c r="A454" s="4">
        <f t="shared" si="28"/>
        <v>2298</v>
      </c>
      <c r="G454" s="4">
        <f>carbondioxide!L554</f>
        <v>706.90385231114692</v>
      </c>
      <c r="H454" s="4">
        <f t="shared" si="25"/>
        <v>5.0510610731769061</v>
      </c>
      <c r="I454" s="4">
        <f t="shared" si="27"/>
        <v>5.5716490424053191</v>
      </c>
      <c r="J454" s="4">
        <f t="shared" si="26"/>
        <v>4.1467985374170757</v>
      </c>
    </row>
    <row r="455" spans="1:10">
      <c r="A455" s="4">
        <f t="shared" si="28"/>
        <v>2299</v>
      </c>
      <c r="G455" s="4">
        <f>carbondioxide!L555</f>
        <v>705.97883104462335</v>
      </c>
      <c r="H455" s="4">
        <f t="shared" ref="H455:H456" si="29">H$3*LN(G455/G$3)</f>
        <v>5.0440557293627428</v>
      </c>
      <c r="I455" s="4">
        <f t="shared" si="27"/>
        <v>5.5668557247933368</v>
      </c>
      <c r="J455" s="4">
        <f t="shared" ref="J455:J456" si="30">J454+J$3*(I454-J454)</f>
        <v>4.1548916882854092</v>
      </c>
    </row>
    <row r="456" spans="1:10">
      <c r="A456" s="4">
        <f t="shared" si="28"/>
        <v>2300</v>
      </c>
      <c r="G456" s="4">
        <f>carbondioxide!L556</f>
        <v>705.06028218943266</v>
      </c>
      <c r="H456" s="4">
        <f t="shared" si="29"/>
        <v>5.0370903135591076</v>
      </c>
      <c r="I456" s="4">
        <f t="shared" ref="I456" si="31">I455+I$3*(I$4*H456-I455)+I$5*(J455-I455)</f>
        <v>5.5620753507115719</v>
      </c>
      <c r="J456" s="4">
        <f t="shared" si="30"/>
        <v>4.162911644012774</v>
      </c>
    </row>
    <row r="457" spans="1:10">
      <c r="A457" s="4"/>
    </row>
    <row r="458" spans="1:10">
      <c r="A458" s="4"/>
    </row>
    <row r="459" spans="1:10">
      <c r="A459" s="4"/>
    </row>
    <row r="460" spans="1:10">
      <c r="A460" s="4"/>
    </row>
    <row r="461" spans="1:10">
      <c r="A461" s="4"/>
    </row>
    <row r="462" spans="1:10">
      <c r="A462" s="4"/>
    </row>
    <row r="463" spans="1:10">
      <c r="A463" s="4"/>
    </row>
    <row r="464" spans="1:10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364"/>
  <sheetViews>
    <sheetView workbookViewId="0">
      <pane xSplit="1" ySplit="5" topLeftCell="AU58" activePane="bottomRight" state="frozen"/>
      <selection pane="topRight" activeCell="B1" sqref="B1"/>
      <selection pane="bottomLeft" activeCell="A6" sqref="A6"/>
      <selection pane="bottomRight" activeCell="AX61" sqref="AX61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3" max="53" width="9.140625" style="2"/>
    <col min="63" max="63" width="15.28515625" bestFit="1" customWidth="1"/>
  </cols>
  <sheetData>
    <row r="1" spans="1:65" s="2" customFormat="1">
      <c r="B1" s="2" t="s">
        <v>43</v>
      </c>
      <c r="AI1" s="2" t="s">
        <v>11</v>
      </c>
      <c r="AR1" s="1"/>
      <c r="AS1" s="1"/>
      <c r="AT1" s="1"/>
      <c r="AZ1" s="17">
        <f>exercises!V106</f>
        <v>3.9686318454328418</v>
      </c>
    </row>
    <row r="2" spans="1:65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>
        <f>exercises!F106</f>
        <v>3.966959444990334</v>
      </c>
      <c r="BB2" s="2" t="s">
        <v>50</v>
      </c>
      <c r="BE2" s="2" t="s">
        <v>51</v>
      </c>
      <c r="BH2" s="2" t="s">
        <v>52</v>
      </c>
      <c r="BK2" s="2" t="s">
        <v>57</v>
      </c>
    </row>
    <row r="3" spans="1:65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</row>
    <row r="4" spans="1:65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58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58</v>
      </c>
      <c r="BL4" s="2"/>
      <c r="BM4" s="2"/>
    </row>
    <row r="5" spans="1:65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</row>
    <row r="6" spans="1:65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 s="2">
        <v>0</v>
      </c>
      <c r="AZ6" s="2">
        <v>0</v>
      </c>
      <c r="BA6" s="2">
        <f>(AX6*Z6+AY6*AA6+AZ6*AB6)/(Z6+AA6+AB6)</f>
        <v>0</v>
      </c>
      <c r="BB6">
        <f>BB$5*AX6^2</f>
        <v>0</v>
      </c>
      <c r="BC6" s="2">
        <f t="shared" ref="BC6:BC69" si="4">BC$5*AY6^2</f>
        <v>0</v>
      </c>
      <c r="BD6" s="2">
        <f t="shared" ref="BD6:BD69" si="5">BD$5*AZ6^2</f>
        <v>0</v>
      </c>
      <c r="BE6">
        <f>BB6*AR6</f>
        <v>0</v>
      </c>
      <c r="BF6" s="2">
        <f t="shared" ref="BF6:BF69" si="6">BC6*AS6</f>
        <v>0</v>
      </c>
      <c r="BG6" s="2">
        <f t="shared" ref="BG6:BG69" si="7">BD6*AT6</f>
        <v>0</v>
      </c>
      <c r="BH6">
        <f t="shared" ref="BH6:BH37" si="8">2*BB$5*AX6*AR6/Z6*1000</f>
        <v>0</v>
      </c>
      <c r="BI6" s="2">
        <f t="shared" ref="BI6:BI69" si="9">2*BC$5*AY6*AS6/AA6*1000</f>
        <v>0</v>
      </c>
      <c r="BJ6" s="2">
        <f t="shared" ref="BJ6:BJ69" si="10">2*BD$5*AZ6*AT6/AB6*1000</f>
        <v>0</v>
      </c>
    </row>
    <row r="7" spans="1:65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1">C7/C6-1</f>
        <v>4.4742751822579585E-3</v>
      </c>
      <c r="G7" s="11">
        <f t="shared" ref="G7:G56" si="12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3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4">L7/L6-1</f>
        <v>2.7065536731051054E-2</v>
      </c>
      <c r="P7" s="11">
        <f t="shared" ref="P7:P56" si="15">M7/M6-1</f>
        <v>1.5383374150363061E-2</v>
      </c>
      <c r="Q7" s="1">
        <v>1869.6711979999998</v>
      </c>
      <c r="R7" s="1"/>
      <c r="S7" s="1"/>
      <c r="T7" s="1">
        <f t="shared" ref="T7:T56" si="16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7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8">(1+AL$5)*AL6</f>
        <v>5.6121102369488263</v>
      </c>
      <c r="AM7" s="14">
        <f t="shared" ref="AM7:AM38" si="19">(1+AM$5)*AM6</f>
        <v>0.66934006151772185</v>
      </c>
      <c r="AN7" s="14">
        <f t="shared" ref="AN7:AN38" si="20">(1+AN$5)*AN6</f>
        <v>0.28975039091570642</v>
      </c>
      <c r="AO7" s="11">
        <f>AL7/AL6-1</f>
        <v>2.0621120954280148E-2</v>
      </c>
      <c r="AP7" s="11">
        <f t="shared" ref="AP7:AP56" si="21">AM7/AM6-1</f>
        <v>2.5977173653231045E-2</v>
      </c>
      <c r="AQ7" s="11">
        <f t="shared" ref="AQ7:AQ56" si="22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>
        <v>0</v>
      </c>
      <c r="AY7" s="2">
        <v>0</v>
      </c>
      <c r="AZ7" s="2">
        <v>0</v>
      </c>
      <c r="BA7" s="2">
        <f t="shared" ref="BA7:BA70" si="23">(AX7*Z7+AY7*AA7+AZ7*AB7)/(Z7+AA7+AB7)</f>
        <v>0</v>
      </c>
      <c r="BB7" s="2">
        <f t="shared" ref="BB7:BB70" si="24">BB$5*AX7^2</f>
        <v>0</v>
      </c>
      <c r="BC7" s="2">
        <f t="shared" si="4"/>
        <v>0</v>
      </c>
      <c r="BD7" s="2">
        <f t="shared" si="5"/>
        <v>0</v>
      </c>
      <c r="BE7" s="2">
        <f t="shared" ref="BE7:BE70" si="25">BB7*AR7</f>
        <v>0</v>
      </c>
      <c r="BF7" s="2">
        <f t="shared" si="6"/>
        <v>0</v>
      </c>
      <c r="BG7" s="2">
        <f t="shared" si="7"/>
        <v>0</v>
      </c>
      <c r="BH7" s="2">
        <f t="shared" si="8"/>
        <v>0</v>
      </c>
      <c r="BI7" s="2">
        <f t="shared" si="9"/>
        <v>0</v>
      </c>
      <c r="BJ7" s="2">
        <f t="shared" si="10"/>
        <v>0</v>
      </c>
      <c r="BK7" s="11">
        <f>SUM(H7:J7)*SUM(B6:D6)/SUM(H6:J6)/SUM(B7:D7)-1+BK$5</f>
        <v>6.4255530852422166E-2</v>
      </c>
      <c r="BL7" s="11"/>
      <c r="BM7" s="11"/>
    </row>
    <row r="8" spans="1:65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26">B8/B7-1</f>
        <v>1.2011608277962216E-2</v>
      </c>
      <c r="F8" s="11">
        <f t="shared" si="11"/>
        <v>1.4934227690272417E-2</v>
      </c>
      <c r="G8" s="11">
        <f t="shared" si="12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3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27">K8/K7-1</f>
        <v>4.6140630528093363E-2</v>
      </c>
      <c r="O8" s="11">
        <f t="shared" si="14"/>
        <v>1.9331405760087295E-2</v>
      </c>
      <c r="P8" s="11">
        <f t="shared" si="15"/>
        <v>1.3612154993765335E-2</v>
      </c>
      <c r="Q8" s="1">
        <v>1971.492958</v>
      </c>
      <c r="R8" s="1"/>
      <c r="S8" s="1"/>
      <c r="T8" s="1">
        <f t="shared" si="16"/>
        <v>234.56978602809116</v>
      </c>
      <c r="U8" s="1"/>
      <c r="V8" s="1"/>
      <c r="W8" s="11">
        <f t="shared" ref="W8:W56" si="28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7"/>
        <v>2.8012025142140393</v>
      </c>
      <c r="AD8" s="12"/>
      <c r="AE8" s="12"/>
      <c r="AF8" s="11">
        <f t="shared" ref="AF8:AF54" si="29">AC8/AC7-1</f>
        <v>-8.1868518598653406E-3</v>
      </c>
      <c r="AG8" s="11"/>
      <c r="AH8" s="11"/>
      <c r="AI8" s="1">
        <f t="shared" ref="AI8:AI56" si="30">(1-$AI$5)*AI7+AU7</f>
        <v>15161.168894687262</v>
      </c>
      <c r="AJ8" s="1">
        <f t="shared" ref="AJ8:AJ56" si="31">(1-$AI$5)*AJ7+AV7</f>
        <v>1670.4937536078194</v>
      </c>
      <c r="AK8" s="1">
        <f t="shared" ref="AK8:AK56" si="32">(1-$AI$5)*AK7+AW7</f>
        <v>526.15827388927767</v>
      </c>
      <c r="AL8" s="14">
        <f t="shared" si="18"/>
        <v>5.7278382409537016</v>
      </c>
      <c r="AM8" s="14">
        <f t="shared" si="19"/>
        <v>0.68672762452883207</v>
      </c>
      <c r="AN8" s="14">
        <f t="shared" si="20"/>
        <v>0.296578235488827</v>
      </c>
      <c r="AO8" s="11">
        <f t="shared" ref="AO8:AO56" si="33">AL8/AL7-1</f>
        <v>2.0621120954280148E-2</v>
      </c>
      <c r="AP8" s="11">
        <f t="shared" si="21"/>
        <v>2.5977173653231045E-2</v>
      </c>
      <c r="AQ8" s="11">
        <f t="shared" si="22"/>
        <v>2.3564574154817608E-2</v>
      </c>
      <c r="AR8" s="1">
        <f t="shared" ref="AR8:AR56" si="34">AL8*AI8^$AR$5*B8^(1-$AR$5)</f>
        <v>8040.9720755346516</v>
      </c>
      <c r="AS8" s="1">
        <f t="shared" ref="AS8:AS56" si="35">AM8*AJ8^$AR$5*C8^(1-$AR$5)</f>
        <v>890.76486958931548</v>
      </c>
      <c r="AT8" s="1">
        <f t="shared" ref="AT8:AT56" si="36">AN8*AK8^$AR$5*D8^(1-$AR$5)</f>
        <v>285.29465243098974</v>
      </c>
      <c r="AU8" s="1">
        <f t="shared" ref="AU8:AU56" si="37">$AU$5*AR8</f>
        <v>1608.1944151069304</v>
      </c>
      <c r="AV8" s="1">
        <f t="shared" ref="AV8:AV56" si="38">$AU$5*AS8</f>
        <v>178.15297391786311</v>
      </c>
      <c r="AW8" s="1">
        <f t="shared" ref="AW8:AW56" si="39">$AU$5*AT8</f>
        <v>57.058930486197951</v>
      </c>
      <c r="AX8" s="2">
        <v>0</v>
      </c>
      <c r="AY8" s="2">
        <v>0</v>
      </c>
      <c r="AZ8" s="2">
        <v>0</v>
      </c>
      <c r="BA8" s="2">
        <f t="shared" si="23"/>
        <v>0</v>
      </c>
      <c r="BB8" s="2">
        <f t="shared" si="24"/>
        <v>0</v>
      </c>
      <c r="BC8" s="2">
        <f t="shared" si="4"/>
        <v>0</v>
      </c>
      <c r="BD8" s="2">
        <f t="shared" si="5"/>
        <v>0</v>
      </c>
      <c r="BE8" s="2">
        <f t="shared" si="25"/>
        <v>0</v>
      </c>
      <c r="BF8" s="2">
        <f t="shared" si="6"/>
        <v>0</v>
      </c>
      <c r="BG8" s="2">
        <f t="shared" si="7"/>
        <v>0</v>
      </c>
      <c r="BH8" s="2">
        <f t="shared" si="8"/>
        <v>0</v>
      </c>
      <c r="BI8" s="2">
        <f t="shared" si="9"/>
        <v>0</v>
      </c>
      <c r="BJ8" s="2">
        <f t="shared" si="10"/>
        <v>0</v>
      </c>
      <c r="BK8" s="11">
        <f t="shared" ref="BK8:BK71" si="40">SUM(H8:J8)*SUM(B7:D7)/SUM(H7:J7)/SUM(B8:D8)-1+BK$5</f>
        <v>6.7651233799188554E-2</v>
      </c>
      <c r="BL8" s="11"/>
      <c r="BM8" s="11"/>
    </row>
    <row r="9" spans="1:65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26"/>
        <v>1.1472857576961815E-2</v>
      </c>
      <c r="F9" s="11">
        <f t="shared" si="11"/>
        <v>2.4002005327018905E-2</v>
      </c>
      <c r="G9" s="11">
        <f t="shared" si="12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3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27"/>
        <v>3.9754761794000393E-2</v>
      </c>
      <c r="O9" s="11">
        <f t="shared" si="14"/>
        <v>-4.9414636340145979E-3</v>
      </c>
      <c r="P9" s="11">
        <f t="shared" si="15"/>
        <v>4.0228159465534929E-2</v>
      </c>
      <c r="Q9" s="1">
        <v>2097.4392969999994</v>
      </c>
      <c r="R9" s="1"/>
      <c r="S9" s="1"/>
      <c r="T9" s="1">
        <f t="shared" si="16"/>
        <v>237.29090404547492</v>
      </c>
      <c r="U9" s="1"/>
      <c r="V9" s="1"/>
      <c r="W9" s="11">
        <f t="shared" si="28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7"/>
        <v>2.7826587622513963</v>
      </c>
      <c r="AD9" s="12"/>
      <c r="AE9" s="12"/>
      <c r="AF9" s="11">
        <f t="shared" si="29"/>
        <v>-6.6199255029035786E-3</v>
      </c>
      <c r="AG9" s="11"/>
      <c r="AH9" s="11"/>
      <c r="AI9" s="1">
        <f t="shared" si="30"/>
        <v>15253.246420325468</v>
      </c>
      <c r="AJ9" s="1">
        <f t="shared" si="31"/>
        <v>1681.5973521649007</v>
      </c>
      <c r="AK9" s="1">
        <f t="shared" si="32"/>
        <v>530.60137698654785</v>
      </c>
      <c r="AL9" s="14">
        <f t="shared" si="18"/>
        <v>5.8459526861269593</v>
      </c>
      <c r="AM9" s="14">
        <f t="shared" si="19"/>
        <v>0.70456686728368834</v>
      </c>
      <c r="AN9" s="14">
        <f t="shared" si="20"/>
        <v>0.3035669753117084</v>
      </c>
      <c r="AO9" s="11">
        <f t="shared" si="33"/>
        <v>2.0621120954280148E-2</v>
      </c>
      <c r="AP9" s="11">
        <f t="shared" si="21"/>
        <v>2.5977173653231045E-2</v>
      </c>
      <c r="AQ9" s="11">
        <f t="shared" si="22"/>
        <v>2.3564574154817608E-2</v>
      </c>
      <c r="AR9" s="1">
        <f t="shared" si="34"/>
        <v>8292.059544327125</v>
      </c>
      <c r="AS9" s="1">
        <f t="shared" si="35"/>
        <v>932.64605335154022</v>
      </c>
      <c r="AT9" s="1">
        <f t="shared" si="36"/>
        <v>298.20656550399173</v>
      </c>
      <c r="AU9" s="1">
        <f t="shared" si="37"/>
        <v>1658.4119088654252</v>
      </c>
      <c r="AV9" s="1">
        <f t="shared" si="38"/>
        <v>186.52921067030806</v>
      </c>
      <c r="AW9" s="1">
        <f t="shared" si="39"/>
        <v>59.641313100798349</v>
      </c>
      <c r="AX9" s="2">
        <v>0</v>
      </c>
      <c r="AY9" s="2">
        <v>0</v>
      </c>
      <c r="AZ9" s="2">
        <v>0</v>
      </c>
      <c r="BA9" s="2">
        <f t="shared" si="23"/>
        <v>0</v>
      </c>
      <c r="BB9" s="2">
        <f t="shared" si="24"/>
        <v>0</v>
      </c>
      <c r="BC9" s="2">
        <f t="shared" si="4"/>
        <v>0</v>
      </c>
      <c r="BD9" s="2">
        <f t="shared" si="5"/>
        <v>0</v>
      </c>
      <c r="BE9" s="2">
        <f t="shared" si="25"/>
        <v>0</v>
      </c>
      <c r="BF9" s="2">
        <f t="shared" si="6"/>
        <v>0</v>
      </c>
      <c r="BG9" s="2">
        <f t="shared" si="7"/>
        <v>0</v>
      </c>
      <c r="BH9" s="2">
        <f t="shared" si="8"/>
        <v>0</v>
      </c>
      <c r="BI9" s="2">
        <f t="shared" si="9"/>
        <v>0</v>
      </c>
      <c r="BJ9" s="2">
        <f t="shared" si="10"/>
        <v>0</v>
      </c>
      <c r="BK9" s="11">
        <f t="shared" si="40"/>
        <v>5.7450470942512738E-2</v>
      </c>
      <c r="BL9" s="11"/>
      <c r="BM9" s="11"/>
    </row>
    <row r="10" spans="1:65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26"/>
        <v>1.1221189204017934E-2</v>
      </c>
      <c r="F10" s="11">
        <f t="shared" si="11"/>
        <v>2.3075207768730399E-2</v>
      </c>
      <c r="G10" s="11">
        <f t="shared" si="12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3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27"/>
        <v>5.1935523359457392E-2</v>
      </c>
      <c r="O10" s="11">
        <f t="shared" si="14"/>
        <v>7.2869919706941344E-2</v>
      </c>
      <c r="P10" s="11">
        <f t="shared" si="15"/>
        <v>3.5313486037005015E-2</v>
      </c>
      <c r="Q10" s="1">
        <v>2194.1947959999998</v>
      </c>
      <c r="R10" s="1"/>
      <c r="S10" s="1"/>
      <c r="T10" s="1">
        <f t="shared" si="16"/>
        <v>233.36277932201324</v>
      </c>
      <c r="U10" s="1"/>
      <c r="V10" s="1"/>
      <c r="W10" s="11">
        <f t="shared" si="28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7"/>
        <v>2.7947889818749663</v>
      </c>
      <c r="AD10" s="12"/>
      <c r="AE10" s="12"/>
      <c r="AF10" s="11">
        <f t="shared" si="29"/>
        <v>4.359219243165624E-3</v>
      </c>
      <c r="AG10" s="11"/>
      <c r="AH10" s="11"/>
      <c r="AI10" s="1">
        <f t="shared" si="30"/>
        <v>15386.333687158345</v>
      </c>
      <c r="AJ10" s="1">
        <f t="shared" si="31"/>
        <v>1699.9668276187188</v>
      </c>
      <c r="AK10" s="1">
        <f t="shared" si="32"/>
        <v>537.18255238869142</v>
      </c>
      <c r="AL10" s="14">
        <f t="shared" si="18"/>
        <v>5.9665027835605819</v>
      </c>
      <c r="AM10" s="14">
        <f t="shared" si="19"/>
        <v>0.72286952314542974</v>
      </c>
      <c r="AN10" s="14">
        <f t="shared" si="20"/>
        <v>0.31072040181239485</v>
      </c>
      <c r="AO10" s="11">
        <f t="shared" si="33"/>
        <v>2.0621120954280148E-2</v>
      </c>
      <c r="AP10" s="11">
        <f t="shared" si="21"/>
        <v>2.5977173653231045E-2</v>
      </c>
      <c r="AQ10" s="11">
        <f t="shared" si="22"/>
        <v>2.3564574154817608E-2</v>
      </c>
      <c r="AR10" s="1">
        <f t="shared" si="34"/>
        <v>8553.7876507887431</v>
      </c>
      <c r="AS10" s="1">
        <f t="shared" si="35"/>
        <v>976.61702321789789</v>
      </c>
      <c r="AT10" s="1">
        <f t="shared" si="36"/>
        <v>312.01186130975947</v>
      </c>
      <c r="AU10" s="1">
        <f t="shared" si="37"/>
        <v>1710.7575301577488</v>
      </c>
      <c r="AV10" s="1">
        <f t="shared" si="38"/>
        <v>195.32340464357958</v>
      </c>
      <c r="AW10" s="1">
        <f t="shared" si="39"/>
        <v>62.402372261951896</v>
      </c>
      <c r="AX10" s="2">
        <v>0</v>
      </c>
      <c r="AY10" s="2">
        <v>0</v>
      </c>
      <c r="AZ10" s="2">
        <v>0</v>
      </c>
      <c r="BA10" s="2">
        <f t="shared" si="23"/>
        <v>0</v>
      </c>
      <c r="BB10" s="2">
        <f t="shared" si="24"/>
        <v>0</v>
      </c>
      <c r="BC10" s="2">
        <f t="shared" si="4"/>
        <v>0</v>
      </c>
      <c r="BD10" s="2">
        <f t="shared" si="5"/>
        <v>0</v>
      </c>
      <c r="BE10" s="2">
        <f t="shared" si="25"/>
        <v>0</v>
      </c>
      <c r="BF10" s="2">
        <f t="shared" si="6"/>
        <v>0</v>
      </c>
      <c r="BG10" s="2">
        <f t="shared" si="7"/>
        <v>0</v>
      </c>
      <c r="BH10" s="2">
        <f t="shared" si="8"/>
        <v>0</v>
      </c>
      <c r="BI10" s="2">
        <f t="shared" si="9"/>
        <v>0</v>
      </c>
      <c r="BJ10" s="2">
        <f t="shared" si="10"/>
        <v>0</v>
      </c>
      <c r="BK10" s="11">
        <f t="shared" si="40"/>
        <v>7.5046453543986508E-2</v>
      </c>
      <c r="BL10" s="11"/>
      <c r="BM10" s="11"/>
    </row>
    <row r="11" spans="1:65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26"/>
        <v>1.0843849345893997E-2</v>
      </c>
      <c r="F11" s="11">
        <f t="shared" si="11"/>
        <v>2.3218792043280922E-2</v>
      </c>
      <c r="G11" s="11">
        <f t="shared" si="12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3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27"/>
        <v>4.4553182315254292E-2</v>
      </c>
      <c r="O11" s="11">
        <f t="shared" si="14"/>
        <v>6.5363156890022589E-2</v>
      </c>
      <c r="P11" s="11">
        <f t="shared" si="15"/>
        <v>7.1084306753329551E-2</v>
      </c>
      <c r="Q11" s="1">
        <v>2371.6535028912936</v>
      </c>
      <c r="R11" s="1"/>
      <c r="S11" s="1"/>
      <c r="T11" s="1">
        <f t="shared" si="16"/>
        <v>238.88727562627687</v>
      </c>
      <c r="U11" s="1"/>
      <c r="V11" s="1"/>
      <c r="W11" s="11">
        <f t="shared" si="28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7"/>
        <v>2.697524745164531</v>
      </c>
      <c r="AD11" s="12"/>
      <c r="AE11" s="12"/>
      <c r="AF11" s="11">
        <f t="shared" si="29"/>
        <v>-3.4801996623438303E-2</v>
      </c>
      <c r="AG11" s="11"/>
      <c r="AH11" s="11"/>
      <c r="AI11" s="1">
        <f t="shared" si="30"/>
        <v>15558.457848600259</v>
      </c>
      <c r="AJ11" s="1">
        <f t="shared" si="31"/>
        <v>1725.2935495004265</v>
      </c>
      <c r="AK11" s="1">
        <f t="shared" si="32"/>
        <v>545.86666941177418</v>
      </c>
      <c r="AL11" s="14">
        <f t="shared" si="18"/>
        <v>6.0895387591344337</v>
      </c>
      <c r="AM11" s="14">
        <f t="shared" si="19"/>
        <v>0.74164763027680691</v>
      </c>
      <c r="AN11" s="14">
        <f t="shared" si="20"/>
        <v>0.31804239576231774</v>
      </c>
      <c r="AO11" s="11">
        <f t="shared" si="33"/>
        <v>2.0621120954280148E-2</v>
      </c>
      <c r="AP11" s="11">
        <f t="shared" si="21"/>
        <v>2.5977173653231045E-2</v>
      </c>
      <c r="AQ11" s="11">
        <f t="shared" si="22"/>
        <v>2.3564574154817608E-2</v>
      </c>
      <c r="AR11" s="1">
        <f t="shared" si="34"/>
        <v>8825.4438169729783</v>
      </c>
      <c r="AS11" s="1">
        <f t="shared" si="35"/>
        <v>1023.5788535981193</v>
      </c>
      <c r="AT11" s="1">
        <f t="shared" si="36"/>
        <v>326.75739099029039</v>
      </c>
      <c r="AU11" s="1">
        <f t="shared" si="37"/>
        <v>1765.0887633945958</v>
      </c>
      <c r="AV11" s="1">
        <f t="shared" si="38"/>
        <v>204.71577071962386</v>
      </c>
      <c r="AW11" s="1">
        <f t="shared" si="39"/>
        <v>65.351478198058075</v>
      </c>
      <c r="AX11" s="2">
        <v>0</v>
      </c>
      <c r="AY11" s="2">
        <v>0</v>
      </c>
      <c r="AZ11" s="2">
        <v>0</v>
      </c>
      <c r="BA11" s="2">
        <f t="shared" si="23"/>
        <v>0</v>
      </c>
      <c r="BB11" s="2">
        <f t="shared" si="24"/>
        <v>0</v>
      </c>
      <c r="BC11" s="2">
        <f t="shared" si="4"/>
        <v>0</v>
      </c>
      <c r="BD11" s="2">
        <f t="shared" si="5"/>
        <v>0</v>
      </c>
      <c r="BE11" s="2">
        <f t="shared" si="25"/>
        <v>0</v>
      </c>
      <c r="BF11" s="2">
        <f t="shared" si="6"/>
        <v>0</v>
      </c>
      <c r="BG11" s="2">
        <f t="shared" si="7"/>
        <v>0</v>
      </c>
      <c r="BH11" s="2">
        <f t="shared" si="8"/>
        <v>0</v>
      </c>
      <c r="BI11" s="2">
        <f t="shared" si="9"/>
        <v>0</v>
      </c>
      <c r="BJ11" s="2">
        <f t="shared" si="10"/>
        <v>0</v>
      </c>
      <c r="BK11" s="11">
        <f t="shared" si="40"/>
        <v>6.8693189053533804E-2</v>
      </c>
      <c r="BL11" s="11"/>
      <c r="BM11" s="11"/>
    </row>
    <row r="12" spans="1:65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26"/>
        <v>9.8726777694839729E-3</v>
      </c>
      <c r="F12" s="11">
        <f t="shared" si="11"/>
        <v>2.472733384280823E-2</v>
      </c>
      <c r="G12" s="11">
        <f t="shared" si="12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3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27"/>
        <v>4.8099640910558072E-2</v>
      </c>
      <c r="O12" s="11">
        <f t="shared" si="14"/>
        <v>2.9656771195239795E-2</v>
      </c>
      <c r="P12" s="11">
        <f t="shared" si="15"/>
        <v>-1.3606427947260302E-3</v>
      </c>
      <c r="Q12" s="1">
        <v>2485.4318011903943</v>
      </c>
      <c r="R12" s="1"/>
      <c r="S12" s="1"/>
      <c r="T12" s="1">
        <f t="shared" si="16"/>
        <v>236.5235749850483</v>
      </c>
      <c r="U12" s="1"/>
      <c r="V12" s="1"/>
      <c r="W12" s="11">
        <f t="shared" si="28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7"/>
        <v>2.6878367624889457</v>
      </c>
      <c r="AD12" s="12"/>
      <c r="AE12" s="12"/>
      <c r="AF12" s="11">
        <f t="shared" si="29"/>
        <v>-3.5914342187042259E-3</v>
      </c>
      <c r="AG12" s="11"/>
      <c r="AH12" s="11"/>
      <c r="AI12" s="1">
        <f t="shared" si="30"/>
        <v>15767.700827134828</v>
      </c>
      <c r="AJ12" s="1">
        <f t="shared" si="31"/>
        <v>1757.4799652700076</v>
      </c>
      <c r="AK12" s="1">
        <f t="shared" si="32"/>
        <v>556.63148066865483</v>
      </c>
      <c r="AL12" s="14">
        <f t="shared" si="18"/>
        <v>6.2151118744423215</v>
      </c>
      <c r="AM12" s="14">
        <f t="shared" si="19"/>
        <v>0.76091353955801477</v>
      </c>
      <c r="AN12" s="14">
        <f t="shared" si="20"/>
        <v>0.32553692938163475</v>
      </c>
      <c r="AO12" s="11">
        <f t="shared" si="33"/>
        <v>2.0621120954280148E-2</v>
      </c>
      <c r="AP12" s="11">
        <f t="shared" si="21"/>
        <v>2.5977173653231045E-2</v>
      </c>
      <c r="AQ12" s="11">
        <f t="shared" si="22"/>
        <v>2.3564574154817608E-2</v>
      </c>
      <c r="AR12" s="1">
        <f t="shared" si="34"/>
        <v>9102.7951347293456</v>
      </c>
      <c r="AS12" s="1">
        <f t="shared" si="35"/>
        <v>1074.8581088250889</v>
      </c>
      <c r="AT12" s="1">
        <f t="shared" si="36"/>
        <v>342.49754863160757</v>
      </c>
      <c r="AU12" s="1">
        <f t="shared" si="37"/>
        <v>1820.5590269458692</v>
      </c>
      <c r="AV12" s="1">
        <f t="shared" si="38"/>
        <v>214.9716217650178</v>
      </c>
      <c r="AW12" s="1">
        <f t="shared" si="39"/>
        <v>68.49950972632152</v>
      </c>
      <c r="AX12" s="2">
        <v>0</v>
      </c>
      <c r="AY12" s="2">
        <v>0</v>
      </c>
      <c r="AZ12" s="2">
        <v>0</v>
      </c>
      <c r="BA12" s="2">
        <f t="shared" si="23"/>
        <v>0</v>
      </c>
      <c r="BB12" s="2">
        <f t="shared" si="24"/>
        <v>0</v>
      </c>
      <c r="BC12" s="2">
        <f t="shared" si="4"/>
        <v>0</v>
      </c>
      <c r="BD12" s="2">
        <f t="shared" si="5"/>
        <v>0</v>
      </c>
      <c r="BE12" s="2">
        <f t="shared" si="25"/>
        <v>0</v>
      </c>
      <c r="BF12" s="2">
        <f t="shared" si="6"/>
        <v>0</v>
      </c>
      <c r="BG12" s="2">
        <f t="shared" si="7"/>
        <v>0</v>
      </c>
      <c r="BH12" s="2">
        <f t="shared" si="8"/>
        <v>0</v>
      </c>
      <c r="BI12" s="2">
        <f t="shared" si="9"/>
        <v>0</v>
      </c>
      <c r="BJ12" s="2">
        <f t="shared" si="10"/>
        <v>0</v>
      </c>
      <c r="BK12" s="11">
        <f t="shared" si="40"/>
        <v>6.5035237962948605E-2</v>
      </c>
      <c r="BL12" s="11"/>
      <c r="BM12" s="11"/>
    </row>
    <row r="13" spans="1:65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26"/>
        <v>9.0378292223478596E-3</v>
      </c>
      <c r="F13" s="11">
        <f t="shared" si="11"/>
        <v>2.3427753268803642E-2</v>
      </c>
      <c r="G13" s="11">
        <f t="shared" si="12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3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27"/>
        <v>3.4943385013603168E-2</v>
      </c>
      <c r="O13" s="11">
        <f t="shared" si="14"/>
        <v>1.4970543202716957E-2</v>
      </c>
      <c r="P13" s="11">
        <f t="shared" si="15"/>
        <v>2.2701301248050587E-2</v>
      </c>
      <c r="Q13" s="1">
        <v>2609.7598050683955</v>
      </c>
      <c r="R13" s="1"/>
      <c r="S13" s="1"/>
      <c r="T13" s="1">
        <f t="shared" si="16"/>
        <v>237.82038632290613</v>
      </c>
      <c r="U13" s="1"/>
      <c r="V13" s="1"/>
      <c r="W13" s="11">
        <f t="shared" si="28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7"/>
        <v>2.6711978739811997</v>
      </c>
      <c r="AD13" s="12"/>
      <c r="AE13" s="12"/>
      <c r="AF13" s="11">
        <f t="shared" si="29"/>
        <v>-6.1904386233404551E-3</v>
      </c>
      <c r="AG13" s="11"/>
      <c r="AH13" s="11"/>
      <c r="AI13" s="1">
        <f t="shared" si="30"/>
        <v>16011.489771367214</v>
      </c>
      <c r="AJ13" s="1">
        <f t="shared" si="31"/>
        <v>1796.7035905080247</v>
      </c>
      <c r="AK13" s="1">
        <f t="shared" si="32"/>
        <v>569.46784232811092</v>
      </c>
      <c r="AL13" s="14">
        <f t="shared" si="18"/>
        <v>6.3432744481495797</v>
      </c>
      <c r="AM13" s="14">
        <f t="shared" si="19"/>
        <v>0.78067992271020803</v>
      </c>
      <c r="AN13" s="14">
        <f t="shared" si="20"/>
        <v>0.33320806849417989</v>
      </c>
      <c r="AO13" s="11">
        <f t="shared" si="33"/>
        <v>2.0621120954280148E-2</v>
      </c>
      <c r="AP13" s="11">
        <f t="shared" si="21"/>
        <v>2.5977173653231045E-2</v>
      </c>
      <c r="AQ13" s="11">
        <f t="shared" si="22"/>
        <v>2.3564574154817608E-2</v>
      </c>
      <c r="AR13" s="1">
        <f t="shared" si="34"/>
        <v>9386.3761279839782</v>
      </c>
      <c r="AS13" s="1">
        <f t="shared" si="35"/>
        <v>1128.3706942022791</v>
      </c>
      <c r="AT13" s="1">
        <f t="shared" si="36"/>
        <v>359.2685772943359</v>
      </c>
      <c r="AU13" s="1">
        <f t="shared" si="37"/>
        <v>1877.2752255967957</v>
      </c>
      <c r="AV13" s="1">
        <f t="shared" si="38"/>
        <v>225.67413884045584</v>
      </c>
      <c r="AW13" s="1">
        <f t="shared" si="39"/>
        <v>71.853715458867185</v>
      </c>
      <c r="AX13" s="2">
        <v>0</v>
      </c>
      <c r="AY13" s="2">
        <v>0</v>
      </c>
      <c r="AZ13" s="2">
        <v>0</v>
      </c>
      <c r="BA13" s="2">
        <f t="shared" si="23"/>
        <v>0</v>
      </c>
      <c r="BB13" s="2">
        <f t="shared" si="24"/>
        <v>0</v>
      </c>
      <c r="BC13" s="2">
        <f t="shared" si="4"/>
        <v>0</v>
      </c>
      <c r="BD13" s="2">
        <f t="shared" si="5"/>
        <v>0</v>
      </c>
      <c r="BE13" s="2">
        <f t="shared" si="25"/>
        <v>0</v>
      </c>
      <c r="BF13" s="2">
        <f t="shared" si="6"/>
        <v>0</v>
      </c>
      <c r="BG13" s="2">
        <f t="shared" si="7"/>
        <v>0</v>
      </c>
      <c r="BH13" s="2">
        <f t="shared" si="8"/>
        <v>0</v>
      </c>
      <c r="BI13" s="2">
        <f t="shared" si="9"/>
        <v>0</v>
      </c>
      <c r="BJ13" s="2">
        <f t="shared" si="10"/>
        <v>0</v>
      </c>
      <c r="BK13" s="11">
        <f t="shared" si="40"/>
        <v>5.2772381868527701E-2</v>
      </c>
      <c r="BL13" s="11"/>
      <c r="BM13" s="11"/>
    </row>
    <row r="14" spans="1:65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26"/>
        <v>8.2734628686111922E-3</v>
      </c>
      <c r="F14" s="11">
        <f t="shared" si="11"/>
        <v>2.3486244164987902E-2</v>
      </c>
      <c r="G14" s="11">
        <f t="shared" si="12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3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27"/>
        <v>5.1820435395139697E-2</v>
      </c>
      <c r="O14" s="11">
        <f t="shared" si="14"/>
        <v>7.0579980893573202E-2</v>
      </c>
      <c r="P14" s="11">
        <f t="shared" si="15"/>
        <v>2.8946812894071527E-2</v>
      </c>
      <c r="Q14" s="1">
        <v>2771.6413588603582</v>
      </c>
      <c r="R14" s="1"/>
      <c r="S14" s="1"/>
      <c r="T14" s="1">
        <f t="shared" si="16"/>
        <v>238.15825215926691</v>
      </c>
      <c r="U14" s="1"/>
      <c r="V14" s="1"/>
      <c r="W14" s="11">
        <f t="shared" si="28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7"/>
        <v>2.6506134106401222</v>
      </c>
      <c r="AD14" s="12"/>
      <c r="AE14" s="12"/>
      <c r="AF14" s="11">
        <f t="shared" si="29"/>
        <v>-7.7060795613759225E-3</v>
      </c>
      <c r="AG14" s="11"/>
      <c r="AH14" s="11"/>
      <c r="AI14" s="1">
        <f t="shared" si="30"/>
        <v>16287.616019827288</v>
      </c>
      <c r="AJ14" s="1">
        <f t="shared" si="31"/>
        <v>1842.7073702976782</v>
      </c>
      <c r="AK14" s="1">
        <f t="shared" si="32"/>
        <v>584.37477355416706</v>
      </c>
      <c r="AL14" s="14">
        <f t="shared" si="18"/>
        <v>6.4740798777910671</v>
      </c>
      <c r="AM14" s="14">
        <f t="shared" si="19"/>
        <v>0.80095978063004214</v>
      </c>
      <c r="AN14" s="14">
        <f t="shared" si="20"/>
        <v>0.34105997473319455</v>
      </c>
      <c r="AO14" s="11">
        <f t="shared" si="33"/>
        <v>2.0621120954280148E-2</v>
      </c>
      <c r="AP14" s="11">
        <f t="shared" si="21"/>
        <v>2.5977173653231045E-2</v>
      </c>
      <c r="AQ14" s="11">
        <f t="shared" si="22"/>
        <v>2.3564574154817608E-2</v>
      </c>
      <c r="AR14" s="1">
        <f t="shared" si="34"/>
        <v>9676.3224057587577</v>
      </c>
      <c r="AS14" s="1">
        <f t="shared" si="35"/>
        <v>1185.3622500003498</v>
      </c>
      <c r="AT14" s="1">
        <f t="shared" si="36"/>
        <v>377.08070893414532</v>
      </c>
      <c r="AU14" s="1">
        <f t="shared" si="37"/>
        <v>1935.2644811517516</v>
      </c>
      <c r="AV14" s="1">
        <f t="shared" si="38"/>
        <v>237.07245000006998</v>
      </c>
      <c r="AW14" s="1">
        <f t="shared" si="39"/>
        <v>75.416141786829073</v>
      </c>
      <c r="AX14" s="2">
        <v>0</v>
      </c>
      <c r="AY14" s="2">
        <v>0</v>
      </c>
      <c r="AZ14" s="2">
        <v>0</v>
      </c>
      <c r="BA14" s="2">
        <f t="shared" si="23"/>
        <v>0</v>
      </c>
      <c r="BB14" s="2">
        <f t="shared" si="24"/>
        <v>0</v>
      </c>
      <c r="BC14" s="2">
        <f t="shared" si="4"/>
        <v>0</v>
      </c>
      <c r="BD14" s="2">
        <f t="shared" si="5"/>
        <v>0</v>
      </c>
      <c r="BE14" s="2">
        <f t="shared" si="25"/>
        <v>0</v>
      </c>
      <c r="BF14" s="2">
        <f t="shared" si="6"/>
        <v>0</v>
      </c>
      <c r="BG14" s="2">
        <f t="shared" si="7"/>
        <v>0</v>
      </c>
      <c r="BH14" s="2">
        <f t="shared" si="8"/>
        <v>0</v>
      </c>
      <c r="BI14" s="2">
        <f t="shared" si="9"/>
        <v>0</v>
      </c>
      <c r="BJ14" s="2">
        <f t="shared" si="10"/>
        <v>0</v>
      </c>
      <c r="BK14" s="11">
        <f t="shared" si="40"/>
        <v>7.2294549261994828E-2</v>
      </c>
      <c r="BL14" s="11"/>
      <c r="BM14" s="11"/>
    </row>
    <row r="15" spans="1:65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26"/>
        <v>1.0355828525681954E-2</v>
      </c>
      <c r="F15" s="11">
        <f t="shared" si="11"/>
        <v>2.4178628693027893E-2</v>
      </c>
      <c r="G15" s="11">
        <f t="shared" si="12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3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27"/>
        <v>5.041702355277855E-2</v>
      </c>
      <c r="O15" s="11">
        <f t="shared" si="14"/>
        <v>3.4480934700570565E-2</v>
      </c>
      <c r="P15" s="11">
        <f t="shared" si="15"/>
        <v>3.9507411374135604E-2</v>
      </c>
      <c r="Q15" s="1">
        <v>2952.370692419564</v>
      </c>
      <c r="R15" s="1"/>
      <c r="S15" s="1"/>
      <c r="T15" s="1">
        <f t="shared" si="16"/>
        <v>239.03603915056789</v>
      </c>
      <c r="U15" s="1"/>
      <c r="V15" s="1"/>
      <c r="W15" s="11">
        <f t="shared" si="28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7"/>
        <v>2.6411173167387387</v>
      </c>
      <c r="AD15" s="12"/>
      <c r="AE15" s="12"/>
      <c r="AF15" s="11">
        <f t="shared" si="29"/>
        <v>-3.5826023754592651E-3</v>
      </c>
      <c r="AG15" s="11"/>
      <c r="AH15" s="11"/>
      <c r="AI15" s="1">
        <f t="shared" si="30"/>
        <v>16594.118898996312</v>
      </c>
      <c r="AJ15" s="1">
        <f t="shared" si="31"/>
        <v>1895.5090832679803</v>
      </c>
      <c r="AK15" s="1">
        <f t="shared" si="32"/>
        <v>601.35343798557938</v>
      </c>
      <c r="AL15" s="14">
        <f t="shared" si="18"/>
        <v>6.6075826620186682</v>
      </c>
      <c r="AM15" s="14">
        <f t="shared" si="19"/>
        <v>0.82176645194072262</v>
      </c>
      <c r="AN15" s="14">
        <f t="shared" si="20"/>
        <v>0.34909690779903513</v>
      </c>
      <c r="AO15" s="11">
        <f t="shared" si="33"/>
        <v>2.0621120954280148E-2</v>
      </c>
      <c r="AP15" s="11">
        <f t="shared" si="21"/>
        <v>2.5977173653231045E-2</v>
      </c>
      <c r="AQ15" s="11">
        <f t="shared" si="22"/>
        <v>2.3564574154817608E-2</v>
      </c>
      <c r="AR15" s="1">
        <f t="shared" si="34"/>
        <v>9994.7905533313224</v>
      </c>
      <c r="AS15" s="1">
        <f t="shared" si="35"/>
        <v>1246.6463148570547</v>
      </c>
      <c r="AT15" s="1">
        <f t="shared" si="36"/>
        <v>395.93208496619508</v>
      </c>
      <c r="AU15" s="1">
        <f t="shared" si="37"/>
        <v>1998.9581106662645</v>
      </c>
      <c r="AV15" s="1">
        <f t="shared" si="38"/>
        <v>249.32926297141094</v>
      </c>
      <c r="AW15" s="1">
        <f t="shared" si="39"/>
        <v>79.186416993239021</v>
      </c>
      <c r="AX15" s="2">
        <v>0</v>
      </c>
      <c r="AY15" s="2">
        <v>0</v>
      </c>
      <c r="AZ15" s="2">
        <v>0</v>
      </c>
      <c r="BA15" s="2">
        <f t="shared" si="23"/>
        <v>0</v>
      </c>
      <c r="BB15" s="2">
        <f t="shared" si="24"/>
        <v>0</v>
      </c>
      <c r="BC15" s="2">
        <f t="shared" si="4"/>
        <v>0</v>
      </c>
      <c r="BD15" s="2">
        <f t="shared" si="5"/>
        <v>0</v>
      </c>
      <c r="BE15" s="2">
        <f t="shared" si="25"/>
        <v>0</v>
      </c>
      <c r="BF15" s="2">
        <f t="shared" si="6"/>
        <v>0</v>
      </c>
      <c r="BG15" s="2">
        <f t="shared" si="7"/>
        <v>0</v>
      </c>
      <c r="BH15" s="2">
        <f t="shared" si="8"/>
        <v>0</v>
      </c>
      <c r="BI15" s="2">
        <f t="shared" si="9"/>
        <v>0</v>
      </c>
      <c r="BJ15" s="2">
        <f t="shared" si="10"/>
        <v>0</v>
      </c>
      <c r="BK15" s="11">
        <f t="shared" si="40"/>
        <v>6.9156537978306759E-2</v>
      </c>
      <c r="BL15" s="11"/>
      <c r="BM15" s="11"/>
    </row>
    <row r="16" spans="1:65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26"/>
        <v>9.0723766240810022E-3</v>
      </c>
      <c r="F16" s="11">
        <f t="shared" si="11"/>
        <v>2.4041911671104588E-2</v>
      </c>
      <c r="G16" s="11">
        <f t="shared" si="12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3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27"/>
        <v>2.7486074893270152E-2</v>
      </c>
      <c r="O16" s="11">
        <f t="shared" si="14"/>
        <v>6.1786166681307542E-2</v>
      </c>
      <c r="P16" s="11">
        <f t="shared" si="15"/>
        <v>4.3876002224265687E-2</v>
      </c>
      <c r="Q16" s="1">
        <v>3224.0732506673107</v>
      </c>
      <c r="R16" s="1"/>
      <c r="S16" s="1"/>
      <c r="T16" s="1">
        <f t="shared" si="16"/>
        <v>251.76719217015059</v>
      </c>
      <c r="U16" s="1"/>
      <c r="V16" s="1"/>
      <c r="W16" s="11">
        <f t="shared" si="28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7"/>
        <v>2.6237360585832352</v>
      </c>
      <c r="AD16" s="12"/>
      <c r="AE16" s="12"/>
      <c r="AF16" s="11">
        <f t="shared" si="29"/>
        <v>-6.5810246464045319E-3</v>
      </c>
      <c r="AG16" s="11"/>
      <c r="AH16" s="11"/>
      <c r="AI16" s="1">
        <f t="shared" si="30"/>
        <v>16933.665119762947</v>
      </c>
      <c r="AJ16" s="1">
        <f t="shared" si="31"/>
        <v>1955.2874379125933</v>
      </c>
      <c r="AK16" s="1">
        <f t="shared" si="32"/>
        <v>620.40451118026056</v>
      </c>
      <c r="AL16" s="14">
        <f t="shared" si="18"/>
        <v>6.7438384233075599</v>
      </c>
      <c r="AM16" s="14">
        <f t="shared" si="19"/>
        <v>0.84311362176518634</v>
      </c>
      <c r="AN16" s="14">
        <f t="shared" si="20"/>
        <v>0.35732322777008302</v>
      </c>
      <c r="AO16" s="11">
        <f t="shared" si="33"/>
        <v>2.0621120954280148E-2</v>
      </c>
      <c r="AP16" s="11">
        <f t="shared" si="21"/>
        <v>2.5977173653231045E-2</v>
      </c>
      <c r="AQ16" s="11">
        <f t="shared" si="22"/>
        <v>2.3564574154817608E-2</v>
      </c>
      <c r="AR16" s="1">
        <f t="shared" si="34"/>
        <v>10316.573033869898</v>
      </c>
      <c r="AS16" s="1">
        <f t="shared" si="35"/>
        <v>1311.6926635051279</v>
      </c>
      <c r="AT16" s="1">
        <f t="shared" si="36"/>
        <v>415.83491446550767</v>
      </c>
      <c r="AU16" s="1">
        <f t="shared" si="37"/>
        <v>2063.3146067739794</v>
      </c>
      <c r="AV16" s="1">
        <f t="shared" si="38"/>
        <v>262.3385327010256</v>
      </c>
      <c r="AW16" s="1">
        <f t="shared" si="39"/>
        <v>83.166982893101533</v>
      </c>
      <c r="AX16" s="2">
        <v>0</v>
      </c>
      <c r="AY16" s="2">
        <v>0</v>
      </c>
      <c r="AZ16" s="2">
        <v>0</v>
      </c>
      <c r="BA16" s="2">
        <f t="shared" si="23"/>
        <v>0</v>
      </c>
      <c r="BB16" s="2">
        <f t="shared" si="24"/>
        <v>0</v>
      </c>
      <c r="BC16" s="2">
        <f t="shared" si="4"/>
        <v>0</v>
      </c>
      <c r="BD16" s="2">
        <f t="shared" si="5"/>
        <v>0</v>
      </c>
      <c r="BE16" s="2">
        <f t="shared" si="25"/>
        <v>0</v>
      </c>
      <c r="BF16" s="2">
        <f t="shared" si="6"/>
        <v>0</v>
      </c>
      <c r="BG16" s="2">
        <f t="shared" si="7"/>
        <v>0</v>
      </c>
      <c r="BH16" s="2">
        <f t="shared" si="8"/>
        <v>0</v>
      </c>
      <c r="BI16" s="2">
        <f t="shared" si="9"/>
        <v>0</v>
      </c>
      <c r="BJ16" s="2">
        <f t="shared" si="10"/>
        <v>0</v>
      </c>
      <c r="BK16" s="11">
        <f t="shared" si="40"/>
        <v>5.1440999330630149E-2</v>
      </c>
      <c r="BL16" s="11"/>
      <c r="BM16" s="11"/>
    </row>
    <row r="17" spans="1:65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26"/>
        <v>1.0031704437992728E-2</v>
      </c>
      <c r="F17" s="11">
        <f t="shared" si="11"/>
        <v>2.4254629006525308E-2</v>
      </c>
      <c r="G17" s="11">
        <f t="shared" si="12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3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27"/>
        <v>2.7173273083552107E-2</v>
      </c>
      <c r="O17" s="11">
        <f t="shared" si="14"/>
        <v>3.5304918242382133E-2</v>
      </c>
      <c r="P17" s="11">
        <f t="shared" si="15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6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11">
        <f t="shared" si="28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7"/>
        <v>2.5476228902565792</v>
      </c>
      <c r="AD17" s="12">
        <f t="shared" ref="AD17:AD54" si="43">AA17/R17</f>
        <v>2.8423613876819047</v>
      </c>
      <c r="AE17" s="12">
        <f t="shared" ref="AE17:AE54" si="44">AB17/S17</f>
        <v>1.605279812372872</v>
      </c>
      <c r="AF17" s="11">
        <f t="shared" si="29"/>
        <v>-2.9009460794526598E-2</v>
      </c>
      <c r="AG17" s="11"/>
      <c r="AH17" s="11"/>
      <c r="AI17" s="1">
        <f t="shared" si="30"/>
        <v>17303.613214560632</v>
      </c>
      <c r="AJ17" s="1">
        <f t="shared" si="31"/>
        <v>2022.0972268223595</v>
      </c>
      <c r="AK17" s="1">
        <f t="shared" si="32"/>
        <v>641.53104295533603</v>
      </c>
      <c r="AL17" s="14">
        <f t="shared" si="18"/>
        <v>6.8829039311307074</v>
      </c>
      <c r="AM17" s="14">
        <f t="shared" si="19"/>
        <v>0.86501533072718517</v>
      </c>
      <c r="AN17" s="14">
        <f t="shared" si="20"/>
        <v>0.36574339746810991</v>
      </c>
      <c r="AO17" s="11">
        <f t="shared" si="33"/>
        <v>2.0621120954280148E-2</v>
      </c>
      <c r="AP17" s="11">
        <f t="shared" si="21"/>
        <v>2.5977173653231045E-2</v>
      </c>
      <c r="AQ17" s="11">
        <f t="shared" si="22"/>
        <v>2.3564574154817608E-2</v>
      </c>
      <c r="AR17" s="1">
        <f t="shared" si="34"/>
        <v>10659.704849185897</v>
      </c>
      <c r="AS17" s="1">
        <f t="shared" si="35"/>
        <v>1381.0659597903455</v>
      </c>
      <c r="AT17" s="1">
        <f t="shared" si="36"/>
        <v>436.81561405106328</v>
      </c>
      <c r="AU17" s="1">
        <f t="shared" si="37"/>
        <v>2131.9409698371796</v>
      </c>
      <c r="AV17" s="1">
        <f t="shared" si="38"/>
        <v>276.2131919580691</v>
      </c>
      <c r="AW17" s="1">
        <f t="shared" si="39"/>
        <v>87.363122810212658</v>
      </c>
      <c r="AX17" s="2">
        <v>0</v>
      </c>
      <c r="AY17" s="2">
        <v>0</v>
      </c>
      <c r="AZ17" s="2">
        <v>0</v>
      </c>
      <c r="BA17" s="2">
        <f t="shared" si="23"/>
        <v>0</v>
      </c>
      <c r="BB17" s="2">
        <f t="shared" si="24"/>
        <v>0</v>
      </c>
      <c r="BC17" s="2">
        <f t="shared" si="4"/>
        <v>0</v>
      </c>
      <c r="BD17" s="2">
        <f t="shared" si="5"/>
        <v>0</v>
      </c>
      <c r="BE17" s="2">
        <f t="shared" si="25"/>
        <v>0</v>
      </c>
      <c r="BF17" s="2">
        <f t="shared" si="6"/>
        <v>0</v>
      </c>
      <c r="BG17" s="2">
        <f t="shared" si="7"/>
        <v>0</v>
      </c>
      <c r="BH17" s="2">
        <f t="shared" si="8"/>
        <v>0</v>
      </c>
      <c r="BI17" s="2">
        <f t="shared" si="9"/>
        <v>0</v>
      </c>
      <c r="BJ17" s="2">
        <f t="shared" si="10"/>
        <v>0</v>
      </c>
      <c r="BK17" s="11">
        <f t="shared" si="40"/>
        <v>4.8303920805933015E-2</v>
      </c>
      <c r="BL17" s="11"/>
      <c r="BM17" s="11"/>
    </row>
    <row r="18" spans="1:65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26"/>
        <v>9.3029654959206898E-3</v>
      </c>
      <c r="F18" s="11">
        <f t="shared" si="11"/>
        <v>2.268243707841977E-2</v>
      </c>
      <c r="G18" s="11">
        <f t="shared" si="12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3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27"/>
        <v>4.4655978300425891E-2</v>
      </c>
      <c r="O18" s="11">
        <f t="shared" si="14"/>
        <v>3.6721007527631189E-2</v>
      </c>
      <c r="P18" s="11">
        <f t="shared" si="15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6"/>
        <v>253.30737992558272</v>
      </c>
      <c r="U18" s="1">
        <f t="shared" si="41"/>
        <v>960.46139471253696</v>
      </c>
      <c r="V18" s="1">
        <f t="shared" si="42"/>
        <v>962.13777894225257</v>
      </c>
      <c r="W18" s="11">
        <f t="shared" si="28"/>
        <v>-4.3801292754440668E-3</v>
      </c>
      <c r="X18" s="11">
        <f t="shared" ref="X18:X55" si="45">U18/U17-1</f>
        <v>-6.3176391659285347E-3</v>
      </c>
      <c r="Y18" s="11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7"/>
        <v>2.5416490259019571</v>
      </c>
      <c r="AD18" s="12">
        <f t="shared" si="43"/>
        <v>2.83461239009165</v>
      </c>
      <c r="AE18" s="12">
        <f t="shared" si="44"/>
        <v>1.6520463245264814</v>
      </c>
      <c r="AF18" s="11">
        <f t="shared" si="29"/>
        <v>-2.3448777986213587E-3</v>
      </c>
      <c r="AG18" s="11">
        <f t="shared" ref="AG18:AG54" si="47">AD18/AD17-1</f>
        <v>-2.7262534679217687E-3</v>
      </c>
      <c r="AH18" s="11">
        <f t="shared" ref="AH18:AH54" si="48">AE18/AE17-1</f>
        <v>2.9132934827406087E-2</v>
      </c>
      <c r="AI18" s="1">
        <f t="shared" si="30"/>
        <v>17705.192862941749</v>
      </c>
      <c r="AJ18" s="1">
        <f t="shared" si="31"/>
        <v>2096.1006960981927</v>
      </c>
      <c r="AK18" s="1">
        <f t="shared" si="32"/>
        <v>664.7410614700151</v>
      </c>
      <c r="AL18" s="14">
        <f t="shared" si="18"/>
        <v>7.0248371256112438</v>
      </c>
      <c r="AM18" s="14">
        <f t="shared" si="19"/>
        <v>0.8874859841861924</v>
      </c>
      <c r="AN18" s="14">
        <f t="shared" si="20"/>
        <v>0.3743619848793821</v>
      </c>
      <c r="AO18" s="11">
        <f t="shared" si="33"/>
        <v>2.0621120954280148E-2</v>
      </c>
      <c r="AP18" s="11">
        <f t="shared" si="21"/>
        <v>2.5977173653231045E-2</v>
      </c>
      <c r="AQ18" s="11">
        <f t="shared" si="22"/>
        <v>2.3564574154817608E-2</v>
      </c>
      <c r="AR18" s="1">
        <f t="shared" si="34"/>
        <v>11010.822038053806</v>
      </c>
      <c r="AS18" s="1">
        <f t="shared" si="35"/>
        <v>1453.0038981016521</v>
      </c>
      <c r="AT18" s="1">
        <f t="shared" si="36"/>
        <v>458.92765558057278</v>
      </c>
      <c r="AU18" s="1">
        <f t="shared" si="37"/>
        <v>2202.1644076107614</v>
      </c>
      <c r="AV18" s="1">
        <f t="shared" si="38"/>
        <v>290.60077962033046</v>
      </c>
      <c r="AW18" s="1">
        <f t="shared" si="39"/>
        <v>91.785531116114555</v>
      </c>
      <c r="AX18" s="2">
        <v>0</v>
      </c>
      <c r="AY18" s="2">
        <v>0</v>
      </c>
      <c r="AZ18" s="2">
        <v>0</v>
      </c>
      <c r="BA18" s="2">
        <f t="shared" si="23"/>
        <v>0</v>
      </c>
      <c r="BB18" s="2">
        <f t="shared" si="24"/>
        <v>0</v>
      </c>
      <c r="BC18" s="2">
        <f t="shared" si="4"/>
        <v>0</v>
      </c>
      <c r="BD18" s="2">
        <f t="shared" si="5"/>
        <v>0</v>
      </c>
      <c r="BE18" s="2">
        <f t="shared" si="25"/>
        <v>0</v>
      </c>
      <c r="BF18" s="2">
        <f t="shared" si="6"/>
        <v>0</v>
      </c>
      <c r="BG18" s="2">
        <f t="shared" si="7"/>
        <v>0</v>
      </c>
      <c r="BH18" s="2">
        <f t="shared" si="8"/>
        <v>0</v>
      </c>
      <c r="BI18" s="2">
        <f t="shared" si="9"/>
        <v>0</v>
      </c>
      <c r="BJ18" s="2">
        <f t="shared" si="10"/>
        <v>0</v>
      </c>
      <c r="BK18" s="11">
        <f t="shared" si="40"/>
        <v>6.347093856464367E-2</v>
      </c>
      <c r="BL18" s="11"/>
      <c r="BM18" s="11"/>
    </row>
    <row r="19" spans="1:65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26"/>
        <v>8.234003750892116E-3</v>
      </c>
      <c r="F19" s="11">
        <f t="shared" si="11"/>
        <v>2.1618595678227326E-2</v>
      </c>
      <c r="G19" s="11">
        <f t="shared" si="12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3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27"/>
        <v>5.5014805193318805E-2</v>
      </c>
      <c r="O19" s="11">
        <f t="shared" si="14"/>
        <v>5.906093634701115E-2</v>
      </c>
      <c r="P19" s="11">
        <f t="shared" si="15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6"/>
        <v>251.13148147524893</v>
      </c>
      <c r="U19" s="1">
        <f t="shared" si="41"/>
        <v>934.74464407668324</v>
      </c>
      <c r="V19" s="1">
        <f t="shared" si="42"/>
        <v>953.358521329567</v>
      </c>
      <c r="W19" s="11">
        <f t="shared" si="28"/>
        <v>-8.5899528508527334E-3</v>
      </c>
      <c r="X19" s="11">
        <f t="shared" si="45"/>
        <v>-2.6775413126886471E-2</v>
      </c>
      <c r="Y19" s="11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7"/>
        <v>2.5535858110607683</v>
      </c>
      <c r="AD19" s="12">
        <f t="shared" si="43"/>
        <v>2.8535309635613215</v>
      </c>
      <c r="AE19" s="12">
        <f t="shared" si="44"/>
        <v>1.6872467626084724</v>
      </c>
      <c r="AF19" s="11">
        <f t="shared" si="29"/>
        <v>4.69647265895623E-3</v>
      </c>
      <c r="AG19" s="11">
        <f t="shared" si="47"/>
        <v>6.6741306627322583E-3</v>
      </c>
      <c r="AH19" s="11">
        <f t="shared" si="48"/>
        <v>2.1307173751365927E-2</v>
      </c>
      <c r="AI19" s="1">
        <f t="shared" si="30"/>
        <v>18136.837984258334</v>
      </c>
      <c r="AJ19" s="1">
        <f t="shared" si="31"/>
        <v>2177.0914061087037</v>
      </c>
      <c r="AK19" s="1">
        <f t="shared" si="32"/>
        <v>690.05248643912819</v>
      </c>
      <c r="AL19" s="14">
        <f t="shared" si="18"/>
        <v>7.1696971416625912</v>
      </c>
      <c r="AM19" s="14">
        <f t="shared" si="19"/>
        <v>0.91054036171220576</v>
      </c>
      <c r="AN19" s="14">
        <f t="shared" si="20"/>
        <v>0.38318366563281703</v>
      </c>
      <c r="AO19" s="11">
        <f t="shared" si="33"/>
        <v>2.0621120954280148E-2</v>
      </c>
      <c r="AP19" s="11">
        <f t="shared" si="21"/>
        <v>2.5977173653231045E-2</v>
      </c>
      <c r="AQ19" s="11">
        <f t="shared" si="22"/>
        <v>2.3564574154817608E-2</v>
      </c>
      <c r="AR19" s="1">
        <f t="shared" si="34"/>
        <v>11366.468416722841</v>
      </c>
      <c r="AS19" s="1">
        <f t="shared" si="35"/>
        <v>1528.0178012114277</v>
      </c>
      <c r="AT19" s="1">
        <f t="shared" si="36"/>
        <v>482.28840869984691</v>
      </c>
      <c r="AU19" s="1">
        <f t="shared" si="37"/>
        <v>2273.2936833445683</v>
      </c>
      <c r="AV19" s="1">
        <f t="shared" si="38"/>
        <v>305.60356024228554</v>
      </c>
      <c r="AW19" s="1">
        <f t="shared" si="39"/>
        <v>96.457681739969388</v>
      </c>
      <c r="AX19" s="2">
        <v>0</v>
      </c>
      <c r="AY19" s="2">
        <v>0</v>
      </c>
      <c r="AZ19" s="2">
        <v>0</v>
      </c>
      <c r="BA19" s="2">
        <f t="shared" si="23"/>
        <v>0</v>
      </c>
      <c r="BB19" s="2">
        <f t="shared" si="24"/>
        <v>0</v>
      </c>
      <c r="BC19" s="2">
        <f t="shared" si="4"/>
        <v>0</v>
      </c>
      <c r="BD19" s="2">
        <f t="shared" si="5"/>
        <v>0</v>
      </c>
      <c r="BE19" s="2">
        <f t="shared" si="25"/>
        <v>0</v>
      </c>
      <c r="BF19" s="2">
        <f t="shared" si="6"/>
        <v>0</v>
      </c>
      <c r="BG19" s="2">
        <f t="shared" si="7"/>
        <v>0</v>
      </c>
      <c r="BH19" s="2">
        <f t="shared" si="8"/>
        <v>0</v>
      </c>
      <c r="BI19" s="2">
        <f t="shared" si="9"/>
        <v>0</v>
      </c>
      <c r="BJ19" s="2">
        <f t="shared" si="10"/>
        <v>0</v>
      </c>
      <c r="BK19" s="11">
        <f t="shared" si="40"/>
        <v>7.4891970679945102E-2</v>
      </c>
      <c r="BL19" s="11"/>
      <c r="BM19" s="11"/>
    </row>
    <row r="20" spans="1:65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26"/>
        <v>9.4078969561326442E-3</v>
      </c>
      <c r="F20" s="11">
        <f t="shared" si="11"/>
        <v>2.0288190996412991E-2</v>
      </c>
      <c r="G20" s="11">
        <f t="shared" si="12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3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27"/>
        <v>3.702554030689198E-3</v>
      </c>
      <c r="O20" s="11">
        <f t="shared" si="14"/>
        <v>3.9827927127819018E-2</v>
      </c>
      <c r="P20" s="11">
        <f t="shared" si="15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6"/>
        <v>244.90376906154114</v>
      </c>
      <c r="U20" s="1">
        <f t="shared" si="41"/>
        <v>922.20792846727261</v>
      </c>
      <c r="V20" s="1">
        <f t="shared" si="42"/>
        <v>933.54702847794022</v>
      </c>
      <c r="W20" s="11">
        <f t="shared" si="28"/>
        <v>-2.4798612970081124E-2</v>
      </c>
      <c r="X20" s="11">
        <f t="shared" si="45"/>
        <v>-1.3411914889112975E-2</v>
      </c>
      <c r="Y20" s="11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7"/>
        <v>2.5209714956491069</v>
      </c>
      <c r="AD20" s="12">
        <f t="shared" si="43"/>
        <v>2.8281856834735843</v>
      </c>
      <c r="AE20" s="12">
        <f t="shared" si="44"/>
        <v>1.6578699567928139</v>
      </c>
      <c r="AF20" s="11">
        <f t="shared" si="29"/>
        <v>-1.2771967666171058E-2</v>
      </c>
      <c r="AG20" s="11">
        <f t="shared" si="47"/>
        <v>-8.8820764208933367E-3</v>
      </c>
      <c r="AH20" s="11">
        <f t="shared" si="48"/>
        <v>-1.7411090343561919E-2</v>
      </c>
      <c r="AI20" s="1">
        <f t="shared" si="30"/>
        <v>18596.447869177071</v>
      </c>
      <c r="AJ20" s="1">
        <f t="shared" si="31"/>
        <v>2264.9858257401193</v>
      </c>
      <c r="AK20" s="1">
        <f t="shared" si="32"/>
        <v>717.50491953518485</v>
      </c>
      <c r="AL20" s="14">
        <f t="shared" si="18"/>
        <v>7.3175443336263726</v>
      </c>
      <c r="AM20" s="14">
        <f t="shared" si="19"/>
        <v>0.9341936268066795</v>
      </c>
      <c r="AN20" s="14">
        <f t="shared" si="20"/>
        <v>0.39221322553653637</v>
      </c>
      <c r="AO20" s="11">
        <f t="shared" si="33"/>
        <v>2.0621120954280148E-2</v>
      </c>
      <c r="AP20" s="11">
        <f t="shared" si="21"/>
        <v>2.5977173653231045E-2</v>
      </c>
      <c r="AQ20" s="11">
        <f t="shared" si="22"/>
        <v>2.3564574154817608E-2</v>
      </c>
      <c r="AR20" s="1">
        <f t="shared" si="34"/>
        <v>11746.734262470169</v>
      </c>
      <c r="AS20" s="1">
        <f t="shared" si="35"/>
        <v>1605.7656572216438</v>
      </c>
      <c r="AT20" s="1">
        <f t="shared" si="36"/>
        <v>507.05898804871407</v>
      </c>
      <c r="AU20" s="1">
        <f t="shared" si="37"/>
        <v>2349.346852494034</v>
      </c>
      <c r="AV20" s="1">
        <f t="shared" si="38"/>
        <v>321.15313144432878</v>
      </c>
      <c r="AW20" s="1">
        <f t="shared" si="39"/>
        <v>101.41179760974282</v>
      </c>
      <c r="AX20" s="2">
        <v>0</v>
      </c>
      <c r="AY20" s="2">
        <v>0</v>
      </c>
      <c r="AZ20" s="2">
        <v>0</v>
      </c>
      <c r="BA20" s="2">
        <f t="shared" si="23"/>
        <v>0</v>
      </c>
      <c r="BB20" s="2">
        <f t="shared" si="24"/>
        <v>0</v>
      </c>
      <c r="BC20" s="2">
        <f t="shared" si="4"/>
        <v>0</v>
      </c>
      <c r="BD20" s="2">
        <f t="shared" si="5"/>
        <v>0</v>
      </c>
      <c r="BE20" s="2">
        <f t="shared" si="25"/>
        <v>0</v>
      </c>
      <c r="BF20" s="2">
        <f t="shared" si="6"/>
        <v>0</v>
      </c>
      <c r="BG20" s="2">
        <f t="shared" si="7"/>
        <v>0</v>
      </c>
      <c r="BH20" s="2">
        <f t="shared" si="8"/>
        <v>0</v>
      </c>
      <c r="BI20" s="2">
        <f t="shared" si="9"/>
        <v>0</v>
      </c>
      <c r="BJ20" s="2">
        <f t="shared" si="10"/>
        <v>0</v>
      </c>
      <c r="BK20" s="11">
        <f t="shared" si="40"/>
        <v>3.0247627033290508E-2</v>
      </c>
      <c r="BL20" s="11"/>
      <c r="BM20" s="11"/>
    </row>
    <row r="21" spans="1:65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26"/>
        <v>8.8105353141860743E-3</v>
      </c>
      <c r="F21" s="11">
        <f t="shared" si="11"/>
        <v>1.8518710548682371E-2</v>
      </c>
      <c r="G21" s="11">
        <f t="shared" si="12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3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27"/>
        <v>-6.9934151144723788E-3</v>
      </c>
      <c r="O21" s="11">
        <f t="shared" si="14"/>
        <v>3.2214178305982166E-2</v>
      </c>
      <c r="P21" s="11">
        <f t="shared" si="15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6"/>
        <v>239.41517390052832</v>
      </c>
      <c r="U21" s="1">
        <f t="shared" si="41"/>
        <v>931.35755780438399</v>
      </c>
      <c r="V21" s="1">
        <f t="shared" si="42"/>
        <v>928.01965757292055</v>
      </c>
      <c r="W21" s="11">
        <f t="shared" si="28"/>
        <v>-2.2411231897511597E-2</v>
      </c>
      <c r="X21" s="11">
        <f t="shared" si="45"/>
        <v>9.9214385982544506E-3</v>
      </c>
      <c r="Y21" s="11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7"/>
        <v>2.4988921333566081</v>
      </c>
      <c r="AD21" s="12">
        <f t="shared" si="43"/>
        <v>2.8289948800713747</v>
      </c>
      <c r="AE21" s="12">
        <f t="shared" si="44"/>
        <v>1.6524296755249401</v>
      </c>
      <c r="AF21" s="11">
        <f t="shared" si="29"/>
        <v>-8.7582752643594608E-3</v>
      </c>
      <c r="AG21" s="11">
        <f t="shared" si="47"/>
        <v>2.8611862457217363E-4</v>
      </c>
      <c r="AH21" s="11">
        <f t="shared" si="48"/>
        <v>-3.2814885423209095E-3</v>
      </c>
      <c r="AI21" s="1">
        <f t="shared" si="30"/>
        <v>19086.149934753397</v>
      </c>
      <c r="AJ21" s="1">
        <f t="shared" si="31"/>
        <v>2359.6403746104361</v>
      </c>
      <c r="AK21" s="1">
        <f t="shared" si="32"/>
        <v>747.16622519140924</v>
      </c>
      <c r="AL21" s="14">
        <f t="shared" si="18"/>
        <v>7.468440300418389</v>
      </c>
      <c r="AM21" s="14">
        <f t="shared" si="19"/>
        <v>0.95846133687597834</v>
      </c>
      <c r="AN21" s="14">
        <f t="shared" si="20"/>
        <v>0.40145556317419229</v>
      </c>
      <c r="AO21" s="11">
        <f t="shared" si="33"/>
        <v>2.0621120954280148E-2</v>
      </c>
      <c r="AP21" s="11">
        <f t="shared" si="21"/>
        <v>2.5977173653231045E-2</v>
      </c>
      <c r="AQ21" s="11">
        <f t="shared" si="22"/>
        <v>2.3564574154817608E-2</v>
      </c>
      <c r="AR21" s="1">
        <f t="shared" si="34"/>
        <v>12136.320857069124</v>
      </c>
      <c r="AS21" s="1">
        <f t="shared" si="35"/>
        <v>1685.5868679662808</v>
      </c>
      <c r="AT21" s="1">
        <f t="shared" si="36"/>
        <v>533.38429875367615</v>
      </c>
      <c r="AU21" s="1">
        <f t="shared" si="37"/>
        <v>2427.2641714138249</v>
      </c>
      <c r="AV21" s="1">
        <f t="shared" si="38"/>
        <v>337.11737359325616</v>
      </c>
      <c r="AW21" s="1">
        <f t="shared" si="39"/>
        <v>106.67685975073523</v>
      </c>
      <c r="AX21" s="2">
        <v>0</v>
      </c>
      <c r="AY21" s="2">
        <v>0</v>
      </c>
      <c r="AZ21" s="2">
        <v>0</v>
      </c>
      <c r="BA21" s="2">
        <f t="shared" si="23"/>
        <v>0</v>
      </c>
      <c r="BB21" s="2">
        <f t="shared" si="24"/>
        <v>0</v>
      </c>
      <c r="BC21" s="2">
        <f t="shared" si="4"/>
        <v>0</v>
      </c>
      <c r="BD21" s="2">
        <f t="shared" si="5"/>
        <v>0</v>
      </c>
      <c r="BE21" s="2">
        <f t="shared" si="25"/>
        <v>0</v>
      </c>
      <c r="BF21" s="2">
        <f t="shared" si="6"/>
        <v>0</v>
      </c>
      <c r="BG21" s="2">
        <f t="shared" si="7"/>
        <v>0</v>
      </c>
      <c r="BH21" s="2">
        <f t="shared" si="8"/>
        <v>0</v>
      </c>
      <c r="BI21" s="2">
        <f t="shared" si="9"/>
        <v>0</v>
      </c>
      <c r="BJ21" s="2">
        <f t="shared" si="10"/>
        <v>0</v>
      </c>
      <c r="BK21" s="11">
        <f t="shared" si="40"/>
        <v>2.0173876499010562E-2</v>
      </c>
      <c r="BL21" s="11"/>
      <c r="BM21" s="11"/>
    </row>
    <row r="22" spans="1:65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26"/>
        <v>6.9846288060895212E-3</v>
      </c>
      <c r="F22" s="11">
        <f t="shared" si="11"/>
        <v>1.7251625849825869E-2</v>
      </c>
      <c r="G22" s="11">
        <f t="shared" si="12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3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27"/>
        <v>4.0893369020279735E-2</v>
      </c>
      <c r="O22" s="11">
        <f t="shared" si="14"/>
        <v>4.2868323293207E-2</v>
      </c>
      <c r="P22" s="11">
        <f t="shared" si="15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6"/>
        <v>243.05387961291987</v>
      </c>
      <c r="U22" s="1">
        <f t="shared" si="41"/>
        <v>918.92731212169167</v>
      </c>
      <c r="V22" s="1">
        <f t="shared" si="42"/>
        <v>912.48467178528426</v>
      </c>
      <c r="W22" s="11">
        <f t="shared" si="28"/>
        <v>1.519830866653149E-2</v>
      </c>
      <c r="X22" s="11">
        <f t="shared" si="45"/>
        <v>-1.3346373343440576E-2</v>
      </c>
      <c r="Y22" s="11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7"/>
        <v>2.4636134916384531</v>
      </c>
      <c r="AD22" s="12">
        <f t="shared" si="43"/>
        <v>2.8412829323529851</v>
      </c>
      <c r="AE22" s="12">
        <f t="shared" si="44"/>
        <v>1.7017794034614855</v>
      </c>
      <c r="AF22" s="11">
        <f t="shared" si="29"/>
        <v>-1.411771290454511E-2</v>
      </c>
      <c r="AG22" s="11">
        <f t="shared" si="47"/>
        <v>4.3436106470791103E-3</v>
      </c>
      <c r="AH22" s="11">
        <f t="shared" si="48"/>
        <v>2.9864948970290017E-2</v>
      </c>
      <c r="AI22" s="1">
        <f t="shared" si="30"/>
        <v>19604.799112691886</v>
      </c>
      <c r="AJ22" s="1">
        <f t="shared" si="31"/>
        <v>2460.7937107426487</v>
      </c>
      <c r="AK22" s="1">
        <f t="shared" si="32"/>
        <v>779.12646242300366</v>
      </c>
      <c r="AL22" s="14">
        <f t="shared" si="18"/>
        <v>7.6224479111931371</v>
      </c>
      <c r="AM22" s="14">
        <f t="shared" si="19"/>
        <v>0.98335945346391362</v>
      </c>
      <c r="AN22" s="14">
        <f t="shared" si="20"/>
        <v>0.41091569256247462</v>
      </c>
      <c r="AO22" s="11">
        <f t="shared" si="33"/>
        <v>2.0621120954280148E-2</v>
      </c>
      <c r="AP22" s="11">
        <f t="shared" si="21"/>
        <v>2.5977173653231045E-2</v>
      </c>
      <c r="AQ22" s="11">
        <f t="shared" si="22"/>
        <v>2.3564574154817608E-2</v>
      </c>
      <c r="AR22" s="1">
        <f t="shared" si="34"/>
        <v>12522.720493719629</v>
      </c>
      <c r="AS22" s="1">
        <f t="shared" si="35"/>
        <v>1767.9803332996653</v>
      </c>
      <c r="AT22" s="1">
        <f t="shared" si="36"/>
        <v>561.37624208675288</v>
      </c>
      <c r="AU22" s="1">
        <f t="shared" si="37"/>
        <v>2504.544098743926</v>
      </c>
      <c r="AV22" s="1">
        <f t="shared" si="38"/>
        <v>353.59606665993306</v>
      </c>
      <c r="AW22" s="1">
        <f t="shared" si="39"/>
        <v>112.27524841735058</v>
      </c>
      <c r="AX22" s="2">
        <v>0</v>
      </c>
      <c r="AY22" s="2">
        <v>0</v>
      </c>
      <c r="AZ22" s="2">
        <v>0</v>
      </c>
      <c r="BA22" s="2">
        <f t="shared" si="23"/>
        <v>0</v>
      </c>
      <c r="BB22" s="2">
        <f t="shared" si="24"/>
        <v>0</v>
      </c>
      <c r="BC22" s="2">
        <f t="shared" si="4"/>
        <v>0</v>
      </c>
      <c r="BD22" s="2">
        <f t="shared" si="5"/>
        <v>0</v>
      </c>
      <c r="BE22" s="2">
        <f t="shared" si="25"/>
        <v>0</v>
      </c>
      <c r="BF22" s="2">
        <f t="shared" si="6"/>
        <v>0</v>
      </c>
      <c r="BG22" s="2">
        <f t="shared" si="7"/>
        <v>0</v>
      </c>
      <c r="BH22" s="2">
        <f t="shared" si="8"/>
        <v>0</v>
      </c>
      <c r="BI22" s="2">
        <f t="shared" si="9"/>
        <v>0</v>
      </c>
      <c r="BJ22" s="2">
        <f t="shared" si="10"/>
        <v>0</v>
      </c>
      <c r="BK22" s="11">
        <f t="shared" si="40"/>
        <v>6.1508636266423861E-2</v>
      </c>
      <c r="BL22" s="11"/>
      <c r="BM22" s="11"/>
    </row>
    <row r="23" spans="1:65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26"/>
        <v>7.3482904106083602E-3</v>
      </c>
      <c r="F23" s="11">
        <f t="shared" si="11"/>
        <v>1.6168595294302479E-2</v>
      </c>
      <c r="G23" s="11">
        <f t="shared" si="12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3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27"/>
        <v>3.1697706905913892E-2</v>
      </c>
      <c r="O23" s="11">
        <f t="shared" si="14"/>
        <v>2.9855040327190441E-2</v>
      </c>
      <c r="P23" s="11">
        <f t="shared" si="15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6"/>
        <v>239.50476052364905</v>
      </c>
      <c r="U23" s="1">
        <f t="shared" si="41"/>
        <v>930.19975001883006</v>
      </c>
      <c r="V23" s="1">
        <f t="shared" si="42"/>
        <v>900.51487180944673</v>
      </c>
      <c r="W23" s="11">
        <f t="shared" si="28"/>
        <v>-1.4602190653870806E-2</v>
      </c>
      <c r="X23" s="11">
        <f t="shared" si="45"/>
        <v>1.2266952726774027E-2</v>
      </c>
      <c r="Y23" s="11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7"/>
        <v>2.4545082380311687</v>
      </c>
      <c r="AD23" s="12">
        <f t="shared" si="43"/>
        <v>2.8172710428917731</v>
      </c>
      <c r="AE23" s="12">
        <f t="shared" si="44"/>
        <v>1.7962150035071196</v>
      </c>
      <c r="AF23" s="11">
        <f t="shared" si="29"/>
        <v>-3.6958937098646727E-3</v>
      </c>
      <c r="AG23" s="11">
        <f t="shared" si="47"/>
        <v>-8.4510729951581265E-3</v>
      </c>
      <c r="AH23" s="11">
        <f t="shared" si="48"/>
        <v>5.5492268770880981E-2</v>
      </c>
      <c r="AI23" s="1">
        <f t="shared" si="30"/>
        <v>20148.863300166624</v>
      </c>
      <c r="AJ23" s="1">
        <f t="shared" si="31"/>
        <v>2568.3104063283172</v>
      </c>
      <c r="AK23" s="1">
        <f t="shared" si="32"/>
        <v>813.48906459805391</v>
      </c>
      <c r="AL23" s="14">
        <f t="shared" si="18"/>
        <v>7.7796313315375505</v>
      </c>
      <c r="AM23" s="14">
        <f t="shared" si="19"/>
        <v>1.008904352750092</v>
      </c>
      <c r="AN23" s="14">
        <f t="shared" si="20"/>
        <v>0.4205987458712413</v>
      </c>
      <c r="AO23" s="11">
        <f t="shared" si="33"/>
        <v>2.0621120954280148E-2</v>
      </c>
      <c r="AP23" s="11">
        <f t="shared" si="21"/>
        <v>2.5977173653231045E-2</v>
      </c>
      <c r="AQ23" s="11">
        <f t="shared" si="22"/>
        <v>2.3564574154817608E-2</v>
      </c>
      <c r="AR23" s="1">
        <f t="shared" si="34"/>
        <v>12926.608401519468</v>
      </c>
      <c r="AS23" s="1">
        <f t="shared" si="35"/>
        <v>1853.1142854562922</v>
      </c>
      <c r="AT23" s="1">
        <f t="shared" si="36"/>
        <v>591.08301482606362</v>
      </c>
      <c r="AU23" s="1">
        <f t="shared" si="37"/>
        <v>2585.321680303894</v>
      </c>
      <c r="AV23" s="1">
        <f t="shared" si="38"/>
        <v>370.62285709125848</v>
      </c>
      <c r="AW23" s="1">
        <f t="shared" si="39"/>
        <v>118.21660296521273</v>
      </c>
      <c r="AX23" s="2">
        <v>0</v>
      </c>
      <c r="AY23" s="2">
        <v>0</v>
      </c>
      <c r="AZ23" s="2">
        <v>0</v>
      </c>
      <c r="BA23" s="2">
        <f t="shared" si="23"/>
        <v>0</v>
      </c>
      <c r="BB23" s="2">
        <f t="shared" si="24"/>
        <v>0</v>
      </c>
      <c r="BC23" s="2">
        <f t="shared" si="4"/>
        <v>0</v>
      </c>
      <c r="BD23" s="2">
        <f t="shared" si="5"/>
        <v>0</v>
      </c>
      <c r="BE23" s="2">
        <f t="shared" si="25"/>
        <v>0</v>
      </c>
      <c r="BF23" s="2">
        <f t="shared" si="6"/>
        <v>0</v>
      </c>
      <c r="BG23" s="2">
        <f t="shared" si="7"/>
        <v>0</v>
      </c>
      <c r="BH23" s="2">
        <f t="shared" si="8"/>
        <v>0</v>
      </c>
      <c r="BI23" s="2">
        <f t="shared" si="9"/>
        <v>0</v>
      </c>
      <c r="BJ23" s="2">
        <f t="shared" si="10"/>
        <v>0</v>
      </c>
      <c r="BK23" s="11">
        <f t="shared" si="40"/>
        <v>5.2648442643014909E-2</v>
      </c>
      <c r="BL23" s="11"/>
      <c r="BM23" s="11"/>
    </row>
    <row r="24" spans="1:65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26"/>
        <v>7.2592798295529892E-3</v>
      </c>
      <c r="F24" s="11">
        <f t="shared" si="11"/>
        <v>1.6032358762138932E-2</v>
      </c>
      <c r="G24" s="11">
        <f t="shared" si="12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3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27"/>
        <v>3.4275712981129303E-2</v>
      </c>
      <c r="O24" s="11">
        <f t="shared" si="14"/>
        <v>1.6033509673959889E-2</v>
      </c>
      <c r="P24" s="11">
        <f t="shared" si="15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6"/>
        <v>236.96599895979352</v>
      </c>
      <c r="U24" s="1">
        <f t="shared" si="41"/>
        <v>953.04866684438355</v>
      </c>
      <c r="V24" s="1">
        <f t="shared" si="42"/>
        <v>887.72358916796884</v>
      </c>
      <c r="W24" s="11">
        <f t="shared" si="28"/>
        <v>-1.0600046355257464E-2</v>
      </c>
      <c r="X24" s="11">
        <f t="shared" si="45"/>
        <v>2.4563451909217271E-2</v>
      </c>
      <c r="Y24" s="11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7"/>
        <v>2.4498286870526638</v>
      </c>
      <c r="AD24" s="12">
        <f t="shared" si="43"/>
        <v>2.81064944312521</v>
      </c>
      <c r="AE24" s="12">
        <f t="shared" si="44"/>
        <v>1.831713986286849</v>
      </c>
      <c r="AF24" s="11">
        <f t="shared" si="29"/>
        <v>-1.9065126390688247E-3</v>
      </c>
      <c r="AG24" s="11">
        <f t="shared" si="47"/>
        <v>-2.3503595024234603E-3</v>
      </c>
      <c r="AH24" s="11">
        <f t="shared" si="48"/>
        <v>1.9763214710052823E-2</v>
      </c>
      <c r="AI24" s="1">
        <f t="shared" si="30"/>
        <v>20719.298650453857</v>
      </c>
      <c r="AJ24" s="1">
        <f t="shared" si="31"/>
        <v>2682.1022227867443</v>
      </c>
      <c r="AK24" s="1">
        <f t="shared" si="32"/>
        <v>850.35676110346128</v>
      </c>
      <c r="AL24" s="14">
        <f t="shared" si="18"/>
        <v>7.9400560502048938</v>
      </c>
      <c r="AM24" s="14">
        <f t="shared" si="19"/>
        <v>1.0351128363209818</v>
      </c>
      <c r="AN24" s="14">
        <f t="shared" si="20"/>
        <v>0.43050997620774745</v>
      </c>
      <c r="AO24" s="11">
        <f t="shared" si="33"/>
        <v>2.0621120954280148E-2</v>
      </c>
      <c r="AP24" s="11">
        <f t="shared" si="21"/>
        <v>2.5977173653231045E-2</v>
      </c>
      <c r="AQ24" s="11">
        <f t="shared" si="22"/>
        <v>2.3564574154817608E-2</v>
      </c>
      <c r="AR24" s="1">
        <f t="shared" si="34"/>
        <v>13344.031722777712</v>
      </c>
      <c r="AS24" s="1">
        <f t="shared" si="35"/>
        <v>1942.3679221830037</v>
      </c>
      <c r="AT24" s="1">
        <f t="shared" si="36"/>
        <v>622.57783732422467</v>
      </c>
      <c r="AU24" s="1">
        <f t="shared" si="37"/>
        <v>2668.8063445555426</v>
      </c>
      <c r="AV24" s="1">
        <f t="shared" si="38"/>
        <v>388.47358443660073</v>
      </c>
      <c r="AW24" s="1">
        <f t="shared" si="39"/>
        <v>124.51556746484493</v>
      </c>
      <c r="AX24" s="2">
        <v>0</v>
      </c>
      <c r="AY24" s="2">
        <v>0</v>
      </c>
      <c r="AZ24" s="2">
        <v>0</v>
      </c>
      <c r="BA24" s="2">
        <f t="shared" si="23"/>
        <v>0</v>
      </c>
      <c r="BB24" s="2">
        <f t="shared" si="24"/>
        <v>0</v>
      </c>
      <c r="BC24" s="2">
        <f t="shared" si="4"/>
        <v>0</v>
      </c>
      <c r="BD24" s="2">
        <f t="shared" si="5"/>
        <v>0</v>
      </c>
      <c r="BE24" s="2">
        <f t="shared" si="25"/>
        <v>0</v>
      </c>
      <c r="BF24" s="2">
        <f t="shared" si="6"/>
        <v>0</v>
      </c>
      <c r="BG24" s="2">
        <f t="shared" si="7"/>
        <v>0</v>
      </c>
      <c r="BH24" s="2">
        <f t="shared" si="8"/>
        <v>0</v>
      </c>
      <c r="BI24" s="2">
        <f t="shared" si="9"/>
        <v>0</v>
      </c>
      <c r="BJ24" s="2">
        <f t="shared" si="10"/>
        <v>0</v>
      </c>
      <c r="BK24" s="11">
        <f t="shared" si="40"/>
        <v>5.298173514030588E-2</v>
      </c>
      <c r="BL24" s="11"/>
      <c r="BM24" s="11"/>
    </row>
    <row r="25" spans="1:65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26"/>
        <v>7.1710102906858975E-3</v>
      </c>
      <c r="F25" s="11">
        <f t="shared" si="11"/>
        <v>1.6106980972057983E-2</v>
      </c>
      <c r="G25" s="11">
        <f t="shared" si="12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3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27"/>
        <v>3.1199121385352857E-2</v>
      </c>
      <c r="O25" s="11">
        <f t="shared" si="14"/>
        <v>3.4800518287731563E-2</v>
      </c>
      <c r="P25" s="11">
        <f t="shared" si="15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6"/>
        <v>233.53220678226603</v>
      </c>
      <c r="U25" s="1">
        <f t="shared" si="41"/>
        <v>937.57902753538292</v>
      </c>
      <c r="V25" s="1">
        <f t="shared" si="42"/>
        <v>902.67990564339846</v>
      </c>
      <c r="W25" s="11">
        <f t="shared" si="28"/>
        <v>-1.449065348024936E-2</v>
      </c>
      <c r="X25" s="11">
        <f t="shared" si="45"/>
        <v>-1.6231741197668126E-2</v>
      </c>
      <c r="Y25" s="11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7"/>
        <v>2.4496385895153021</v>
      </c>
      <c r="AD25" s="12">
        <f t="shared" si="43"/>
        <v>2.7832867863149318</v>
      </c>
      <c r="AE25" s="12">
        <f t="shared" si="44"/>
        <v>1.8505048501277181</v>
      </c>
      <c r="AF25" s="11">
        <f t="shared" si="29"/>
        <v>-7.7596257389900281E-5</v>
      </c>
      <c r="AG25" s="11">
        <f t="shared" si="47"/>
        <v>-9.73535026831851E-3</v>
      </c>
      <c r="AH25" s="11">
        <f t="shared" si="48"/>
        <v>1.0258623333963213E-2</v>
      </c>
      <c r="AI25" s="1">
        <f t="shared" si="30"/>
        <v>21316.175129964013</v>
      </c>
      <c r="AJ25" s="1">
        <f t="shared" si="31"/>
        <v>2802.3655849446704</v>
      </c>
      <c r="AK25" s="1">
        <f t="shared" si="32"/>
        <v>889.8366524579601</v>
      </c>
      <c r="AL25" s="14">
        <f t="shared" si="18"/>
        <v>8.1037889063999327</v>
      </c>
      <c r="AM25" s="14">
        <f t="shared" si="19"/>
        <v>1.0620021422207806</v>
      </c>
      <c r="AN25" s="14">
        <f t="shared" si="20"/>
        <v>0.44065476046648366</v>
      </c>
      <c r="AO25" s="11">
        <f t="shared" si="33"/>
        <v>2.0621120954280148E-2</v>
      </c>
      <c r="AP25" s="11">
        <f t="shared" si="21"/>
        <v>2.5977173653231045E-2</v>
      </c>
      <c r="AQ25" s="11">
        <f t="shared" si="22"/>
        <v>2.3564574154817608E-2</v>
      </c>
      <c r="AR25" s="1">
        <f t="shared" si="34"/>
        <v>13775.299073981647</v>
      </c>
      <c r="AS25" s="1">
        <f t="shared" si="35"/>
        <v>2036.2478405779661</v>
      </c>
      <c r="AT25" s="1">
        <f t="shared" si="36"/>
        <v>655.92537283621471</v>
      </c>
      <c r="AU25" s="1">
        <f t="shared" si="37"/>
        <v>2755.0598147963296</v>
      </c>
      <c r="AV25" s="1">
        <f t="shared" si="38"/>
        <v>407.24956811559326</v>
      </c>
      <c r="AW25" s="1">
        <f t="shared" si="39"/>
        <v>131.18507456724294</v>
      </c>
      <c r="AX25" s="2">
        <v>0</v>
      </c>
      <c r="AY25" s="2">
        <v>0</v>
      </c>
      <c r="AZ25" s="2">
        <v>0</v>
      </c>
      <c r="BA25" s="2">
        <f t="shared" si="23"/>
        <v>0</v>
      </c>
      <c r="BB25" s="2">
        <f t="shared" si="24"/>
        <v>0</v>
      </c>
      <c r="BC25" s="2">
        <f t="shared" si="4"/>
        <v>0</v>
      </c>
      <c r="BD25" s="2">
        <f t="shared" si="5"/>
        <v>0</v>
      </c>
      <c r="BE25" s="2">
        <f t="shared" si="25"/>
        <v>0</v>
      </c>
      <c r="BF25" s="2">
        <f t="shared" si="6"/>
        <v>0</v>
      </c>
      <c r="BG25" s="2">
        <f t="shared" si="7"/>
        <v>0</v>
      </c>
      <c r="BH25" s="2">
        <f t="shared" si="8"/>
        <v>0</v>
      </c>
      <c r="BI25" s="2">
        <f t="shared" si="9"/>
        <v>0</v>
      </c>
      <c r="BJ25" s="2">
        <f t="shared" si="10"/>
        <v>0</v>
      </c>
      <c r="BK25" s="11">
        <f t="shared" si="40"/>
        <v>5.1730956327600025E-2</v>
      </c>
      <c r="BL25" s="11"/>
      <c r="BM25" s="11"/>
    </row>
    <row r="26" spans="1:65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26"/>
        <v>6.9399655695143725E-3</v>
      </c>
      <c r="F26" s="11">
        <f t="shared" si="11"/>
        <v>1.5668442836691332E-2</v>
      </c>
      <c r="G26" s="11">
        <f t="shared" si="12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3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27"/>
        <v>1.9866883309723526E-2</v>
      </c>
      <c r="O26" s="11">
        <f t="shared" si="14"/>
        <v>3.1415457728710017E-2</v>
      </c>
      <c r="P26" s="11">
        <f t="shared" si="15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6"/>
        <v>221.55623080971907</v>
      </c>
      <c r="U26" s="1">
        <f t="shared" si="41"/>
        <v>902.87289581321522</v>
      </c>
      <c r="V26" s="1">
        <f t="shared" si="42"/>
        <v>880.94465297742408</v>
      </c>
      <c r="W26" s="11">
        <f t="shared" si="28"/>
        <v>-5.1281902986994754E-2</v>
      </c>
      <c r="X26" s="11">
        <f t="shared" si="45"/>
        <v>-3.7016753471331154E-2</v>
      </c>
      <c r="Y26" s="11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7"/>
        <v>2.4457874406053151</v>
      </c>
      <c r="AD26" s="12">
        <f t="shared" si="43"/>
        <v>2.8182464047647726</v>
      </c>
      <c r="AE26" s="12">
        <f t="shared" si="44"/>
        <v>1.871783504022132</v>
      </c>
      <c r="AF26" s="11">
        <f t="shared" si="29"/>
        <v>-1.5721294261408225E-3</v>
      </c>
      <c r="AG26" s="11">
        <f t="shared" si="47"/>
        <v>1.2560552014162951E-2</v>
      </c>
      <c r="AH26" s="11">
        <f t="shared" si="48"/>
        <v>1.1498837137846607E-2</v>
      </c>
      <c r="AI26" s="1">
        <f t="shared" si="30"/>
        <v>21939.617431763942</v>
      </c>
      <c r="AJ26" s="1">
        <f t="shared" si="31"/>
        <v>2929.3785945657969</v>
      </c>
      <c r="AK26" s="1">
        <f t="shared" si="32"/>
        <v>932.03806177940703</v>
      </c>
      <c r="AL26" s="14">
        <f t="shared" si="18"/>
        <v>8.2708981176267589</v>
      </c>
      <c r="AM26" s="14">
        <f t="shared" si="19"/>
        <v>1.0895899562893532</v>
      </c>
      <c r="AN26" s="14">
        <f t="shared" si="20"/>
        <v>0.45103860224616948</v>
      </c>
      <c r="AO26" s="11">
        <f t="shared" si="33"/>
        <v>2.0621120954280148E-2</v>
      </c>
      <c r="AP26" s="11">
        <f t="shared" si="21"/>
        <v>2.5977173653231045E-2</v>
      </c>
      <c r="AQ26" s="11">
        <f t="shared" si="22"/>
        <v>2.3564574154817608E-2</v>
      </c>
      <c r="AR26" s="1">
        <f t="shared" si="34"/>
        <v>14219.109702597792</v>
      </c>
      <c r="AS26" s="1">
        <f t="shared" si="35"/>
        <v>2134.1259420488577</v>
      </c>
      <c r="AT26" s="1">
        <f t="shared" si="36"/>
        <v>691.18551481508996</v>
      </c>
      <c r="AU26" s="1">
        <f t="shared" si="37"/>
        <v>2843.8219405195587</v>
      </c>
      <c r="AV26" s="1">
        <f t="shared" si="38"/>
        <v>426.82518840977156</v>
      </c>
      <c r="AW26" s="1">
        <f t="shared" si="39"/>
        <v>138.237102963018</v>
      </c>
      <c r="AX26" s="2">
        <v>0</v>
      </c>
      <c r="AY26" s="2">
        <v>0</v>
      </c>
      <c r="AZ26" s="2">
        <v>0</v>
      </c>
      <c r="BA26" s="2">
        <f t="shared" si="23"/>
        <v>0</v>
      </c>
      <c r="BB26" s="2">
        <f t="shared" si="24"/>
        <v>0</v>
      </c>
      <c r="BC26" s="2">
        <f t="shared" si="4"/>
        <v>0</v>
      </c>
      <c r="BD26" s="2">
        <f t="shared" si="5"/>
        <v>0</v>
      </c>
      <c r="BE26" s="2">
        <f t="shared" si="25"/>
        <v>0</v>
      </c>
      <c r="BF26" s="2">
        <f t="shared" si="6"/>
        <v>0</v>
      </c>
      <c r="BG26" s="2">
        <f t="shared" si="7"/>
        <v>0</v>
      </c>
      <c r="BH26" s="2">
        <f t="shared" si="8"/>
        <v>0</v>
      </c>
      <c r="BI26" s="2">
        <f t="shared" si="9"/>
        <v>0</v>
      </c>
      <c r="BJ26" s="2">
        <f t="shared" si="10"/>
        <v>0</v>
      </c>
      <c r="BK26" s="11">
        <f t="shared" si="40"/>
        <v>4.2806571653571907E-2</v>
      </c>
      <c r="BL26" s="11"/>
      <c r="BM26" s="11"/>
    </row>
    <row r="27" spans="1:65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26"/>
        <v>6.9168601659503892E-3</v>
      </c>
      <c r="F27" s="11">
        <f t="shared" si="11"/>
        <v>1.5817996879959884E-2</v>
      </c>
      <c r="G27" s="11">
        <f t="shared" si="12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3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27"/>
        <v>8.3770125689435204E-3</v>
      </c>
      <c r="O27" s="11">
        <f t="shared" si="14"/>
        <v>3.3044380272222451E-3</v>
      </c>
      <c r="P27" s="11">
        <f t="shared" si="15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6"/>
        <v>212.36445626954927</v>
      </c>
      <c r="U27" s="1">
        <f t="shared" si="41"/>
        <v>899.9089338975441</v>
      </c>
      <c r="V27" s="1">
        <f t="shared" si="42"/>
        <v>881.70150629598425</v>
      </c>
      <c r="W27" s="11">
        <f t="shared" si="28"/>
        <v>-4.1487321329563676E-2</v>
      </c>
      <c r="X27" s="11">
        <f t="shared" si="45"/>
        <v>-3.2828119322393379E-3</v>
      </c>
      <c r="Y27" s="11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7"/>
        <v>2.4149199480729333</v>
      </c>
      <c r="AD27" s="12">
        <f t="shared" si="43"/>
        <v>2.735183012324311</v>
      </c>
      <c r="AE27" s="12">
        <f t="shared" si="44"/>
        <v>1.8350201755581217</v>
      </c>
      <c r="AF27" s="11">
        <f t="shared" si="29"/>
        <v>-1.2620676686745269E-2</v>
      </c>
      <c r="AG27" s="11">
        <f t="shared" si="47"/>
        <v>-2.9473431528211025E-2</v>
      </c>
      <c r="AH27" s="11">
        <f t="shared" si="48"/>
        <v>-1.9640801612479497E-2</v>
      </c>
      <c r="AI27" s="1">
        <f t="shared" si="30"/>
        <v>22589.477629107107</v>
      </c>
      <c r="AJ27" s="1">
        <f t="shared" si="31"/>
        <v>3063.265923518989</v>
      </c>
      <c r="AK27" s="1">
        <f t="shared" si="32"/>
        <v>977.0713585644844</v>
      </c>
      <c r="AL27" s="14">
        <f t="shared" si="18"/>
        <v>8.4414533081108676</v>
      </c>
      <c r="AM27" s="14">
        <f t="shared" si="19"/>
        <v>1.1178944237946982</v>
      </c>
      <c r="AN27" s="14">
        <f t="shared" si="20"/>
        <v>0.4616671348354846</v>
      </c>
      <c r="AO27" s="11">
        <f t="shared" si="33"/>
        <v>2.0621120954280148E-2</v>
      </c>
      <c r="AP27" s="11">
        <f t="shared" si="21"/>
        <v>2.5977173653231045E-2</v>
      </c>
      <c r="AQ27" s="11">
        <f t="shared" si="22"/>
        <v>2.3564574154817608E-2</v>
      </c>
      <c r="AR27" s="1">
        <f t="shared" si="34"/>
        <v>14678.013210257626</v>
      </c>
      <c r="AS27" s="1">
        <f t="shared" si="35"/>
        <v>2237.1355800170063</v>
      </c>
      <c r="AT27" s="1">
        <f t="shared" si="36"/>
        <v>728.41369484042536</v>
      </c>
      <c r="AU27" s="1">
        <f t="shared" si="37"/>
        <v>2935.6026420515254</v>
      </c>
      <c r="AV27" s="1">
        <f t="shared" si="38"/>
        <v>447.4271160034013</v>
      </c>
      <c r="AW27" s="1">
        <f t="shared" si="39"/>
        <v>145.68273896808509</v>
      </c>
      <c r="AX27" s="2">
        <v>0</v>
      </c>
      <c r="AY27" s="2">
        <v>0</v>
      </c>
      <c r="AZ27" s="2">
        <v>0</v>
      </c>
      <c r="BA27" s="2">
        <f t="shared" si="23"/>
        <v>0</v>
      </c>
      <c r="BB27" s="2">
        <f t="shared" si="24"/>
        <v>0</v>
      </c>
      <c r="BC27" s="2">
        <f t="shared" si="4"/>
        <v>0</v>
      </c>
      <c r="BD27" s="2">
        <f t="shared" si="5"/>
        <v>0</v>
      </c>
      <c r="BE27" s="2">
        <f t="shared" si="25"/>
        <v>0</v>
      </c>
      <c r="BF27" s="2">
        <f t="shared" si="6"/>
        <v>0</v>
      </c>
      <c r="BG27" s="2">
        <f t="shared" si="7"/>
        <v>0</v>
      </c>
      <c r="BH27" s="2">
        <f t="shared" si="8"/>
        <v>0</v>
      </c>
      <c r="BI27" s="2">
        <f t="shared" si="9"/>
        <v>0</v>
      </c>
      <c r="BJ27" s="2">
        <f t="shared" si="10"/>
        <v>0</v>
      </c>
      <c r="BK27" s="11">
        <f t="shared" si="40"/>
        <v>2.9448153818693784E-2</v>
      </c>
      <c r="BL27" s="11"/>
      <c r="BM27" s="11"/>
    </row>
    <row r="28" spans="1:65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26"/>
        <v>6.1984829573309419E-3</v>
      </c>
      <c r="F28" s="11">
        <f t="shared" si="11"/>
        <v>1.6820629902325246E-2</v>
      </c>
      <c r="G28" s="11">
        <f t="shared" si="12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3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27"/>
        <v>-2.7494350847778737E-3</v>
      </c>
      <c r="O28" s="11">
        <f t="shared" si="14"/>
        <v>-1.2558306585870205E-2</v>
      </c>
      <c r="P28" s="11">
        <f t="shared" si="15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6"/>
        <v>206.37847509359841</v>
      </c>
      <c r="U28" s="1">
        <f t="shared" si="41"/>
        <v>927.07388067722479</v>
      </c>
      <c r="V28" s="1">
        <f t="shared" si="42"/>
        <v>889.61113157263264</v>
      </c>
      <c r="W28" s="11">
        <f t="shared" si="28"/>
        <v>-2.8187302532176051E-2</v>
      </c>
      <c r="X28" s="11">
        <f t="shared" si="45"/>
        <v>3.0186328589969724E-2</v>
      </c>
      <c r="Y28" s="11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7"/>
        <v>2.3856263347113855</v>
      </c>
      <c r="AD28" s="12">
        <f t="shared" si="43"/>
        <v>2.7388918519516774</v>
      </c>
      <c r="AE28" s="12">
        <f t="shared" si="44"/>
        <v>1.8382081108631489</v>
      </c>
      <c r="AF28" s="11">
        <f t="shared" si="29"/>
        <v>-1.2130262696667726E-2</v>
      </c>
      <c r="AG28" s="11">
        <f t="shared" si="47"/>
        <v>1.3559749423182055E-3</v>
      </c>
      <c r="AH28" s="11">
        <f t="shared" si="48"/>
        <v>1.7372753430668908E-3</v>
      </c>
      <c r="AI28" s="1">
        <f t="shared" si="30"/>
        <v>23266.132508247923</v>
      </c>
      <c r="AJ28" s="1">
        <f t="shared" si="31"/>
        <v>3204.3664471704915</v>
      </c>
      <c r="AK28" s="1">
        <f t="shared" si="32"/>
        <v>1025.0469616761211</v>
      </c>
      <c r="AL28" s="14">
        <f t="shared" si="18"/>
        <v>8.6155255378073292</v>
      </c>
      <c r="AM28" s="14">
        <f t="shared" si="19"/>
        <v>1.1469341613675916</v>
      </c>
      <c r="AN28" s="14">
        <f t="shared" si="20"/>
        <v>0.47254612426915754</v>
      </c>
      <c r="AO28" s="11">
        <f t="shared" si="33"/>
        <v>2.0621120954280148E-2</v>
      </c>
      <c r="AP28" s="11">
        <f t="shared" si="21"/>
        <v>2.5977173653231045E-2</v>
      </c>
      <c r="AQ28" s="11">
        <f t="shared" si="22"/>
        <v>2.3564574154817608E-2</v>
      </c>
      <c r="AR28" s="1">
        <f t="shared" si="34"/>
        <v>15144.061131962364</v>
      </c>
      <c r="AS28" s="1">
        <f t="shared" si="35"/>
        <v>2347.129099409734</v>
      </c>
      <c r="AT28" s="1">
        <f t="shared" si="36"/>
        <v>767.66952063484507</v>
      </c>
      <c r="AU28" s="1">
        <f t="shared" si="37"/>
        <v>3028.8122263924729</v>
      </c>
      <c r="AV28" s="1">
        <f t="shared" si="38"/>
        <v>469.42581988194684</v>
      </c>
      <c r="AW28" s="1">
        <f t="shared" si="39"/>
        <v>153.53390412696902</v>
      </c>
      <c r="AX28" s="2">
        <v>0</v>
      </c>
      <c r="AY28" s="2">
        <v>0</v>
      </c>
      <c r="AZ28" s="2">
        <v>0</v>
      </c>
      <c r="BA28" s="2">
        <f t="shared" si="23"/>
        <v>0</v>
      </c>
      <c r="BB28" s="2">
        <f t="shared" si="24"/>
        <v>0</v>
      </c>
      <c r="BC28" s="2">
        <f t="shared" si="4"/>
        <v>0</v>
      </c>
      <c r="BD28" s="2">
        <f t="shared" si="5"/>
        <v>0</v>
      </c>
      <c r="BE28" s="2">
        <f t="shared" si="25"/>
        <v>0</v>
      </c>
      <c r="BF28" s="2">
        <f t="shared" si="6"/>
        <v>0</v>
      </c>
      <c r="BG28" s="2">
        <f t="shared" si="7"/>
        <v>0</v>
      </c>
      <c r="BH28" s="2">
        <f t="shared" si="8"/>
        <v>0</v>
      </c>
      <c r="BI28" s="2">
        <f t="shared" si="9"/>
        <v>0</v>
      </c>
      <c r="BJ28" s="2">
        <f t="shared" si="10"/>
        <v>0</v>
      </c>
      <c r="BK28" s="11">
        <f t="shared" si="40"/>
        <v>1.7109021078205416E-2</v>
      </c>
      <c r="BL28" s="11"/>
      <c r="BM28" s="11"/>
    </row>
    <row r="29" spans="1:65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26"/>
        <v>5.666316603642807E-3</v>
      </c>
      <c r="F29" s="11">
        <f t="shared" si="11"/>
        <v>1.6624795407551574E-2</v>
      </c>
      <c r="G29" s="11">
        <f t="shared" si="12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3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27"/>
        <v>1.9024498519717437E-2</v>
      </c>
      <c r="O29" s="11">
        <f t="shared" si="14"/>
        <v>-1.0547563627891443E-2</v>
      </c>
      <c r="P29" s="11">
        <f t="shared" si="15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6"/>
        <v>202.10092770770731</v>
      </c>
      <c r="U29" s="1">
        <f t="shared" si="41"/>
        <v>939.74627918148394</v>
      </c>
      <c r="V29" s="1">
        <f t="shared" si="42"/>
        <v>883.6069313906263</v>
      </c>
      <c r="W29" s="11">
        <f t="shared" si="28"/>
        <v>-2.0726712821921511E-2</v>
      </c>
      <c r="X29" s="11">
        <f t="shared" si="45"/>
        <v>1.3669243377886886E-2</v>
      </c>
      <c r="Y29" s="11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7"/>
        <v>2.3750849615876435</v>
      </c>
      <c r="AD29" s="12">
        <f t="shared" si="43"/>
        <v>2.7443910675908154</v>
      </c>
      <c r="AE29" s="12">
        <f t="shared" si="44"/>
        <v>1.8865369423268037</v>
      </c>
      <c r="AF29" s="11">
        <f t="shared" si="29"/>
        <v>-4.4187025312232286E-3</v>
      </c>
      <c r="AG29" s="11">
        <f t="shared" si="47"/>
        <v>2.0078250388817498E-3</v>
      </c>
      <c r="AH29" s="11">
        <f t="shared" si="48"/>
        <v>2.6291273103436374E-2</v>
      </c>
      <c r="AI29" s="1">
        <f t="shared" si="30"/>
        <v>23968.331483815607</v>
      </c>
      <c r="AJ29" s="1">
        <f t="shared" si="31"/>
        <v>3353.3556223353889</v>
      </c>
      <c r="AK29" s="1">
        <f t="shared" si="32"/>
        <v>1076.076169635478</v>
      </c>
      <c r="AL29" s="14">
        <f t="shared" si="18"/>
        <v>8.7931873320071432</v>
      </c>
      <c r="AM29" s="14">
        <f t="shared" si="19"/>
        <v>1.1767282692462604</v>
      </c>
      <c r="AN29" s="14">
        <f t="shared" si="20"/>
        <v>0.48368147245606974</v>
      </c>
      <c r="AO29" s="11">
        <f t="shared" si="33"/>
        <v>2.0621120954280148E-2</v>
      </c>
      <c r="AP29" s="11">
        <f t="shared" si="21"/>
        <v>2.5977173653231045E-2</v>
      </c>
      <c r="AQ29" s="11">
        <f t="shared" si="22"/>
        <v>2.3564574154817608E-2</v>
      </c>
      <c r="AR29" s="1">
        <f t="shared" si="34"/>
        <v>15618.982920650913</v>
      </c>
      <c r="AS29" s="1">
        <f t="shared" si="35"/>
        <v>2462.3553193478451</v>
      </c>
      <c r="AT29" s="1">
        <f t="shared" si="36"/>
        <v>808.99433513658573</v>
      </c>
      <c r="AU29" s="1">
        <f t="shared" si="37"/>
        <v>3123.796584130183</v>
      </c>
      <c r="AV29" s="1">
        <f t="shared" si="38"/>
        <v>492.47106386956904</v>
      </c>
      <c r="AW29" s="1">
        <f t="shared" si="39"/>
        <v>161.79886702731716</v>
      </c>
      <c r="AX29" s="2">
        <v>0</v>
      </c>
      <c r="AY29" s="2">
        <v>0</v>
      </c>
      <c r="AZ29" s="2">
        <v>0</v>
      </c>
      <c r="BA29" s="2">
        <f t="shared" si="23"/>
        <v>0</v>
      </c>
      <c r="BB29" s="2">
        <f t="shared" si="24"/>
        <v>0</v>
      </c>
      <c r="BC29" s="2">
        <f t="shared" si="4"/>
        <v>0</v>
      </c>
      <c r="BD29" s="2">
        <f t="shared" si="5"/>
        <v>0</v>
      </c>
      <c r="BE29" s="2">
        <f t="shared" si="25"/>
        <v>0</v>
      </c>
      <c r="BF29" s="2">
        <f t="shared" si="6"/>
        <v>0</v>
      </c>
      <c r="BG29" s="2">
        <f t="shared" si="7"/>
        <v>0</v>
      </c>
      <c r="BH29" s="2">
        <f t="shared" si="8"/>
        <v>0</v>
      </c>
      <c r="BI29" s="2">
        <f t="shared" si="9"/>
        <v>0</v>
      </c>
      <c r="BJ29" s="2">
        <f t="shared" si="10"/>
        <v>0</v>
      </c>
      <c r="BK29" s="11">
        <f t="shared" si="40"/>
        <v>3.5451074401415789E-2</v>
      </c>
      <c r="BL29" s="11"/>
      <c r="BM29" s="11"/>
    </row>
    <row r="30" spans="1:65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26"/>
        <v>5.2636035724735741E-3</v>
      </c>
      <c r="F30" s="11">
        <f t="shared" si="11"/>
        <v>1.5904845060938921E-2</v>
      </c>
      <c r="G30" s="11">
        <f t="shared" si="12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3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27"/>
        <v>3.5377179583490292E-2</v>
      </c>
      <c r="O30" s="11">
        <f t="shared" si="14"/>
        <v>2.5417406123961817E-2</v>
      </c>
      <c r="P30" s="11">
        <f t="shared" si="15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6"/>
        <v>201.70557911853126</v>
      </c>
      <c r="U30" s="1">
        <f t="shared" si="41"/>
        <v>941.66348339372075</v>
      </c>
      <c r="V30" s="1">
        <f t="shared" si="42"/>
        <v>872.71451539045961</v>
      </c>
      <c r="W30" s="11">
        <f t="shared" si="28"/>
        <v>-1.9561938367143039E-3</v>
      </c>
      <c r="X30" s="11">
        <f t="shared" si="45"/>
        <v>2.040129612331798E-3</v>
      </c>
      <c r="Y30" s="11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7"/>
        <v>2.3409095494429892</v>
      </c>
      <c r="AD30" s="12">
        <f t="shared" si="43"/>
        <v>2.7203543668669528</v>
      </c>
      <c r="AE30" s="12">
        <f t="shared" si="44"/>
        <v>1.9115173214066605</v>
      </c>
      <c r="AF30" s="11">
        <f t="shared" si="29"/>
        <v>-1.4389132472048205E-2</v>
      </c>
      <c r="AG30" s="11">
        <f t="shared" si="47"/>
        <v>-8.7584823488597863E-3</v>
      </c>
      <c r="AH30" s="11">
        <f t="shared" si="48"/>
        <v>1.3241394069414048E-2</v>
      </c>
      <c r="AI30" s="1">
        <f t="shared" si="30"/>
        <v>24695.294919564229</v>
      </c>
      <c r="AJ30" s="1">
        <f t="shared" si="31"/>
        <v>3510.4911239714193</v>
      </c>
      <c r="AK30" s="1">
        <f t="shared" si="32"/>
        <v>1130.2674196992473</v>
      </c>
      <c r="AL30" s="14">
        <f t="shared" si="18"/>
        <v>8.974512711554107</v>
      </c>
      <c r="AM30" s="14">
        <f t="shared" si="19"/>
        <v>1.2072963438391364</v>
      </c>
      <c r="AN30" s="14">
        <f t="shared" si="20"/>
        <v>0.49507922038107216</v>
      </c>
      <c r="AO30" s="11">
        <f t="shared" si="33"/>
        <v>2.0621120954280148E-2</v>
      </c>
      <c r="AP30" s="11">
        <f t="shared" si="21"/>
        <v>2.5977173653231045E-2</v>
      </c>
      <c r="AQ30" s="11">
        <f t="shared" si="22"/>
        <v>2.3564574154817608E-2</v>
      </c>
      <c r="AR30" s="1">
        <f t="shared" si="34"/>
        <v>16104.103440851959</v>
      </c>
      <c r="AS30" s="1">
        <f t="shared" si="35"/>
        <v>2581.9539914058173</v>
      </c>
      <c r="AT30" s="1">
        <f t="shared" si="36"/>
        <v>852.46594137172281</v>
      </c>
      <c r="AU30" s="1">
        <f t="shared" si="37"/>
        <v>3220.8206881703918</v>
      </c>
      <c r="AV30" s="1">
        <f t="shared" si="38"/>
        <v>516.39079828116348</v>
      </c>
      <c r="AW30" s="1">
        <f t="shared" si="39"/>
        <v>170.49318827434456</v>
      </c>
      <c r="AX30" s="2">
        <v>0</v>
      </c>
      <c r="AY30" s="2">
        <v>0</v>
      </c>
      <c r="AZ30" s="2">
        <v>0</v>
      </c>
      <c r="BA30" s="2">
        <f t="shared" si="23"/>
        <v>0</v>
      </c>
      <c r="BB30" s="2">
        <f t="shared" si="24"/>
        <v>0</v>
      </c>
      <c r="BC30" s="2">
        <f t="shared" si="4"/>
        <v>0</v>
      </c>
      <c r="BD30" s="2">
        <f t="shared" si="5"/>
        <v>0</v>
      </c>
      <c r="BE30" s="2">
        <f t="shared" si="25"/>
        <v>0</v>
      </c>
      <c r="BF30" s="2">
        <f t="shared" si="6"/>
        <v>0</v>
      </c>
      <c r="BG30" s="2">
        <f t="shared" si="7"/>
        <v>0</v>
      </c>
      <c r="BH30" s="2">
        <f t="shared" si="8"/>
        <v>0</v>
      </c>
      <c r="BI30" s="2">
        <f t="shared" si="9"/>
        <v>0</v>
      </c>
      <c r="BJ30" s="2">
        <f t="shared" si="10"/>
        <v>0</v>
      </c>
      <c r="BK30" s="11">
        <f t="shared" si="40"/>
        <v>5.377947418379822E-2</v>
      </c>
      <c r="BL30" s="11"/>
      <c r="BM30" s="11"/>
    </row>
    <row r="31" spans="1:65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26"/>
        <v>5.4244692212248591E-3</v>
      </c>
      <c r="F31" s="11">
        <f t="shared" si="11"/>
        <v>1.6064507173073395E-2</v>
      </c>
      <c r="G31" s="11">
        <f t="shared" si="12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3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27"/>
        <v>2.9085819571173399E-2</v>
      </c>
      <c r="O31" s="11">
        <f t="shared" si="14"/>
        <v>1.272489895011053E-2</v>
      </c>
      <c r="P31" s="11">
        <f t="shared" si="15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6"/>
        <v>199.08113068127511</v>
      </c>
      <c r="U31" s="1">
        <f t="shared" si="41"/>
        <v>947.36627196858285</v>
      </c>
      <c r="V31" s="1">
        <f t="shared" si="42"/>
        <v>874.98272398389327</v>
      </c>
      <c r="W31" s="11">
        <f t="shared" si="28"/>
        <v>-1.3011283320596201E-2</v>
      </c>
      <c r="X31" s="11">
        <f t="shared" si="45"/>
        <v>6.0560791359451915E-3</v>
      </c>
      <c r="Y31" s="11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7"/>
        <v>2.3139111537652339</v>
      </c>
      <c r="AD31" s="12">
        <f t="shared" si="43"/>
        <v>2.8188005878676665</v>
      </c>
      <c r="AE31" s="12">
        <f t="shared" si="44"/>
        <v>1.9431513150416031</v>
      </c>
      <c r="AF31" s="11">
        <f t="shared" si="29"/>
        <v>-1.1533292981858012E-2</v>
      </c>
      <c r="AG31" s="11">
        <f t="shared" si="47"/>
        <v>3.6188748862926667E-2</v>
      </c>
      <c r="AH31" s="11">
        <f t="shared" si="48"/>
        <v>1.6549153534043626E-2</v>
      </c>
      <c r="AI31" s="1">
        <f t="shared" si="30"/>
        <v>25446.586115778198</v>
      </c>
      <c r="AJ31" s="1">
        <f t="shared" si="31"/>
        <v>3675.8328098554407</v>
      </c>
      <c r="AK31" s="1">
        <f t="shared" si="32"/>
        <v>1187.7338660036671</v>
      </c>
      <c r="AL31" s="14">
        <f t="shared" si="18"/>
        <v>9.1595772236847885</v>
      </c>
      <c r="AM31" s="14">
        <f t="shared" si="19"/>
        <v>1.2386584906139566</v>
      </c>
      <c r="AN31" s="14">
        <f t="shared" si="20"/>
        <v>0.50674555138225119</v>
      </c>
      <c r="AO31" s="11">
        <f t="shared" si="33"/>
        <v>2.0621120954280148E-2</v>
      </c>
      <c r="AP31" s="11">
        <f t="shared" si="21"/>
        <v>2.5977173653231045E-2</v>
      </c>
      <c r="AQ31" s="11">
        <f t="shared" si="22"/>
        <v>2.3564574154817608E-2</v>
      </c>
      <c r="AR31" s="1">
        <f t="shared" si="34"/>
        <v>16606.714721536202</v>
      </c>
      <c r="AS31" s="1">
        <f t="shared" si="35"/>
        <v>2707.8262661865601</v>
      </c>
      <c r="AT31" s="1">
        <f t="shared" si="36"/>
        <v>898.1602512070865</v>
      </c>
      <c r="AU31" s="1">
        <f t="shared" si="37"/>
        <v>3321.3429443072405</v>
      </c>
      <c r="AV31" s="1">
        <f t="shared" si="38"/>
        <v>541.56525323731205</v>
      </c>
      <c r="AW31" s="1">
        <f t="shared" si="39"/>
        <v>179.63205024141732</v>
      </c>
      <c r="AX31" s="2">
        <v>0</v>
      </c>
      <c r="AY31" s="2">
        <v>0</v>
      </c>
      <c r="AZ31" s="2">
        <v>0</v>
      </c>
      <c r="BA31" s="2">
        <f t="shared" si="23"/>
        <v>0</v>
      </c>
      <c r="BB31" s="2">
        <f t="shared" si="24"/>
        <v>0</v>
      </c>
      <c r="BC31" s="2">
        <f t="shared" si="4"/>
        <v>0</v>
      </c>
      <c r="BD31" s="2">
        <f t="shared" si="5"/>
        <v>0</v>
      </c>
      <c r="BE31" s="2">
        <f t="shared" si="25"/>
        <v>0</v>
      </c>
      <c r="BF31" s="2">
        <f t="shared" si="6"/>
        <v>0</v>
      </c>
      <c r="BG31" s="2">
        <f t="shared" si="7"/>
        <v>0</v>
      </c>
      <c r="BH31" s="2">
        <f t="shared" si="8"/>
        <v>0</v>
      </c>
      <c r="BI31" s="2">
        <f t="shared" si="9"/>
        <v>0</v>
      </c>
      <c r="BJ31" s="2">
        <f t="shared" si="10"/>
        <v>0</v>
      </c>
      <c r="BK31" s="11">
        <f t="shared" si="40"/>
        <v>4.6607326093668328E-2</v>
      </c>
      <c r="BL31" s="11"/>
      <c r="BM31" s="11"/>
    </row>
    <row r="32" spans="1:65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26"/>
        <v>5.6829898394004097E-3</v>
      </c>
      <c r="F32" s="11">
        <f t="shared" si="11"/>
        <v>1.659902638740296E-2</v>
      </c>
      <c r="G32" s="11">
        <f t="shared" si="12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3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27"/>
        <v>2.4431689949962587E-2</v>
      </c>
      <c r="O32" s="11">
        <f t="shared" si="14"/>
        <v>2.4840729551819818E-2</v>
      </c>
      <c r="P32" s="11">
        <f t="shared" si="15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6"/>
        <v>195.25370142171693</v>
      </c>
      <c r="U32" s="1">
        <f t="shared" si="41"/>
        <v>932.00882127495822</v>
      </c>
      <c r="V32" s="1">
        <f t="shared" si="42"/>
        <v>880.29203924593799</v>
      </c>
      <c r="W32" s="11">
        <f t="shared" si="28"/>
        <v>-1.9225474792414321E-2</v>
      </c>
      <c r="X32" s="11">
        <f t="shared" si="45"/>
        <v>-1.621067917238872E-2</v>
      </c>
      <c r="Y32" s="11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7"/>
        <v>2.2895410329228123</v>
      </c>
      <c r="AD32" s="12">
        <f t="shared" si="43"/>
        <v>2.8253717061001042</v>
      </c>
      <c r="AE32" s="12">
        <f t="shared" si="44"/>
        <v>1.9502411781325806</v>
      </c>
      <c r="AF32" s="11">
        <f t="shared" si="29"/>
        <v>-1.0532003704103454E-2</v>
      </c>
      <c r="AG32" s="11">
        <f t="shared" si="47"/>
        <v>2.3311752738808256E-3</v>
      </c>
      <c r="AH32" s="11">
        <f t="shared" si="48"/>
        <v>3.6486417892915846E-3</v>
      </c>
      <c r="AI32" s="1">
        <f t="shared" si="30"/>
        <v>26223.270448507621</v>
      </c>
      <c r="AJ32" s="1">
        <f t="shared" si="31"/>
        <v>3849.8147821072084</v>
      </c>
      <c r="AK32" s="1">
        <f t="shared" si="32"/>
        <v>1248.5925296447178</v>
      </c>
      <c r="AL32" s="14">
        <f t="shared" si="18"/>
        <v>9.3484579735044626</v>
      </c>
      <c r="AM32" s="14">
        <f t="shared" si="19"/>
        <v>1.2708353373216845</v>
      </c>
      <c r="AN32" s="14">
        <f t="shared" si="20"/>
        <v>0.51868679450542221</v>
      </c>
      <c r="AO32" s="11">
        <f t="shared" si="33"/>
        <v>2.0621120954280148E-2</v>
      </c>
      <c r="AP32" s="11">
        <f t="shared" si="21"/>
        <v>2.5977173653231045E-2</v>
      </c>
      <c r="AQ32" s="11">
        <f t="shared" si="22"/>
        <v>2.3564574154817608E-2</v>
      </c>
      <c r="AR32" s="1">
        <f t="shared" si="34"/>
        <v>17128.86655162213</v>
      </c>
      <c r="AS32" s="1">
        <f t="shared" si="35"/>
        <v>2841.1558926250655</v>
      </c>
      <c r="AT32" s="1">
        <f t="shared" si="36"/>
        <v>946.69792193630326</v>
      </c>
      <c r="AU32" s="1">
        <f t="shared" si="37"/>
        <v>3425.7733103244263</v>
      </c>
      <c r="AV32" s="1">
        <f t="shared" si="38"/>
        <v>568.23117852501309</v>
      </c>
      <c r="AW32" s="1">
        <f t="shared" si="39"/>
        <v>189.33958438726066</v>
      </c>
      <c r="AX32" s="2">
        <v>0</v>
      </c>
      <c r="AY32" s="2">
        <v>0</v>
      </c>
      <c r="AZ32" s="2">
        <v>0</v>
      </c>
      <c r="BA32" s="2">
        <f t="shared" si="23"/>
        <v>0</v>
      </c>
      <c r="BB32" s="2">
        <f t="shared" si="24"/>
        <v>0</v>
      </c>
      <c r="BC32" s="2">
        <f t="shared" si="4"/>
        <v>0</v>
      </c>
      <c r="BD32" s="2">
        <f t="shared" si="5"/>
        <v>0</v>
      </c>
      <c r="BE32" s="2">
        <f t="shared" si="25"/>
        <v>0</v>
      </c>
      <c r="BF32" s="2">
        <f t="shared" si="6"/>
        <v>0</v>
      </c>
      <c r="BG32" s="2">
        <f t="shared" si="7"/>
        <v>0</v>
      </c>
      <c r="BH32" s="2">
        <f t="shared" si="8"/>
        <v>0</v>
      </c>
      <c r="BI32" s="2">
        <f t="shared" si="9"/>
        <v>0</v>
      </c>
      <c r="BJ32" s="2">
        <f t="shared" si="10"/>
        <v>0</v>
      </c>
      <c r="BK32" s="11">
        <f t="shared" si="40"/>
        <v>4.3919983115699973E-2</v>
      </c>
      <c r="BL32" s="11"/>
      <c r="BM32" s="11"/>
    </row>
    <row r="33" spans="1:65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26"/>
        <v>5.6025935173917851E-3</v>
      </c>
      <c r="F33" s="11">
        <f t="shared" si="11"/>
        <v>1.7099851299727353E-2</v>
      </c>
      <c r="G33" s="11">
        <f t="shared" si="12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3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27"/>
        <v>2.4970831509726343E-2</v>
      </c>
      <c r="O33" s="11">
        <f t="shared" si="14"/>
        <v>2.3738205977081428E-2</v>
      </c>
      <c r="P33" s="11">
        <f t="shared" si="15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6"/>
        <v>195.30292964894775</v>
      </c>
      <c r="U33" s="1">
        <f t="shared" si="41"/>
        <v>932.08276797894018</v>
      </c>
      <c r="V33" s="1">
        <f t="shared" si="42"/>
        <v>880.90253472291624</v>
      </c>
      <c r="W33" s="11">
        <f t="shared" si="28"/>
        <v>2.521244251574295E-4</v>
      </c>
      <c r="X33" s="11">
        <f t="shared" si="45"/>
        <v>7.9341206106642304E-5</v>
      </c>
      <c r="Y33" s="11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7"/>
        <v>2.2887742285086174</v>
      </c>
      <c r="AD33" s="12">
        <f t="shared" si="43"/>
        <v>2.8495451502593916</v>
      </c>
      <c r="AE33" s="12">
        <f t="shared" si="44"/>
        <v>1.9390383149350143</v>
      </c>
      <c r="AF33" s="11">
        <f t="shared" si="29"/>
        <v>-3.3491621384740267E-4</v>
      </c>
      <c r="AG33" s="11">
        <f t="shared" si="47"/>
        <v>8.5558456280623307E-3</v>
      </c>
      <c r="AH33" s="11">
        <f t="shared" si="48"/>
        <v>-5.7443475828427015E-3</v>
      </c>
      <c r="AI33" s="1">
        <f t="shared" si="30"/>
        <v>27026.716713981288</v>
      </c>
      <c r="AJ33" s="1">
        <f t="shared" si="31"/>
        <v>4033.0644824215005</v>
      </c>
      <c r="AK33" s="1">
        <f t="shared" si="32"/>
        <v>1313.0728610675067</v>
      </c>
      <c r="AL33" s="14">
        <f t="shared" si="18"/>
        <v>9.5412336561121034</v>
      </c>
      <c r="AM33" s="14">
        <f t="shared" si="19"/>
        <v>1.3038480475639525</v>
      </c>
      <c r="AN33" s="14">
        <f t="shared" si="20"/>
        <v>0.53090942793766982</v>
      </c>
      <c r="AO33" s="11">
        <f t="shared" si="33"/>
        <v>2.0621120954280148E-2</v>
      </c>
      <c r="AP33" s="11">
        <f t="shared" si="21"/>
        <v>2.5977173653231045E-2</v>
      </c>
      <c r="AQ33" s="11">
        <f t="shared" si="22"/>
        <v>2.3564574154817608E-2</v>
      </c>
      <c r="AR33" s="1">
        <f t="shared" si="34"/>
        <v>17666.70561109337</v>
      </c>
      <c r="AS33" s="1">
        <f t="shared" si="35"/>
        <v>2982.3780962531046</v>
      </c>
      <c r="AT33" s="1">
        <f t="shared" si="36"/>
        <v>997.71591982171071</v>
      </c>
      <c r="AU33" s="1">
        <f t="shared" si="37"/>
        <v>3533.3411222186742</v>
      </c>
      <c r="AV33" s="1">
        <f t="shared" si="38"/>
        <v>596.47561925062098</v>
      </c>
      <c r="AW33" s="1">
        <f t="shared" si="39"/>
        <v>199.54318396434215</v>
      </c>
      <c r="AX33" s="2">
        <v>0</v>
      </c>
      <c r="AY33" s="2">
        <v>0</v>
      </c>
      <c r="AZ33" s="2">
        <v>0</v>
      </c>
      <c r="BA33" s="2">
        <f t="shared" si="23"/>
        <v>0</v>
      </c>
      <c r="BB33" s="2">
        <f t="shared" si="24"/>
        <v>0</v>
      </c>
      <c r="BC33" s="2">
        <f t="shared" si="4"/>
        <v>0</v>
      </c>
      <c r="BD33" s="2">
        <f t="shared" si="5"/>
        <v>0</v>
      </c>
      <c r="BE33" s="2">
        <f t="shared" si="25"/>
        <v>0</v>
      </c>
      <c r="BF33" s="2">
        <f t="shared" si="6"/>
        <v>0</v>
      </c>
      <c r="BG33" s="2">
        <f t="shared" si="7"/>
        <v>0</v>
      </c>
      <c r="BH33" s="2">
        <f t="shared" si="8"/>
        <v>0</v>
      </c>
      <c r="BI33" s="2">
        <f t="shared" si="9"/>
        <v>0</v>
      </c>
      <c r="BJ33" s="2">
        <f t="shared" si="10"/>
        <v>0</v>
      </c>
      <c r="BK33" s="11">
        <f t="shared" si="40"/>
        <v>4.4197072041392865E-2</v>
      </c>
      <c r="BL33" s="11"/>
      <c r="BM33" s="11"/>
    </row>
    <row r="34" spans="1:65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26"/>
        <v>5.8100825047127103E-3</v>
      </c>
      <c r="F34" s="11">
        <f t="shared" si="11"/>
        <v>1.6909754969087532E-2</v>
      </c>
      <c r="G34" s="11">
        <f t="shared" si="12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3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27"/>
        <v>4.0269213754335009E-2</v>
      </c>
      <c r="O34" s="11">
        <f t="shared" si="14"/>
        <v>1.6026457708014696E-2</v>
      </c>
      <c r="P34" s="11">
        <f t="shared" si="15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6"/>
        <v>192.35179252239072</v>
      </c>
      <c r="U34" s="1">
        <f t="shared" si="41"/>
        <v>930.71902837306368</v>
      </c>
      <c r="V34" s="1">
        <f t="shared" si="42"/>
        <v>854.64270394924336</v>
      </c>
      <c r="W34" s="11">
        <f t="shared" si="28"/>
        <v>-1.51105625085175E-2</v>
      </c>
      <c r="X34" s="11">
        <f t="shared" si="45"/>
        <v>-1.4631099862875141E-3</v>
      </c>
      <c r="Y34" s="11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7"/>
        <v>2.293792180198313</v>
      </c>
      <c r="AD34" s="12">
        <f t="shared" si="43"/>
        <v>2.8876122898394789</v>
      </c>
      <c r="AE34" s="12">
        <f t="shared" si="44"/>
        <v>1.9885137845060206</v>
      </c>
      <c r="AF34" s="11">
        <f t="shared" si="29"/>
        <v>2.1924188184192506E-3</v>
      </c>
      <c r="AG34" s="11">
        <f t="shared" si="47"/>
        <v>1.3359023132734738E-2</v>
      </c>
      <c r="AH34" s="11">
        <f t="shared" si="48"/>
        <v>2.5515467739823494E-2</v>
      </c>
      <c r="AI34" s="1">
        <f t="shared" si="30"/>
        <v>27857.386164801832</v>
      </c>
      <c r="AJ34" s="1">
        <f t="shared" si="31"/>
        <v>4226.2336534299711</v>
      </c>
      <c r="AK34" s="1">
        <f t="shared" si="32"/>
        <v>1381.3087589250983</v>
      </c>
      <c r="AL34" s="14">
        <f t="shared" si="18"/>
        <v>9.737984589387839</v>
      </c>
      <c r="AM34" s="14">
        <f t="shared" si="19"/>
        <v>1.3377183347129475</v>
      </c>
      <c r="AN34" s="14">
        <f t="shared" si="20"/>
        <v>0.54342008252179885</v>
      </c>
      <c r="AO34" s="11">
        <f t="shared" si="33"/>
        <v>2.0621120954280148E-2</v>
      </c>
      <c r="AP34" s="11">
        <f t="shared" si="21"/>
        <v>2.5977173653231045E-2</v>
      </c>
      <c r="AQ34" s="11">
        <f t="shared" si="22"/>
        <v>2.3564574154817608E-2</v>
      </c>
      <c r="AR34" s="1">
        <f t="shared" si="34"/>
        <v>18224.781346912463</v>
      </c>
      <c r="AS34" s="1">
        <f t="shared" si="35"/>
        <v>3130.3290962038368</v>
      </c>
      <c r="AT34" s="1">
        <f t="shared" si="36"/>
        <v>1051.2386818989658</v>
      </c>
      <c r="AU34" s="1">
        <f t="shared" si="37"/>
        <v>3644.9562693824928</v>
      </c>
      <c r="AV34" s="1">
        <f t="shared" si="38"/>
        <v>626.06581924076738</v>
      </c>
      <c r="AW34" s="1">
        <f t="shared" si="39"/>
        <v>210.24773637979317</v>
      </c>
      <c r="AX34" s="2">
        <v>0</v>
      </c>
      <c r="AY34" s="2">
        <v>0</v>
      </c>
      <c r="AZ34" s="2">
        <v>0</v>
      </c>
      <c r="BA34" s="2">
        <f t="shared" si="23"/>
        <v>0</v>
      </c>
      <c r="BB34" s="2">
        <f t="shared" si="24"/>
        <v>0</v>
      </c>
      <c r="BC34" s="2">
        <f t="shared" si="4"/>
        <v>0</v>
      </c>
      <c r="BD34" s="2">
        <f t="shared" si="5"/>
        <v>0</v>
      </c>
      <c r="BE34" s="2">
        <f t="shared" si="25"/>
        <v>0</v>
      </c>
      <c r="BF34" s="2">
        <f t="shared" si="6"/>
        <v>0</v>
      </c>
      <c r="BG34" s="2">
        <f t="shared" si="7"/>
        <v>0</v>
      </c>
      <c r="BH34" s="2">
        <f t="shared" si="8"/>
        <v>0</v>
      </c>
      <c r="BI34" s="2">
        <f t="shared" si="9"/>
        <v>0</v>
      </c>
      <c r="BJ34" s="2">
        <f t="shared" si="10"/>
        <v>0</v>
      </c>
      <c r="BK34" s="11">
        <f t="shared" si="40"/>
        <v>5.7694154448594243E-2</v>
      </c>
      <c r="BL34" s="11"/>
      <c r="BM34" s="11"/>
    </row>
    <row r="35" spans="1:65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26"/>
        <v>6.1326994822132885E-3</v>
      </c>
      <c r="F35" s="11">
        <f t="shared" si="11"/>
        <v>1.6217519828473526E-2</v>
      </c>
      <c r="G35" s="11">
        <f t="shared" si="12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3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27"/>
        <v>3.2799220449000632E-2</v>
      </c>
      <c r="O35" s="11">
        <f t="shared" si="14"/>
        <v>-6.5636363100640693E-5</v>
      </c>
      <c r="P35" s="11">
        <f t="shared" si="15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6"/>
        <v>187.91117978496482</v>
      </c>
      <c r="U35" s="1">
        <f t="shared" si="41"/>
        <v>927.55947584821479</v>
      </c>
      <c r="V35" s="1">
        <f t="shared" si="42"/>
        <v>838.68873584744733</v>
      </c>
      <c r="W35" s="11">
        <f t="shared" si="28"/>
        <v>-2.3085892152052589E-2</v>
      </c>
      <c r="X35" s="11">
        <f t="shared" si="45"/>
        <v>-3.394743664338673E-3</v>
      </c>
      <c r="Y35" s="11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7"/>
        <v>2.3093853587707547</v>
      </c>
      <c r="AD35" s="12">
        <f t="shared" si="43"/>
        <v>2.8609420451927874</v>
      </c>
      <c r="AE35" s="12">
        <f t="shared" si="44"/>
        <v>1.9721805144674187</v>
      </c>
      <c r="AF35" s="11">
        <f t="shared" si="29"/>
        <v>6.7979909893551849E-3</v>
      </c>
      <c r="AG35" s="11">
        <f t="shared" si="47"/>
        <v>-9.2360891870889583E-3</v>
      </c>
      <c r="AH35" s="11">
        <f t="shared" si="48"/>
        <v>-8.2138078025238981E-3</v>
      </c>
      <c r="AI35" s="1">
        <f t="shared" si="30"/>
        <v>28716.603817704141</v>
      </c>
      <c r="AJ35" s="1">
        <f t="shared" si="31"/>
        <v>4429.6761073277412</v>
      </c>
      <c r="AK35" s="1">
        <f t="shared" si="32"/>
        <v>1453.4256194123818</v>
      </c>
      <c r="AL35" s="14">
        <f t="shared" si="18"/>
        <v>9.938792747456521</v>
      </c>
      <c r="AM35" s="14">
        <f t="shared" si="19"/>
        <v>1.3724684761928969</v>
      </c>
      <c r="AN35" s="14">
        <f t="shared" si="20"/>
        <v>0.55622554535360091</v>
      </c>
      <c r="AO35" s="11">
        <f t="shared" si="33"/>
        <v>2.0621120954280148E-2</v>
      </c>
      <c r="AP35" s="11">
        <f t="shared" si="21"/>
        <v>2.5977173653231045E-2</v>
      </c>
      <c r="AQ35" s="11">
        <f t="shared" si="22"/>
        <v>2.3564574154817608E-2</v>
      </c>
      <c r="AR35" s="1">
        <f t="shared" si="34"/>
        <v>18805.705535227633</v>
      </c>
      <c r="AS35" s="1">
        <f t="shared" si="35"/>
        <v>3283.9817317822931</v>
      </c>
      <c r="AT35" s="1">
        <f t="shared" si="36"/>
        <v>1107.2037703407129</v>
      </c>
      <c r="AU35" s="1">
        <f t="shared" si="37"/>
        <v>3761.141107045527</v>
      </c>
      <c r="AV35" s="1">
        <f t="shared" si="38"/>
        <v>656.79634635645868</v>
      </c>
      <c r="AW35" s="1">
        <f t="shared" si="39"/>
        <v>221.44075406814261</v>
      </c>
      <c r="AX35" s="2">
        <v>0</v>
      </c>
      <c r="AY35" s="2">
        <v>0</v>
      </c>
      <c r="AZ35" s="2">
        <v>0</v>
      </c>
      <c r="BA35" s="2">
        <f t="shared" si="23"/>
        <v>0</v>
      </c>
      <c r="BB35" s="2">
        <f t="shared" si="24"/>
        <v>0</v>
      </c>
      <c r="BC35" s="2">
        <f t="shared" si="4"/>
        <v>0</v>
      </c>
      <c r="BD35" s="2">
        <f t="shared" si="5"/>
        <v>0</v>
      </c>
      <c r="BE35" s="2">
        <f t="shared" si="25"/>
        <v>0</v>
      </c>
      <c r="BF35" s="2">
        <f t="shared" si="6"/>
        <v>0</v>
      </c>
      <c r="BG35" s="2">
        <f t="shared" si="7"/>
        <v>0</v>
      </c>
      <c r="BH35" s="2">
        <f t="shared" si="8"/>
        <v>0</v>
      </c>
      <c r="BI35" s="2">
        <f t="shared" si="9"/>
        <v>0</v>
      </c>
      <c r="BJ35" s="2">
        <f t="shared" si="10"/>
        <v>0</v>
      </c>
      <c r="BK35" s="11">
        <f t="shared" si="40"/>
        <v>4.9561917962211294E-2</v>
      </c>
      <c r="BL35" s="11"/>
      <c r="BM35" s="11"/>
    </row>
    <row r="36" spans="1:65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26"/>
        <v>6.7135178745578727E-3</v>
      </c>
      <c r="F36" s="11">
        <f t="shared" si="11"/>
        <v>1.6330021206645062E-2</v>
      </c>
      <c r="G36" s="11">
        <f t="shared" si="12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3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27"/>
        <v>2.8508342132963049E-2</v>
      </c>
      <c r="O36" s="11">
        <f t="shared" si="14"/>
        <v>3.6321432166639411E-3</v>
      </c>
      <c r="P36" s="11">
        <f t="shared" si="15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6"/>
        <v>180.71486919793657</v>
      </c>
      <c r="U36" s="1">
        <f t="shared" si="41"/>
        <v>931.01927467261214</v>
      </c>
      <c r="V36" s="1">
        <f t="shared" si="42"/>
        <v>844.47815420020129</v>
      </c>
      <c r="W36" s="11">
        <f t="shared" si="28"/>
        <v>-3.8296340831148634E-2</v>
      </c>
      <c r="X36" s="11">
        <f t="shared" si="45"/>
        <v>3.7300021340771483E-3</v>
      </c>
      <c r="Y36" s="11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7"/>
        <v>2.2835509596639398</v>
      </c>
      <c r="AD36" s="12">
        <f t="shared" si="43"/>
        <v>2.7475569888912075</v>
      </c>
      <c r="AE36" s="12">
        <f t="shared" si="44"/>
        <v>1.9497480298762651</v>
      </c>
      <c r="AF36" s="11">
        <f t="shared" si="29"/>
        <v>-1.1186699096666142E-2</v>
      </c>
      <c r="AG36" s="11">
        <f t="shared" si="47"/>
        <v>-3.9632070314776113E-2</v>
      </c>
      <c r="AH36" s="11">
        <f t="shared" si="48"/>
        <v>-1.137445808159776E-2</v>
      </c>
      <c r="AI36" s="1">
        <f t="shared" si="30"/>
        <v>29606.084542979253</v>
      </c>
      <c r="AJ36" s="1">
        <f t="shared" si="31"/>
        <v>4643.5048429514254</v>
      </c>
      <c r="AK36" s="1">
        <f t="shared" si="32"/>
        <v>1529.5238115392863</v>
      </c>
      <c r="AL36" s="14">
        <f t="shared" si="18"/>
        <v>10.143741794841343</v>
      </c>
      <c r="AM36" s="14">
        <f t="shared" si="19"/>
        <v>1.4081213281325451</v>
      </c>
      <c r="AN36" s="14">
        <f t="shared" si="20"/>
        <v>0.56933276346388972</v>
      </c>
      <c r="AO36" s="11">
        <f t="shared" si="33"/>
        <v>2.0621120954280148E-2</v>
      </c>
      <c r="AP36" s="11">
        <f t="shared" si="21"/>
        <v>2.5977173653231045E-2</v>
      </c>
      <c r="AQ36" s="11">
        <f t="shared" si="22"/>
        <v>2.3564574154817608E-2</v>
      </c>
      <c r="AR36" s="1">
        <f t="shared" si="34"/>
        <v>19414.601595393222</v>
      </c>
      <c r="AS36" s="1">
        <f t="shared" si="35"/>
        <v>3445.5695493833528</v>
      </c>
      <c r="AT36" s="1">
        <f t="shared" si="36"/>
        <v>1165.5922721539505</v>
      </c>
      <c r="AU36" s="1">
        <f t="shared" si="37"/>
        <v>3882.9203190786448</v>
      </c>
      <c r="AV36" s="1">
        <f t="shared" si="38"/>
        <v>689.11390987667062</v>
      </c>
      <c r="AW36" s="1">
        <f t="shared" si="39"/>
        <v>233.11845443079011</v>
      </c>
      <c r="AX36" s="2">
        <v>0</v>
      </c>
      <c r="AY36" s="2">
        <v>0</v>
      </c>
      <c r="AZ36" s="2">
        <v>0</v>
      </c>
      <c r="BA36" s="2">
        <f t="shared" si="23"/>
        <v>0</v>
      </c>
      <c r="BB36" s="2">
        <f t="shared" si="24"/>
        <v>0</v>
      </c>
      <c r="BC36" s="2">
        <f t="shared" si="4"/>
        <v>0</v>
      </c>
      <c r="BD36" s="2">
        <f t="shared" si="5"/>
        <v>0</v>
      </c>
      <c r="BE36" s="2">
        <f t="shared" si="25"/>
        <v>0</v>
      </c>
      <c r="BF36" s="2">
        <f t="shared" si="6"/>
        <v>0</v>
      </c>
      <c r="BG36" s="2">
        <f t="shared" si="7"/>
        <v>0</v>
      </c>
      <c r="BH36" s="2">
        <f t="shared" si="8"/>
        <v>0</v>
      </c>
      <c r="BI36" s="2">
        <f t="shared" si="9"/>
        <v>0</v>
      </c>
      <c r="BJ36" s="2">
        <f t="shared" si="10"/>
        <v>0</v>
      </c>
      <c r="BK36" s="11">
        <f t="shared" si="40"/>
        <v>4.6800538557361299E-2</v>
      </c>
      <c r="BL36" s="11"/>
      <c r="BM36" s="11"/>
    </row>
    <row r="37" spans="1:65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26"/>
        <v>6.4419132733040119E-3</v>
      </c>
      <c r="F37" s="11">
        <f t="shared" si="11"/>
        <v>1.4658561960459116E-2</v>
      </c>
      <c r="G37" s="11">
        <f t="shared" si="12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3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27"/>
        <v>7.4530906226657478E-3</v>
      </c>
      <c r="O37" s="11">
        <f t="shared" si="14"/>
        <v>2.0536607851349364E-2</v>
      </c>
      <c r="P37" s="11">
        <f t="shared" si="15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6"/>
        <v>179.22403290080703</v>
      </c>
      <c r="U37" s="1">
        <f t="shared" si="41"/>
        <v>898.86196704348333</v>
      </c>
      <c r="V37" s="1">
        <f t="shared" si="42"/>
        <v>853.87683090177541</v>
      </c>
      <c r="W37" s="11">
        <f t="shared" si="28"/>
        <v>-8.2496603834885107E-3</v>
      </c>
      <c r="X37" s="11">
        <f t="shared" si="45"/>
        <v>-3.4539894612210631E-2</v>
      </c>
      <c r="Y37" s="11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7"/>
        <v>2.4940307832691997</v>
      </c>
      <c r="AD37" s="12">
        <f t="shared" si="43"/>
        <v>2.770157627257464</v>
      </c>
      <c r="AE37" s="12">
        <f t="shared" si="44"/>
        <v>1.9972197592887198</v>
      </c>
      <c r="AF37" s="11">
        <f t="shared" si="29"/>
        <v>9.2172159642207152E-2</v>
      </c>
      <c r="AG37" s="11">
        <f t="shared" si="47"/>
        <v>8.2257214163834469E-3</v>
      </c>
      <c r="AH37" s="11">
        <f t="shared" si="48"/>
        <v>2.4347622710749528E-2</v>
      </c>
      <c r="AI37" s="1">
        <f t="shared" si="30"/>
        <v>30528.396407759974</v>
      </c>
      <c r="AJ37" s="1">
        <f t="shared" si="31"/>
        <v>4868.2682685329537</v>
      </c>
      <c r="AK37" s="1">
        <f t="shared" si="32"/>
        <v>1609.6898848161477</v>
      </c>
      <c r="AL37" s="14">
        <f t="shared" si="18"/>
        <v>10.352917121321754</v>
      </c>
      <c r="AM37" s="14">
        <f t="shared" si="19"/>
        <v>1.4447003403982626</v>
      </c>
      <c r="AN37" s="14">
        <f t="shared" si="20"/>
        <v>0.58274884758730183</v>
      </c>
      <c r="AO37" s="11">
        <f t="shared" si="33"/>
        <v>2.0621120954280148E-2</v>
      </c>
      <c r="AP37" s="11">
        <f t="shared" si="21"/>
        <v>2.5977173653231045E-2</v>
      </c>
      <c r="AQ37" s="11">
        <f t="shared" si="22"/>
        <v>2.3564574154817608E-2</v>
      </c>
      <c r="AR37" s="1">
        <f t="shared" si="34"/>
        <v>20039.579743064602</v>
      </c>
      <c r="AS37" s="1">
        <f t="shared" si="35"/>
        <v>3610.4420492919689</v>
      </c>
      <c r="AT37" s="1">
        <f t="shared" si="36"/>
        <v>1226.6138409998002</v>
      </c>
      <c r="AU37" s="1">
        <f t="shared" si="37"/>
        <v>4007.9159486129206</v>
      </c>
      <c r="AV37" s="1">
        <f t="shared" si="38"/>
        <v>722.08840985839379</v>
      </c>
      <c r="AW37" s="1">
        <f t="shared" si="39"/>
        <v>245.32276819996005</v>
      </c>
      <c r="AX37" s="2">
        <v>0</v>
      </c>
      <c r="AY37" s="2">
        <v>0</v>
      </c>
      <c r="AZ37" s="2">
        <v>0</v>
      </c>
      <c r="BA37" s="2">
        <f t="shared" si="23"/>
        <v>0</v>
      </c>
      <c r="BB37" s="2">
        <f t="shared" si="24"/>
        <v>0</v>
      </c>
      <c r="BC37" s="2">
        <f t="shared" si="4"/>
        <v>0</v>
      </c>
      <c r="BD37" s="2">
        <f t="shared" si="5"/>
        <v>0</v>
      </c>
      <c r="BE37" s="2">
        <f t="shared" si="25"/>
        <v>0</v>
      </c>
      <c r="BF37" s="2">
        <f t="shared" si="6"/>
        <v>0</v>
      </c>
      <c r="BG37" s="2">
        <f t="shared" si="7"/>
        <v>0</v>
      </c>
      <c r="BH37" s="2">
        <f t="shared" si="8"/>
        <v>0</v>
      </c>
      <c r="BI37" s="2">
        <f t="shared" si="9"/>
        <v>0</v>
      </c>
      <c r="BJ37" s="2">
        <f t="shared" si="10"/>
        <v>0</v>
      </c>
      <c r="BK37" s="11">
        <f t="shared" si="40"/>
        <v>3.0796148802888695E-2</v>
      </c>
      <c r="BL37" s="11"/>
      <c r="BM37" s="11"/>
    </row>
    <row r="38" spans="1:65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26"/>
        <v>6.1882645985391616E-3</v>
      </c>
      <c r="F38" s="11">
        <f t="shared" si="11"/>
        <v>1.246241293638195E-2</v>
      </c>
      <c r="G38" s="11">
        <f t="shared" si="12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3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27"/>
        <v>1.1061956968446474E-2</v>
      </c>
      <c r="O38" s="11">
        <f t="shared" si="14"/>
        <v>1.9712489992555371E-2</v>
      </c>
      <c r="P38" s="11">
        <f t="shared" si="15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6"/>
        <v>177.55425611266796</v>
      </c>
      <c r="U38" s="1">
        <f t="shared" si="41"/>
        <v>848.05370684498394</v>
      </c>
      <c r="V38" s="1">
        <f t="shared" si="42"/>
        <v>848.93393409751468</v>
      </c>
      <c r="W38" s="11">
        <f t="shared" si="28"/>
        <v>-9.3167013436374901E-3</v>
      </c>
      <c r="X38" s="11">
        <f t="shared" si="45"/>
        <v>-5.6525097357958964E-2</v>
      </c>
      <c r="Y38" s="11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7"/>
        <v>2.5066122179045962</v>
      </c>
      <c r="AD38" s="12">
        <f t="shared" si="43"/>
        <v>2.8705154383111862</v>
      </c>
      <c r="AE38" s="12">
        <f t="shared" si="44"/>
        <v>2.0325970830505562</v>
      </c>
      <c r="AF38" s="11">
        <f t="shared" si="29"/>
        <v>5.0446188233910227E-3</v>
      </c>
      <c r="AG38" s="11">
        <f t="shared" si="47"/>
        <v>3.6228195127321783E-2</v>
      </c>
      <c r="AH38" s="11">
        <f t="shared" si="48"/>
        <v>1.7713285479628693E-2</v>
      </c>
      <c r="AI38" s="1">
        <f t="shared" si="30"/>
        <v>31483.472715596898</v>
      </c>
      <c r="AJ38" s="1">
        <f t="shared" si="31"/>
        <v>5103.5298515380518</v>
      </c>
      <c r="AK38" s="1">
        <f t="shared" si="32"/>
        <v>1694.043664534493</v>
      </c>
      <c r="AL38" s="14">
        <f t="shared" si="18"/>
        <v>10.566405877510167</v>
      </c>
      <c r="AM38" s="14">
        <f t="shared" si="19"/>
        <v>1.4822295720176701</v>
      </c>
      <c r="AN38" s="14">
        <f t="shared" si="20"/>
        <v>0.5964810760199073</v>
      </c>
      <c r="AO38" s="11">
        <f t="shared" si="33"/>
        <v>2.0621120954280148E-2</v>
      </c>
      <c r="AP38" s="11">
        <f t="shared" si="21"/>
        <v>2.5977173653231045E-2</v>
      </c>
      <c r="AQ38" s="11">
        <f t="shared" si="22"/>
        <v>2.3564574154817608E-2</v>
      </c>
      <c r="AR38" s="1">
        <f t="shared" si="34"/>
        <v>20681.035819000379</v>
      </c>
      <c r="AS38" s="1">
        <f t="shared" si="35"/>
        <v>3776.5951924503188</v>
      </c>
      <c r="AT38" s="1">
        <f t="shared" si="36"/>
        <v>1289.9721805104373</v>
      </c>
      <c r="AU38" s="1">
        <f t="shared" si="37"/>
        <v>4136.2071638000762</v>
      </c>
      <c r="AV38" s="1">
        <f t="shared" si="38"/>
        <v>755.3190384900638</v>
      </c>
      <c r="AW38" s="1">
        <f t="shared" si="39"/>
        <v>257.99443610208749</v>
      </c>
      <c r="AX38" s="2">
        <v>0</v>
      </c>
      <c r="AY38" s="2">
        <v>0</v>
      </c>
      <c r="AZ38" s="2">
        <v>0</v>
      </c>
      <c r="BA38" s="2">
        <f t="shared" si="23"/>
        <v>0</v>
      </c>
      <c r="BB38" s="2">
        <f t="shared" si="24"/>
        <v>0</v>
      </c>
      <c r="BC38" s="2">
        <f t="shared" si="4"/>
        <v>0</v>
      </c>
      <c r="BD38" s="2">
        <f t="shared" si="5"/>
        <v>0</v>
      </c>
      <c r="BE38" s="2">
        <f t="shared" si="25"/>
        <v>0</v>
      </c>
      <c r="BF38" s="2">
        <f t="shared" si="6"/>
        <v>0</v>
      </c>
      <c r="BG38" s="2">
        <f t="shared" si="7"/>
        <v>0</v>
      </c>
      <c r="BH38" s="2">
        <f t="shared" ref="BH38:BH60" si="49">2*BB$5*AX38*AR38/Z38*1000</f>
        <v>0</v>
      </c>
      <c r="BI38" s="2">
        <f t="shared" si="9"/>
        <v>0</v>
      </c>
      <c r="BJ38" s="2">
        <f t="shared" si="10"/>
        <v>0</v>
      </c>
      <c r="BK38" s="11">
        <f t="shared" si="40"/>
        <v>3.4870939747054103E-2</v>
      </c>
      <c r="BL38" s="11"/>
      <c r="BM38" s="11"/>
    </row>
    <row r="39" spans="1:65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26"/>
        <v>6.4313278720127265E-3</v>
      </c>
      <c r="F39" s="11">
        <f t="shared" si="11"/>
        <v>1.2593283935289801E-2</v>
      </c>
      <c r="G39" s="11">
        <f t="shared" si="12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3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27"/>
        <v>1.942643926323484E-3</v>
      </c>
      <c r="O39" s="11">
        <f t="shared" si="14"/>
        <v>2.3637521771912917E-2</v>
      </c>
      <c r="P39" s="11">
        <f t="shared" si="15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6"/>
        <v>178.52672604902381</v>
      </c>
      <c r="U39" s="1">
        <f t="shared" si="41"/>
        <v>809.7344341843268</v>
      </c>
      <c r="V39" s="1">
        <f t="shared" si="42"/>
        <v>848.75548948655353</v>
      </c>
      <c r="W39" s="11">
        <f t="shared" si="28"/>
        <v>5.477029712758652E-3</v>
      </c>
      <c r="X39" s="11">
        <f t="shared" si="45"/>
        <v>-4.518495981017101E-2</v>
      </c>
      <c r="Y39" s="11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7"/>
        <v>2.5234576073225217</v>
      </c>
      <c r="AD39" s="12">
        <f t="shared" si="43"/>
        <v>2.8708353689561941</v>
      </c>
      <c r="AE39" s="12">
        <f t="shared" si="44"/>
        <v>2.0633186248030597</v>
      </c>
      <c r="AF39" s="11">
        <f t="shared" si="29"/>
        <v>6.7203811174301187E-3</v>
      </c>
      <c r="AG39" s="11">
        <f t="shared" si="47"/>
        <v>1.1145407571677701E-4</v>
      </c>
      <c r="AH39" s="11">
        <f t="shared" si="48"/>
        <v>1.5114427747970671E-2</v>
      </c>
      <c r="AI39" s="1">
        <f t="shared" si="30"/>
        <v>32471.332607837285</v>
      </c>
      <c r="AJ39" s="1">
        <f t="shared" si="31"/>
        <v>5348.4959048743103</v>
      </c>
      <c r="AK39" s="1">
        <f t="shared" si="32"/>
        <v>1782.6337341831313</v>
      </c>
      <c r="AL39" s="14">
        <f t="shared" ref="AL39:AL56" si="50">(1+AL$5)*AL38</f>
        <v>10.784297011162321</v>
      </c>
      <c r="AM39" s="14">
        <f t="shared" ref="AM39:AM56" si="51">(1+AM$5)*AM38</f>
        <v>1.5207337070039275</v>
      </c>
      <c r="AN39" s="14">
        <f t="shared" ref="AN39:AN56" si="52">(1+AN$5)*AN38</f>
        <v>0.61053689856772375</v>
      </c>
      <c r="AO39" s="11">
        <f t="shared" si="33"/>
        <v>2.0621120954280148E-2</v>
      </c>
      <c r="AP39" s="11">
        <f t="shared" si="21"/>
        <v>2.5977173653231045E-2</v>
      </c>
      <c r="AQ39" s="11">
        <f t="shared" si="22"/>
        <v>2.3564574154817608E-2</v>
      </c>
      <c r="AR39" s="1">
        <f t="shared" si="34"/>
        <v>21347.530965259215</v>
      </c>
      <c r="AS39" s="1">
        <f t="shared" si="35"/>
        <v>3950.5573444347792</v>
      </c>
      <c r="AT39" s="1">
        <f t="shared" si="36"/>
        <v>1356.2136574006256</v>
      </c>
      <c r="AU39" s="1">
        <f t="shared" si="37"/>
        <v>4269.5061930518432</v>
      </c>
      <c r="AV39" s="1">
        <f t="shared" si="38"/>
        <v>790.11146888695589</v>
      </c>
      <c r="AW39" s="1">
        <f t="shared" si="39"/>
        <v>271.24273148012514</v>
      </c>
      <c r="AX39" s="2">
        <v>0</v>
      </c>
      <c r="AY39" s="2">
        <v>0</v>
      </c>
      <c r="AZ39" s="2">
        <v>0</v>
      </c>
      <c r="BA39" s="2">
        <f t="shared" si="23"/>
        <v>0</v>
      </c>
      <c r="BB39" s="2">
        <f t="shared" si="24"/>
        <v>0</v>
      </c>
      <c r="BC39" s="2">
        <f t="shared" si="4"/>
        <v>0</v>
      </c>
      <c r="BD39" s="2">
        <f t="shared" si="5"/>
        <v>0</v>
      </c>
      <c r="BE39" s="2">
        <f t="shared" si="25"/>
        <v>0</v>
      </c>
      <c r="BF39" s="2">
        <f t="shared" si="6"/>
        <v>0</v>
      </c>
      <c r="BG39" s="2">
        <f t="shared" si="7"/>
        <v>0</v>
      </c>
      <c r="BH39" s="2">
        <f t="shared" si="49"/>
        <v>0</v>
      </c>
      <c r="BI39" s="2">
        <f t="shared" si="9"/>
        <v>0</v>
      </c>
      <c r="BJ39" s="2">
        <f t="shared" si="10"/>
        <v>0</v>
      </c>
      <c r="BK39" s="11">
        <f t="shared" si="40"/>
        <v>2.8112857947955566E-2</v>
      </c>
      <c r="BL39" s="11"/>
      <c r="BM39" s="11"/>
    </row>
    <row r="40" spans="1:65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26"/>
        <v>5.8607091553546375E-3</v>
      </c>
      <c r="F40" s="11">
        <f t="shared" si="11"/>
        <v>1.2074447177279346E-2</v>
      </c>
      <c r="G40" s="11">
        <f t="shared" si="12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3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27"/>
        <v>2.3583191641807444E-2</v>
      </c>
      <c r="O40" s="11">
        <f t="shared" si="14"/>
        <v>2.2329565578571797E-2</v>
      </c>
      <c r="P40" s="11">
        <f t="shared" si="15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6"/>
        <v>176.03566284065784</v>
      </c>
      <c r="U40" s="1">
        <f t="shared" si="41"/>
        <v>769.31632227109981</v>
      </c>
      <c r="V40" s="1">
        <f t="shared" si="42"/>
        <v>828.1612532754807</v>
      </c>
      <c r="W40" s="11">
        <f t="shared" si="28"/>
        <v>-1.3953446990799145E-2</v>
      </c>
      <c r="X40" s="11">
        <f t="shared" si="45"/>
        <v>-4.9915268768261689E-2</v>
      </c>
      <c r="Y40" s="11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7"/>
        <v>2.5032209020804457</v>
      </c>
      <c r="AD40" s="12">
        <f t="shared" si="43"/>
        <v>2.882563824344889</v>
      </c>
      <c r="AE40" s="12">
        <f t="shared" si="44"/>
        <v>2.0908889139613622</v>
      </c>
      <c r="AF40" s="11">
        <f t="shared" si="29"/>
        <v>-8.0194353902968141E-3</v>
      </c>
      <c r="AG40" s="11">
        <f t="shared" si="47"/>
        <v>4.0853806928535796E-3</v>
      </c>
      <c r="AH40" s="11">
        <f t="shared" si="48"/>
        <v>1.3362109383825205E-2</v>
      </c>
      <c r="AI40" s="1">
        <f t="shared" si="30"/>
        <v>33493.705540105402</v>
      </c>
      <c r="AJ40" s="1">
        <f t="shared" si="31"/>
        <v>5603.7577832738352</v>
      </c>
      <c r="AK40" s="1">
        <f t="shared" si="32"/>
        <v>1875.6130922449433</v>
      </c>
      <c r="AL40" s="14">
        <f t="shared" si="50"/>
        <v>11.006681304236382</v>
      </c>
      <c r="AM40" s="14">
        <f t="shared" si="51"/>
        <v>1.5602380705910903</v>
      </c>
      <c r="AN40" s="14">
        <f t="shared" si="52"/>
        <v>0.62492394058827527</v>
      </c>
      <c r="AO40" s="11">
        <f t="shared" si="33"/>
        <v>2.0621120954280148E-2</v>
      </c>
      <c r="AP40" s="11">
        <f t="shared" si="21"/>
        <v>2.5977173653231045E-2</v>
      </c>
      <c r="AQ40" s="11">
        <f t="shared" si="22"/>
        <v>2.3564574154817608E-2</v>
      </c>
      <c r="AR40" s="1">
        <f t="shared" si="34"/>
        <v>22025.972673419677</v>
      </c>
      <c r="AS40" s="1">
        <f t="shared" si="35"/>
        <v>4130.6231448912513</v>
      </c>
      <c r="AT40" s="1">
        <f t="shared" si="36"/>
        <v>1425.405562220285</v>
      </c>
      <c r="AU40" s="1">
        <f t="shared" si="37"/>
        <v>4405.1945346839357</v>
      </c>
      <c r="AV40" s="1">
        <f t="shared" si="38"/>
        <v>826.12462897825026</v>
      </c>
      <c r="AW40" s="1">
        <f t="shared" si="39"/>
        <v>285.081112444057</v>
      </c>
      <c r="AX40" s="2">
        <v>0</v>
      </c>
      <c r="AY40" s="2">
        <v>0</v>
      </c>
      <c r="AZ40" s="2">
        <v>0</v>
      </c>
      <c r="BA40" s="2">
        <f t="shared" si="23"/>
        <v>0</v>
      </c>
      <c r="BB40" s="2">
        <f t="shared" si="24"/>
        <v>0</v>
      </c>
      <c r="BC40" s="2">
        <f t="shared" si="4"/>
        <v>0</v>
      </c>
      <c r="BD40" s="2">
        <f t="shared" si="5"/>
        <v>0</v>
      </c>
      <c r="BE40" s="2">
        <f t="shared" si="25"/>
        <v>0</v>
      </c>
      <c r="BF40" s="2">
        <f t="shared" si="6"/>
        <v>0</v>
      </c>
      <c r="BG40" s="2">
        <f t="shared" si="7"/>
        <v>0</v>
      </c>
      <c r="BH40" s="2">
        <f t="shared" si="49"/>
        <v>0</v>
      </c>
      <c r="BI40" s="2">
        <f t="shared" si="9"/>
        <v>0</v>
      </c>
      <c r="BJ40" s="2">
        <f t="shared" si="10"/>
        <v>0</v>
      </c>
      <c r="BK40" s="11">
        <f t="shared" si="40"/>
        <v>4.6463920071268622E-2</v>
      </c>
      <c r="BL40" s="11"/>
      <c r="BM40" s="11"/>
    </row>
    <row r="41" spans="1:65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26"/>
        <v>5.7810995316500691E-3</v>
      </c>
      <c r="F41" s="11">
        <f t="shared" si="11"/>
        <v>1.2319281691468786E-2</v>
      </c>
      <c r="G41" s="11">
        <f t="shared" si="12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3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27"/>
        <v>1.9840949040141886E-2</v>
      </c>
      <c r="O41" s="11">
        <f t="shared" si="14"/>
        <v>1.7723899912576169E-2</v>
      </c>
      <c r="P41" s="11">
        <f t="shared" si="15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6"/>
        <v>175.44939229898932</v>
      </c>
      <c r="U41" s="1">
        <f t="shared" si="41"/>
        <v>758.7894364238</v>
      </c>
      <c r="V41" s="1">
        <f t="shared" si="42"/>
        <v>828.5351055881282</v>
      </c>
      <c r="W41" s="11">
        <f t="shared" si="28"/>
        <v>-3.3304077833318235E-3</v>
      </c>
      <c r="X41" s="11">
        <f t="shared" si="45"/>
        <v>-1.3683429744767883E-2</v>
      </c>
      <c r="Y41" s="11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7"/>
        <v>2.481453543375975</v>
      </c>
      <c r="AD41" s="12">
        <f t="shared" si="43"/>
        <v>2.8768331091109078</v>
      </c>
      <c r="AE41" s="12">
        <f t="shared" si="44"/>
        <v>2.0728401776911358</v>
      </c>
      <c r="AF41" s="11">
        <f t="shared" si="29"/>
        <v>-8.6957402306683251E-3</v>
      </c>
      <c r="AG41" s="11">
        <f t="shared" si="47"/>
        <v>-1.9880618724144039E-3</v>
      </c>
      <c r="AH41" s="11">
        <f t="shared" si="48"/>
        <v>-8.632087601455396E-3</v>
      </c>
      <c r="AI41" s="1">
        <f t="shared" si="30"/>
        <v>34549.5295207788</v>
      </c>
      <c r="AJ41" s="1">
        <f t="shared" si="31"/>
        <v>5869.5066339247023</v>
      </c>
      <c r="AK41" s="1">
        <f t="shared" si="32"/>
        <v>1973.132895464506</v>
      </c>
      <c r="AL41" s="14">
        <f t="shared" si="50"/>
        <v>11.233651410716254</v>
      </c>
      <c r="AM41" s="14">
        <f t="shared" si="51"/>
        <v>1.6007686458912171</v>
      </c>
      <c r="AN41" s="14">
        <f t="shared" si="52"/>
        <v>0.63965000712738851</v>
      </c>
      <c r="AO41" s="11">
        <f t="shared" si="33"/>
        <v>2.0621120954280148E-2</v>
      </c>
      <c r="AP41" s="11">
        <f t="shared" si="21"/>
        <v>2.5977173653231045E-2</v>
      </c>
      <c r="AQ41" s="11">
        <f t="shared" si="22"/>
        <v>2.3564574154817608E-2</v>
      </c>
      <c r="AR41" s="1">
        <f t="shared" si="34"/>
        <v>22724.702776484522</v>
      </c>
      <c r="AS41" s="1">
        <f t="shared" si="35"/>
        <v>4319.48259514238</v>
      </c>
      <c r="AT41" s="1">
        <f t="shared" si="36"/>
        <v>1497.856068219344</v>
      </c>
      <c r="AU41" s="1">
        <f t="shared" si="37"/>
        <v>4544.9405552969047</v>
      </c>
      <c r="AV41" s="1">
        <f t="shared" si="38"/>
        <v>863.89651902847606</v>
      </c>
      <c r="AW41" s="1">
        <f t="shared" si="39"/>
        <v>299.57121364386882</v>
      </c>
      <c r="AX41" s="2">
        <v>0</v>
      </c>
      <c r="AY41" s="2">
        <v>0</v>
      </c>
      <c r="AZ41" s="2">
        <v>0</v>
      </c>
      <c r="BA41" s="2">
        <f t="shared" si="23"/>
        <v>0</v>
      </c>
      <c r="BB41" s="2">
        <f t="shared" si="24"/>
        <v>0</v>
      </c>
      <c r="BC41" s="2">
        <f t="shared" si="4"/>
        <v>0</v>
      </c>
      <c r="BD41" s="2">
        <f t="shared" si="5"/>
        <v>0</v>
      </c>
      <c r="BE41" s="2">
        <f t="shared" si="25"/>
        <v>0</v>
      </c>
      <c r="BF41" s="2">
        <f t="shared" si="6"/>
        <v>0</v>
      </c>
      <c r="BG41" s="2">
        <f t="shared" si="7"/>
        <v>0</v>
      </c>
      <c r="BH41" s="2">
        <f t="shared" si="49"/>
        <v>0</v>
      </c>
      <c r="BI41" s="2">
        <f t="shared" si="9"/>
        <v>0</v>
      </c>
      <c r="BJ41" s="2">
        <f t="shared" si="10"/>
        <v>0</v>
      </c>
      <c r="BK41" s="11">
        <f t="shared" si="40"/>
        <v>4.2982472566384516E-2</v>
      </c>
      <c r="BL41" s="11"/>
      <c r="BM41" s="11"/>
    </row>
    <row r="42" spans="1:65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26"/>
        <v>5.3138957956262445E-3</v>
      </c>
      <c r="F42" s="11">
        <f t="shared" si="11"/>
        <v>1.1294017092817743E-2</v>
      </c>
      <c r="G42" s="11">
        <f t="shared" si="12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3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27"/>
        <v>2.079703416733536E-2</v>
      </c>
      <c r="O42" s="11">
        <f t="shared" si="14"/>
        <v>3.4958300484184024E-2</v>
      </c>
      <c r="P42" s="11">
        <f t="shared" si="15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6"/>
        <v>176.00179241408657</v>
      </c>
      <c r="U42" s="1">
        <f t="shared" si="41"/>
        <v>737.34655045426848</v>
      </c>
      <c r="V42" s="1">
        <f t="shared" si="42"/>
        <v>805.08355118898066</v>
      </c>
      <c r="W42" s="11">
        <f t="shared" si="28"/>
        <v>3.1484869104354551E-3</v>
      </c>
      <c r="X42" s="11">
        <f t="shared" si="45"/>
        <v>-2.8259336438040794E-2</v>
      </c>
      <c r="Y42" s="11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7"/>
        <v>2.4730972206074497</v>
      </c>
      <c r="AD42" s="12">
        <f t="shared" si="43"/>
        <v>2.8631502910465834</v>
      </c>
      <c r="AE42" s="12">
        <f t="shared" si="44"/>
        <v>2.1511802606194173</v>
      </c>
      <c r="AF42" s="11">
        <f t="shared" si="29"/>
        <v>-3.3675112680757735E-3</v>
      </c>
      <c r="AG42" s="11">
        <f t="shared" si="47"/>
        <v>-4.7562084922448955E-3</v>
      </c>
      <c r="AH42" s="11">
        <f t="shared" si="48"/>
        <v>3.7793595363218913E-2</v>
      </c>
      <c r="AI42" s="1">
        <f t="shared" si="30"/>
        <v>35639.51712399783</v>
      </c>
      <c r="AJ42" s="1">
        <f t="shared" si="31"/>
        <v>6146.4524895607083</v>
      </c>
      <c r="AK42" s="1">
        <f t="shared" si="32"/>
        <v>2075.3908195619242</v>
      </c>
      <c r="AL42" s="14">
        <f t="shared" si="50"/>
        <v>11.465301895214854</v>
      </c>
      <c r="AM42" s="14">
        <f t="shared" si="51"/>
        <v>1.6423520909841809</v>
      </c>
      <c r="AN42" s="14">
        <f t="shared" si="52"/>
        <v>0.65472308715347149</v>
      </c>
      <c r="AO42" s="11">
        <f t="shared" si="33"/>
        <v>2.0621120954280148E-2</v>
      </c>
      <c r="AP42" s="11">
        <f t="shared" si="21"/>
        <v>2.5977173653231045E-2</v>
      </c>
      <c r="AQ42" s="11">
        <f t="shared" si="22"/>
        <v>2.3564574154817608E-2</v>
      </c>
      <c r="AR42" s="1">
        <f t="shared" si="34"/>
        <v>23437.001416640374</v>
      </c>
      <c r="AS42" s="1">
        <f t="shared" si="35"/>
        <v>4513.1104635571901</v>
      </c>
      <c r="AT42" s="1">
        <f t="shared" si="36"/>
        <v>1573.6982981308186</v>
      </c>
      <c r="AU42" s="1">
        <f t="shared" si="37"/>
        <v>4687.4002833280747</v>
      </c>
      <c r="AV42" s="1">
        <f t="shared" si="38"/>
        <v>902.62209271143809</v>
      </c>
      <c r="AW42" s="1">
        <f t="shared" si="39"/>
        <v>314.73965962616376</v>
      </c>
      <c r="AX42" s="2">
        <v>0</v>
      </c>
      <c r="AY42" s="2">
        <v>0</v>
      </c>
      <c r="AZ42" s="2">
        <v>0</v>
      </c>
      <c r="BA42" s="2">
        <f t="shared" si="23"/>
        <v>0</v>
      </c>
      <c r="BB42" s="2">
        <f t="shared" si="24"/>
        <v>0</v>
      </c>
      <c r="BC42" s="2">
        <f t="shared" si="4"/>
        <v>0</v>
      </c>
      <c r="BD42" s="2">
        <f t="shared" si="5"/>
        <v>0</v>
      </c>
      <c r="BE42" s="2">
        <f t="shared" si="25"/>
        <v>0</v>
      </c>
      <c r="BF42" s="2">
        <f t="shared" si="6"/>
        <v>0</v>
      </c>
      <c r="BG42" s="2">
        <f t="shared" si="7"/>
        <v>0</v>
      </c>
      <c r="BH42" s="2">
        <f t="shared" si="49"/>
        <v>0</v>
      </c>
      <c r="BI42" s="2">
        <f t="shared" si="9"/>
        <v>0</v>
      </c>
      <c r="BJ42" s="2">
        <f t="shared" si="10"/>
        <v>0</v>
      </c>
      <c r="BK42" s="11">
        <f t="shared" si="40"/>
        <v>4.61427456650296E-2</v>
      </c>
      <c r="BL42" s="11"/>
      <c r="BM42" s="11"/>
    </row>
    <row r="43" spans="1:65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26"/>
        <v>5.6420769798790626E-3</v>
      </c>
      <c r="F43" s="11">
        <f t="shared" si="11"/>
        <v>1.0971471739061212E-2</v>
      </c>
      <c r="G43" s="11">
        <f t="shared" si="12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3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27"/>
        <v>2.6929718211903264E-2</v>
      </c>
      <c r="O43" s="11">
        <f t="shared" si="14"/>
        <v>5.0765530651725621E-2</v>
      </c>
      <c r="P43" s="11">
        <f t="shared" si="15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6"/>
        <v>171.623391932289</v>
      </c>
      <c r="U43" s="1">
        <f t="shared" si="41"/>
        <v>689.80970911035058</v>
      </c>
      <c r="V43" s="1">
        <f t="shared" si="42"/>
        <v>804.35740114786302</v>
      </c>
      <c r="W43" s="11">
        <f t="shared" si="28"/>
        <v>-2.4877022112913094E-2</v>
      </c>
      <c r="X43" s="11">
        <f t="shared" si="45"/>
        <v>-6.447014814761276E-2</v>
      </c>
      <c r="Y43" s="11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7"/>
        <v>2.4755464706454462</v>
      </c>
      <c r="AD43" s="12">
        <f t="shared" si="43"/>
        <v>2.8303909353791314</v>
      </c>
      <c r="AE43" s="12">
        <f t="shared" si="44"/>
        <v>2.1734776131873805</v>
      </c>
      <c r="AF43" s="11">
        <f t="shared" si="29"/>
        <v>9.9035736144448272E-4</v>
      </c>
      <c r="AG43" s="11">
        <f t="shared" si="47"/>
        <v>-1.1441717107863458E-2</v>
      </c>
      <c r="AH43" s="11">
        <f t="shared" si="48"/>
        <v>1.0365171611207868E-2</v>
      </c>
      <c r="AI43" s="1">
        <f t="shared" si="30"/>
        <v>36762.965694926119</v>
      </c>
      <c r="AJ43" s="1">
        <f t="shared" si="31"/>
        <v>6434.4293333160758</v>
      </c>
      <c r="AK43" s="1">
        <f t="shared" si="32"/>
        <v>2182.5913972318958</v>
      </c>
      <c r="AL43" s="14">
        <f t="shared" si="50"/>
        <v>11.701729272373417</v>
      </c>
      <c r="AM43" s="14">
        <f t="shared" si="51"/>
        <v>1.6850157564514241</v>
      </c>
      <c r="AN43" s="14">
        <f t="shared" si="52"/>
        <v>0.67015135789157054</v>
      </c>
      <c r="AO43" s="11">
        <f t="shared" si="33"/>
        <v>2.0621120954280148E-2</v>
      </c>
      <c r="AP43" s="11">
        <f t="shared" si="21"/>
        <v>2.5977173653231045E-2</v>
      </c>
      <c r="AQ43" s="11">
        <f t="shared" si="22"/>
        <v>2.3564574154817608E-2</v>
      </c>
      <c r="AR43" s="1">
        <f t="shared" si="34"/>
        <v>24177.81734819313</v>
      </c>
      <c r="AS43" s="1">
        <f t="shared" si="35"/>
        <v>4713.9164827962522</v>
      </c>
      <c r="AT43" s="1">
        <f t="shared" si="36"/>
        <v>1653.0702030024202</v>
      </c>
      <c r="AU43" s="1">
        <f t="shared" si="37"/>
        <v>4835.563469638626</v>
      </c>
      <c r="AV43" s="1">
        <f t="shared" si="38"/>
        <v>942.78329655925052</v>
      </c>
      <c r="AW43" s="1">
        <f t="shared" si="39"/>
        <v>330.61404060048403</v>
      </c>
      <c r="AX43" s="2">
        <v>0</v>
      </c>
      <c r="AY43" s="2">
        <v>0</v>
      </c>
      <c r="AZ43" s="2">
        <v>0</v>
      </c>
      <c r="BA43" s="2">
        <f t="shared" si="23"/>
        <v>0</v>
      </c>
      <c r="BB43" s="2">
        <f t="shared" si="24"/>
        <v>0</v>
      </c>
      <c r="BC43" s="2">
        <f t="shared" si="4"/>
        <v>0</v>
      </c>
      <c r="BD43" s="2">
        <f t="shared" si="5"/>
        <v>0</v>
      </c>
      <c r="BE43" s="2">
        <f t="shared" si="25"/>
        <v>0</v>
      </c>
      <c r="BF43" s="2">
        <f t="shared" si="6"/>
        <v>0</v>
      </c>
      <c r="BG43" s="2">
        <f t="shared" si="7"/>
        <v>0</v>
      </c>
      <c r="BH43" s="2">
        <f t="shared" si="49"/>
        <v>0</v>
      </c>
      <c r="BI43" s="2">
        <f t="shared" si="9"/>
        <v>0</v>
      </c>
      <c r="BJ43" s="2">
        <f t="shared" si="10"/>
        <v>0</v>
      </c>
      <c r="BK43" s="11">
        <f t="shared" si="40"/>
        <v>5.2327866650176941E-2</v>
      </c>
      <c r="BL43" s="11"/>
      <c r="BM43" s="11"/>
    </row>
    <row r="44" spans="1:65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26"/>
        <v>4.949025180586597E-3</v>
      </c>
      <c r="F44" s="11">
        <f t="shared" si="11"/>
        <v>1.0535666758227036E-2</v>
      </c>
      <c r="G44" s="11">
        <f t="shared" si="12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3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27"/>
        <v>1.9572843685802921E-2</v>
      </c>
      <c r="O44" s="11">
        <f t="shared" si="14"/>
        <v>2.0073859041340292E-2</v>
      </c>
      <c r="P44" s="11">
        <f t="shared" si="15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6"/>
        <v>167.75711169562331</v>
      </c>
      <c r="U44" s="1">
        <f t="shared" si="41"/>
        <v>675.62399492262864</v>
      </c>
      <c r="V44" s="1">
        <f t="shared" si="42"/>
        <v>807.31845876176374</v>
      </c>
      <c r="W44" s="11">
        <f t="shared" si="28"/>
        <v>-2.252769971002011E-2</v>
      </c>
      <c r="X44" s="11">
        <f t="shared" si="45"/>
        <v>-2.0564677476078597E-2</v>
      </c>
      <c r="Y44" s="11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7"/>
        <v>2.4456886797812856</v>
      </c>
      <c r="AD44" s="12">
        <f t="shared" si="43"/>
        <v>2.7175457818006472</v>
      </c>
      <c r="AE44" s="12">
        <f t="shared" si="44"/>
        <v>2.122670576096306</v>
      </c>
      <c r="AF44" s="11">
        <f t="shared" si="29"/>
        <v>-1.2061090841237965E-2</v>
      </c>
      <c r="AG44" s="11">
        <f t="shared" si="47"/>
        <v>-3.9869105065293287E-2</v>
      </c>
      <c r="AH44" s="11">
        <f t="shared" si="48"/>
        <v>-2.337591921021287E-2</v>
      </c>
      <c r="AI44" s="1">
        <f t="shared" si="30"/>
        <v>37922.232595072135</v>
      </c>
      <c r="AJ44" s="1">
        <f t="shared" si="31"/>
        <v>6733.769696543719</v>
      </c>
      <c r="AK44" s="1">
        <f t="shared" si="32"/>
        <v>2294.9462981091901</v>
      </c>
      <c r="AL44" s="14">
        <f t="shared" si="50"/>
        <v>11.94303204707327</v>
      </c>
      <c r="AM44" s="14">
        <f t="shared" si="51"/>
        <v>1.7287877033651933</v>
      </c>
      <c r="AN44" s="14">
        <f t="shared" si="52"/>
        <v>0.68594318925955822</v>
      </c>
      <c r="AO44" s="11">
        <f t="shared" si="33"/>
        <v>2.0621120954280148E-2</v>
      </c>
      <c r="AP44" s="11">
        <f t="shared" si="21"/>
        <v>2.5977173653231045E-2</v>
      </c>
      <c r="AQ44" s="11">
        <f t="shared" si="22"/>
        <v>2.3564574154817608E-2</v>
      </c>
      <c r="AR44" s="1">
        <f t="shared" si="34"/>
        <v>24928.350490542522</v>
      </c>
      <c r="AS44" s="1">
        <f t="shared" si="35"/>
        <v>4921.6479408485302</v>
      </c>
      <c r="AT44" s="1">
        <f t="shared" si="36"/>
        <v>1736.109108197119</v>
      </c>
      <c r="AU44" s="1">
        <f t="shared" si="37"/>
        <v>4985.670098108505</v>
      </c>
      <c r="AV44" s="1">
        <f t="shared" si="38"/>
        <v>984.32958816970608</v>
      </c>
      <c r="AW44" s="1">
        <f t="shared" si="39"/>
        <v>347.22182163942381</v>
      </c>
      <c r="AX44" s="2">
        <v>0</v>
      </c>
      <c r="AY44" s="2">
        <v>0</v>
      </c>
      <c r="AZ44" s="2">
        <v>0</v>
      </c>
      <c r="BA44" s="2">
        <f t="shared" si="23"/>
        <v>0</v>
      </c>
      <c r="BB44" s="2">
        <f t="shared" si="24"/>
        <v>0</v>
      </c>
      <c r="BC44" s="2">
        <f t="shared" si="4"/>
        <v>0</v>
      </c>
      <c r="BD44" s="2">
        <f t="shared" si="5"/>
        <v>0</v>
      </c>
      <c r="BE44" s="2">
        <f t="shared" si="25"/>
        <v>0</v>
      </c>
      <c r="BF44" s="2">
        <f t="shared" si="6"/>
        <v>0</v>
      </c>
      <c r="BG44" s="2">
        <f t="shared" si="7"/>
        <v>0</v>
      </c>
      <c r="BH44" s="2">
        <f t="shared" si="49"/>
        <v>0</v>
      </c>
      <c r="BI44" s="2">
        <f t="shared" si="9"/>
        <v>0</v>
      </c>
      <c r="BJ44" s="2">
        <f t="shared" si="10"/>
        <v>0</v>
      </c>
      <c r="BK44" s="11">
        <f t="shared" si="40"/>
        <v>4.0538539895418974E-2</v>
      </c>
      <c r="BL44" s="11"/>
      <c r="BM44" s="11"/>
    </row>
    <row r="45" spans="1:65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26"/>
        <v>5.0461581002705369E-3</v>
      </c>
      <c r="F45" s="11">
        <f t="shared" si="11"/>
        <v>9.9070939245591294E-3</v>
      </c>
      <c r="G45" s="11">
        <f t="shared" si="12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3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27"/>
        <v>2.7359512403899E-2</v>
      </c>
      <c r="O45" s="11">
        <f t="shared" si="14"/>
        <v>1.4888187542058562E-2</v>
      </c>
      <c r="P45" s="11">
        <f t="shared" si="15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6"/>
        <v>165.10632261113358</v>
      </c>
      <c r="U45" s="1">
        <f t="shared" si="41"/>
        <v>671.17417898722408</v>
      </c>
      <c r="V45" s="1">
        <f t="shared" si="42"/>
        <v>796.29855538743095</v>
      </c>
      <c r="W45" s="11">
        <f t="shared" si="28"/>
        <v>-1.580135147593198E-2</v>
      </c>
      <c r="X45" s="11">
        <f t="shared" si="45"/>
        <v>-6.5862313488646018E-3</v>
      </c>
      <c r="Y45" s="11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7"/>
        <v>2.3919360266608938</v>
      </c>
      <c r="AD45" s="12">
        <f t="shared" si="43"/>
        <v>2.6903682010478107</v>
      </c>
      <c r="AE45" s="12">
        <f t="shared" si="44"/>
        <v>2.0888168511936764</v>
      </c>
      <c r="AF45" s="11">
        <f t="shared" si="29"/>
        <v>-2.1978534539072614E-2</v>
      </c>
      <c r="AG45" s="11">
        <f t="shared" si="47"/>
        <v>-1.0000781195608321E-2</v>
      </c>
      <c r="AH45" s="11">
        <f t="shared" si="48"/>
        <v>-1.5948647559287488E-2</v>
      </c>
      <c r="AI45" s="1">
        <f t="shared" si="30"/>
        <v>39115.679433673431</v>
      </c>
      <c r="AJ45" s="1">
        <f t="shared" si="31"/>
        <v>7044.7223150590535</v>
      </c>
      <c r="AK45" s="1">
        <f t="shared" si="32"/>
        <v>2412.6734899376952</v>
      </c>
      <c r="AL45" s="14">
        <f t="shared" si="50"/>
        <v>12.189310755476813</v>
      </c>
      <c r="AM45" s="14">
        <f t="shared" si="51"/>
        <v>1.7736967217450814</v>
      </c>
      <c r="AN45" s="14">
        <f t="shared" si="52"/>
        <v>0.70210714840885713</v>
      </c>
      <c r="AO45" s="11">
        <f t="shared" si="33"/>
        <v>2.0621120954280148E-2</v>
      </c>
      <c r="AP45" s="11">
        <f t="shared" si="21"/>
        <v>2.5977173653231045E-2</v>
      </c>
      <c r="AQ45" s="11">
        <f t="shared" si="22"/>
        <v>2.3564574154817608E-2</v>
      </c>
      <c r="AR45" s="1">
        <f t="shared" si="34"/>
        <v>25703.85697583104</v>
      </c>
      <c r="AS45" s="1">
        <f t="shared" si="35"/>
        <v>5135.6391984713746</v>
      </c>
      <c r="AT45" s="1">
        <f t="shared" si="36"/>
        <v>1822.8596256349915</v>
      </c>
      <c r="AU45" s="1">
        <f t="shared" si="37"/>
        <v>5140.7713951662081</v>
      </c>
      <c r="AV45" s="1">
        <f t="shared" si="38"/>
        <v>1027.1278396942751</v>
      </c>
      <c r="AW45" s="1">
        <f t="shared" si="39"/>
        <v>364.57192512699834</v>
      </c>
      <c r="AX45" s="2">
        <v>0</v>
      </c>
      <c r="AY45" s="2">
        <v>0</v>
      </c>
      <c r="AZ45" s="2">
        <v>0</v>
      </c>
      <c r="BA45" s="2">
        <f t="shared" si="23"/>
        <v>0</v>
      </c>
      <c r="BB45" s="2">
        <f t="shared" si="24"/>
        <v>0</v>
      </c>
      <c r="BC45" s="2">
        <f t="shared" si="4"/>
        <v>0</v>
      </c>
      <c r="BD45" s="2">
        <f t="shared" si="5"/>
        <v>0</v>
      </c>
      <c r="BE45" s="2">
        <f t="shared" si="25"/>
        <v>0</v>
      </c>
      <c r="BF45" s="2">
        <f t="shared" si="6"/>
        <v>0</v>
      </c>
      <c r="BG45" s="2">
        <f t="shared" si="7"/>
        <v>0</v>
      </c>
      <c r="BH45" s="2">
        <f t="shared" si="49"/>
        <v>0</v>
      </c>
      <c r="BI45" s="2">
        <f t="shared" si="9"/>
        <v>0</v>
      </c>
      <c r="BJ45" s="2">
        <f t="shared" si="10"/>
        <v>0</v>
      </c>
      <c r="BK45" s="11">
        <f t="shared" si="40"/>
        <v>4.9542836593907874E-2</v>
      </c>
      <c r="BL45" s="11"/>
      <c r="BM45" s="11"/>
    </row>
    <row r="46" spans="1:65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26"/>
        <v>5.2037039583325839E-3</v>
      </c>
      <c r="F46" s="11">
        <f t="shared" si="11"/>
        <v>9.6601701710541388E-3</v>
      </c>
      <c r="G46" s="11">
        <f t="shared" si="12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3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27"/>
        <v>3.3721781268760465E-2</v>
      </c>
      <c r="O46" s="11">
        <f t="shared" si="14"/>
        <v>5.3442657858149278E-2</v>
      </c>
      <c r="P46" s="11">
        <f t="shared" si="15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6"/>
        <v>162.32174399813118</v>
      </c>
      <c r="U46" s="1">
        <f t="shared" si="41"/>
        <v>638.42352768132957</v>
      </c>
      <c r="V46" s="1">
        <f t="shared" si="42"/>
        <v>779.94831820855222</v>
      </c>
      <c r="W46" s="11">
        <f t="shared" si="28"/>
        <v>-1.6865366322528885E-2</v>
      </c>
      <c r="X46" s="11">
        <f t="shared" si="45"/>
        <v>-4.8796053738708989E-2</v>
      </c>
      <c r="Y46" s="11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7"/>
        <v>2.3673145145870551</v>
      </c>
      <c r="AD46" s="12">
        <f t="shared" si="43"/>
        <v>2.7418723028144973</v>
      </c>
      <c r="AE46" s="12">
        <f t="shared" si="44"/>
        <v>2.1498916534983441</v>
      </c>
      <c r="AF46" s="11">
        <f t="shared" si="29"/>
        <v>-1.0293549576327887E-2</v>
      </c>
      <c r="AG46" s="11">
        <f t="shared" si="47"/>
        <v>1.9143885861655496E-2</v>
      </c>
      <c r="AH46" s="11">
        <f t="shared" si="48"/>
        <v>2.9238945611610667E-2</v>
      </c>
      <c r="AI46" s="1">
        <f t="shared" si="30"/>
        <v>40344.882885472296</v>
      </c>
      <c r="AJ46" s="1">
        <f t="shared" si="31"/>
        <v>7367.3779232474235</v>
      </c>
      <c r="AK46" s="1">
        <f t="shared" si="32"/>
        <v>2535.9780660709243</v>
      </c>
      <c r="AL46" s="14">
        <f t="shared" si="50"/>
        <v>12.440668006914807</v>
      </c>
      <c r="AM46" s="14">
        <f t="shared" si="51"/>
        <v>1.8197723494940201</v>
      </c>
      <c r="AN46" s="14">
        <f t="shared" si="52"/>
        <v>0.71865200437216514</v>
      </c>
      <c r="AO46" s="11">
        <f t="shared" si="33"/>
        <v>2.0621120954280148E-2</v>
      </c>
      <c r="AP46" s="11">
        <f t="shared" si="21"/>
        <v>2.5977173653231045E-2</v>
      </c>
      <c r="AQ46" s="11">
        <f t="shared" si="22"/>
        <v>2.3564574154817608E-2</v>
      </c>
      <c r="AR46" s="1">
        <f t="shared" si="34"/>
        <v>26506.57579579583</v>
      </c>
      <c r="AS46" s="1">
        <f t="shared" si="35"/>
        <v>5357.5002106462607</v>
      </c>
      <c r="AT46" s="1">
        <f t="shared" si="36"/>
        <v>1913.4415533132769</v>
      </c>
      <c r="AU46" s="1">
        <f t="shared" si="37"/>
        <v>5301.3151591591668</v>
      </c>
      <c r="AV46" s="1">
        <f t="shared" si="38"/>
        <v>1071.5000421292523</v>
      </c>
      <c r="AW46" s="1">
        <f t="shared" si="39"/>
        <v>382.6883106626554</v>
      </c>
      <c r="AX46" s="2">
        <v>0</v>
      </c>
      <c r="AY46" s="2">
        <v>0</v>
      </c>
      <c r="AZ46" s="2">
        <v>0</v>
      </c>
      <c r="BA46" s="2">
        <f t="shared" si="23"/>
        <v>0</v>
      </c>
      <c r="BB46" s="2">
        <f t="shared" si="24"/>
        <v>0</v>
      </c>
      <c r="BC46" s="2">
        <f t="shared" si="4"/>
        <v>0</v>
      </c>
      <c r="BD46" s="2">
        <f t="shared" si="5"/>
        <v>0</v>
      </c>
      <c r="BE46" s="2">
        <f t="shared" si="25"/>
        <v>0</v>
      </c>
      <c r="BF46" s="2">
        <f t="shared" si="6"/>
        <v>0</v>
      </c>
      <c r="BG46" s="2">
        <f t="shared" si="7"/>
        <v>0</v>
      </c>
      <c r="BH46" s="2">
        <f t="shared" si="49"/>
        <v>0</v>
      </c>
      <c r="BI46" s="2">
        <f t="shared" si="9"/>
        <v>0</v>
      </c>
      <c r="BJ46" s="2">
        <f t="shared" si="10"/>
        <v>0</v>
      </c>
      <c r="BK46" s="11">
        <f t="shared" si="40"/>
        <v>5.901072102361879E-2</v>
      </c>
      <c r="BL46" s="11"/>
      <c r="BM46" s="11"/>
    </row>
    <row r="47" spans="1:65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26"/>
        <v>5.1361628961192896E-3</v>
      </c>
      <c r="F47" s="11">
        <f t="shared" si="11"/>
        <v>9.0965036346561945E-3</v>
      </c>
      <c r="G47" s="11">
        <f t="shared" si="12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3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27"/>
        <v>9.8766071969917935E-3</v>
      </c>
      <c r="O47" s="11">
        <f t="shared" si="14"/>
        <v>1.586951016649385E-2</v>
      </c>
      <c r="P47" s="11">
        <f t="shared" si="15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6"/>
        <v>159.57492227734659</v>
      </c>
      <c r="U47" s="1">
        <f t="shared" si="41"/>
        <v>627.8075767908158</v>
      </c>
      <c r="V47" s="1">
        <f t="shared" si="42"/>
        <v>772.83249999518864</v>
      </c>
      <c r="W47" s="11">
        <f t="shared" si="28"/>
        <v>-1.6922081128060151E-2</v>
      </c>
      <c r="X47" s="11">
        <f t="shared" si="45"/>
        <v>-1.6628382931107688E-2</v>
      </c>
      <c r="Y47" s="11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7"/>
        <v>2.3617291537136604</v>
      </c>
      <c r="AD47" s="12">
        <f t="shared" si="43"/>
        <v>2.7584318673499464</v>
      </c>
      <c r="AE47" s="12">
        <f t="shared" si="44"/>
        <v>2.146501845743741</v>
      </c>
      <c r="AF47" s="11">
        <f t="shared" si="29"/>
        <v>-2.3593657872574836E-3</v>
      </c>
      <c r="AG47" s="11">
        <f t="shared" si="47"/>
        <v>6.039509760702888E-3</v>
      </c>
      <c r="AH47" s="11">
        <f t="shared" si="48"/>
        <v>-1.5767342270887053E-3</v>
      </c>
      <c r="AI47" s="1">
        <f t="shared" si="30"/>
        <v>41611.709756084238</v>
      </c>
      <c r="AJ47" s="1">
        <f t="shared" si="31"/>
        <v>7702.1401730519337</v>
      </c>
      <c r="AK47" s="1">
        <f t="shared" si="32"/>
        <v>2665.0685701264874</v>
      </c>
      <c r="AL47" s="14">
        <f t="shared" si="50"/>
        <v>12.697208526637441</v>
      </c>
      <c r="AM47" s="14">
        <f t="shared" si="51"/>
        <v>1.8670448918261746</v>
      </c>
      <c r="AN47" s="14">
        <f t="shared" si="52"/>
        <v>0.73558673282070131</v>
      </c>
      <c r="AO47" s="11">
        <f t="shared" si="33"/>
        <v>2.0621120954280148E-2</v>
      </c>
      <c r="AP47" s="11">
        <f t="shared" si="21"/>
        <v>2.5977173653231045E-2</v>
      </c>
      <c r="AQ47" s="11">
        <f t="shared" si="22"/>
        <v>2.3564574154817608E-2</v>
      </c>
      <c r="AR47" s="1">
        <f t="shared" si="34"/>
        <v>27332.761906267424</v>
      </c>
      <c r="AS47" s="1">
        <f t="shared" si="35"/>
        <v>5586.0619840749941</v>
      </c>
      <c r="AT47" s="1">
        <f t="shared" si="36"/>
        <v>2007.6764529415955</v>
      </c>
      <c r="AU47" s="1">
        <f t="shared" si="37"/>
        <v>5466.5523812534848</v>
      </c>
      <c r="AV47" s="1">
        <f t="shared" si="38"/>
        <v>1117.2123968149988</v>
      </c>
      <c r="AW47" s="1">
        <f t="shared" si="39"/>
        <v>401.53529058831913</v>
      </c>
      <c r="AX47" s="2">
        <v>0</v>
      </c>
      <c r="AY47" s="2">
        <v>0</v>
      </c>
      <c r="AZ47" s="2">
        <v>0</v>
      </c>
      <c r="BA47" s="2">
        <f t="shared" si="23"/>
        <v>0</v>
      </c>
      <c r="BB47" s="2">
        <f t="shared" si="24"/>
        <v>0</v>
      </c>
      <c r="BC47" s="2">
        <f t="shared" si="4"/>
        <v>0</v>
      </c>
      <c r="BD47" s="2">
        <f t="shared" si="5"/>
        <v>0</v>
      </c>
      <c r="BE47" s="2">
        <f t="shared" si="25"/>
        <v>0</v>
      </c>
      <c r="BF47" s="2">
        <f t="shared" si="6"/>
        <v>0</v>
      </c>
      <c r="BG47" s="2">
        <f t="shared" si="7"/>
        <v>0</v>
      </c>
      <c r="BH47" s="2">
        <f t="shared" si="49"/>
        <v>0</v>
      </c>
      <c r="BI47" s="2">
        <f t="shared" si="9"/>
        <v>0</v>
      </c>
      <c r="BJ47" s="2">
        <f t="shared" si="10"/>
        <v>0</v>
      </c>
      <c r="BK47" s="11">
        <f t="shared" si="40"/>
        <v>3.4458438866883351E-2</v>
      </c>
      <c r="BL47" s="11"/>
      <c r="BM47" s="11"/>
    </row>
    <row r="48" spans="1:65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26"/>
        <v>5.4964173080269685E-3</v>
      </c>
      <c r="F48" s="11">
        <f t="shared" si="11"/>
        <v>8.5885929137337058E-3</v>
      </c>
      <c r="G48" s="11">
        <f t="shared" si="12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3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27"/>
        <v>8.6370088528000544E-3</v>
      </c>
      <c r="O48" s="11">
        <f t="shared" si="14"/>
        <v>1.1755319086833138E-2</v>
      </c>
      <c r="P48" s="11">
        <f t="shared" si="15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6"/>
        <v>158.32408224141182</v>
      </c>
      <c r="U48" s="1">
        <f t="shared" si="41"/>
        <v>640.77071315297712</v>
      </c>
      <c r="V48" s="1">
        <f t="shared" si="42"/>
        <v>767.02933827513027</v>
      </c>
      <c r="W48" s="11">
        <f t="shared" si="28"/>
        <v>-7.838575247812285E-3</v>
      </c>
      <c r="X48" s="11">
        <f t="shared" si="45"/>
        <v>2.0648263642222053E-2</v>
      </c>
      <c r="Y48" s="11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7"/>
        <v>2.3607141356840198</v>
      </c>
      <c r="AD48" s="12">
        <f t="shared" si="43"/>
        <v>2.725952338571509</v>
      </c>
      <c r="AE48" s="12">
        <f t="shared" si="44"/>
        <v>2.1343413981287398</v>
      </c>
      <c r="AF48" s="11">
        <f t="shared" si="29"/>
        <v>-4.2977749080352901E-4</v>
      </c>
      <c r="AG48" s="11">
        <f t="shared" si="47"/>
        <v>-1.1774635133417588E-2</v>
      </c>
      <c r="AH48" s="11">
        <f t="shared" si="48"/>
        <v>-5.6652397663267129E-3</v>
      </c>
      <c r="AI48" s="1">
        <f t="shared" si="30"/>
        <v>42917.091161729302</v>
      </c>
      <c r="AJ48" s="1">
        <f t="shared" si="31"/>
        <v>8049.1385525617397</v>
      </c>
      <c r="AK48" s="1">
        <f t="shared" si="32"/>
        <v>2800.097003702158</v>
      </c>
      <c r="AL48" s="14">
        <f t="shared" si="50"/>
        <v>12.959039199446948</v>
      </c>
      <c r="AM48" s="14">
        <f t="shared" si="51"/>
        <v>1.9155454411995212</v>
      </c>
      <c r="AN48" s="14">
        <f t="shared" si="52"/>
        <v>0.75292052093355477</v>
      </c>
      <c r="AO48" s="11">
        <f t="shared" si="33"/>
        <v>2.0621120954280148E-2</v>
      </c>
      <c r="AP48" s="11">
        <f t="shared" si="21"/>
        <v>2.5977173653231045E-2</v>
      </c>
      <c r="AQ48" s="11">
        <f t="shared" si="22"/>
        <v>2.3564574154817608E-2</v>
      </c>
      <c r="AR48" s="1">
        <f t="shared" si="34"/>
        <v>28192.619850113704</v>
      </c>
      <c r="AS48" s="1">
        <f t="shared" si="35"/>
        <v>5821.5990028613178</v>
      </c>
      <c r="AT48" s="1">
        <f t="shared" si="36"/>
        <v>2105.5340680257759</v>
      </c>
      <c r="AU48" s="1">
        <f t="shared" si="37"/>
        <v>5638.5239700227412</v>
      </c>
      <c r="AV48" s="1">
        <f t="shared" si="38"/>
        <v>1164.3198005722636</v>
      </c>
      <c r="AW48" s="1">
        <f t="shared" si="39"/>
        <v>421.1068136051552</v>
      </c>
      <c r="AX48" s="2">
        <v>0</v>
      </c>
      <c r="AY48" s="2">
        <v>0</v>
      </c>
      <c r="AZ48" s="2">
        <v>0</v>
      </c>
      <c r="BA48" s="2">
        <f t="shared" si="23"/>
        <v>0</v>
      </c>
      <c r="BB48" s="2">
        <f t="shared" si="24"/>
        <v>0</v>
      </c>
      <c r="BC48" s="2">
        <f t="shared" si="4"/>
        <v>0</v>
      </c>
      <c r="BD48" s="2">
        <f t="shared" si="5"/>
        <v>0</v>
      </c>
      <c r="BE48" s="2">
        <f t="shared" si="25"/>
        <v>0</v>
      </c>
      <c r="BF48" s="2">
        <f t="shared" si="6"/>
        <v>0</v>
      </c>
      <c r="BG48" s="2">
        <f t="shared" si="7"/>
        <v>0</v>
      </c>
      <c r="BH48" s="2">
        <f t="shared" si="49"/>
        <v>0</v>
      </c>
      <c r="BI48" s="2">
        <f t="shared" si="9"/>
        <v>0</v>
      </c>
      <c r="BJ48" s="2">
        <f t="shared" si="10"/>
        <v>0</v>
      </c>
      <c r="BK48" s="11">
        <f t="shared" si="40"/>
        <v>3.3734789113614133E-2</v>
      </c>
      <c r="BL48" s="11"/>
      <c r="BM48" s="11"/>
    </row>
    <row r="49" spans="1:65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26"/>
        <v>5.692077919426719E-3</v>
      </c>
      <c r="F49" s="11">
        <f t="shared" si="11"/>
        <v>8.3063244179379936E-3</v>
      </c>
      <c r="G49" s="11">
        <f t="shared" si="12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3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27"/>
        <v>1.088282622402903E-2</v>
      </c>
      <c r="O49" s="11">
        <f t="shared" si="14"/>
        <v>4.5419366484862334E-2</v>
      </c>
      <c r="P49" s="11">
        <f t="shared" si="15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6"/>
        <v>157.63166935970503</v>
      </c>
      <c r="U49" s="1">
        <f t="shared" si="41"/>
        <v>650.85913114958009</v>
      </c>
      <c r="V49" s="1">
        <f t="shared" si="42"/>
        <v>745.46786082046196</v>
      </c>
      <c r="W49" s="11">
        <f t="shared" si="28"/>
        <v>-4.3733895179066673E-3</v>
      </c>
      <c r="X49" s="11">
        <f t="shared" si="45"/>
        <v>1.5744193343297352E-2</v>
      </c>
      <c r="Y49" s="11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7"/>
        <v>2.3691541875089199</v>
      </c>
      <c r="AD49" s="12">
        <f t="shared" si="43"/>
        <v>2.8505990233612173</v>
      </c>
      <c r="AE49" s="12">
        <f t="shared" si="44"/>
        <v>2.1840804821604887</v>
      </c>
      <c r="AF49" s="11">
        <f t="shared" si="29"/>
        <v>3.57521128768723E-3</v>
      </c>
      <c r="AG49" s="11">
        <f t="shared" si="47"/>
        <v>4.5725922286310894E-2</v>
      </c>
      <c r="AH49" s="11">
        <f t="shared" si="48"/>
        <v>2.3304183705267212E-2</v>
      </c>
      <c r="AI49" s="1">
        <f t="shared" si="30"/>
        <v>44263.906015579116</v>
      </c>
      <c r="AJ49" s="1">
        <f t="shared" si="31"/>
        <v>8408.5444978778305</v>
      </c>
      <c r="AK49" s="1">
        <f t="shared" si="32"/>
        <v>2941.1941169370975</v>
      </c>
      <c r="AL49" s="14">
        <f t="shared" si="50"/>
        <v>13.226269114230002</v>
      </c>
      <c r="AM49" s="14">
        <f t="shared" si="51"/>
        <v>1.9653058977662163</v>
      </c>
      <c r="AN49" s="14">
        <f t="shared" si="52"/>
        <v>0.77066277238177738</v>
      </c>
      <c r="AO49" s="11">
        <f t="shared" si="33"/>
        <v>2.0621120954280148E-2</v>
      </c>
      <c r="AP49" s="11">
        <f t="shared" si="21"/>
        <v>2.5977173653231045E-2</v>
      </c>
      <c r="AQ49" s="11">
        <f t="shared" si="22"/>
        <v>2.3564574154817608E-2</v>
      </c>
      <c r="AR49" s="1">
        <f t="shared" si="34"/>
        <v>29084.118227152823</v>
      </c>
      <c r="AS49" s="1">
        <f t="shared" si="35"/>
        <v>6065.2438169985398</v>
      </c>
      <c r="AT49" s="1">
        <f t="shared" si="36"/>
        <v>2207.2496945686739</v>
      </c>
      <c r="AU49" s="1">
        <f t="shared" si="37"/>
        <v>5816.8236454305652</v>
      </c>
      <c r="AV49" s="1">
        <f t="shared" si="38"/>
        <v>1213.0487633997079</v>
      </c>
      <c r="AW49" s="1">
        <f t="shared" si="39"/>
        <v>441.4499389137348</v>
      </c>
      <c r="AX49" s="2">
        <v>0</v>
      </c>
      <c r="AY49" s="2">
        <v>0</v>
      </c>
      <c r="AZ49" s="2">
        <v>0</v>
      </c>
      <c r="BA49" s="2">
        <f t="shared" si="23"/>
        <v>0</v>
      </c>
      <c r="BB49" s="2">
        <f t="shared" si="24"/>
        <v>0</v>
      </c>
      <c r="BC49" s="2">
        <f t="shared" si="4"/>
        <v>0</v>
      </c>
      <c r="BD49" s="2">
        <f t="shared" si="5"/>
        <v>0</v>
      </c>
      <c r="BE49" s="2">
        <f t="shared" si="25"/>
        <v>0</v>
      </c>
      <c r="BF49" s="2">
        <f t="shared" si="6"/>
        <v>0</v>
      </c>
      <c r="BG49" s="2">
        <f t="shared" si="7"/>
        <v>0</v>
      </c>
      <c r="BH49" s="2">
        <f t="shared" si="49"/>
        <v>0</v>
      </c>
      <c r="BI49" s="2">
        <f t="shared" si="9"/>
        <v>0</v>
      </c>
      <c r="BJ49" s="2">
        <f t="shared" si="10"/>
        <v>0</v>
      </c>
      <c r="BK49" s="11">
        <f t="shared" si="40"/>
        <v>4.135893874752436E-2</v>
      </c>
      <c r="BL49" s="11"/>
      <c r="BM49" s="11"/>
    </row>
    <row r="50" spans="1:65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26"/>
        <v>5.7154259211955605E-3</v>
      </c>
      <c r="F50" s="11">
        <f t="shared" si="11"/>
        <v>8.1920930794385782E-3</v>
      </c>
      <c r="G50" s="11">
        <f t="shared" si="12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3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27"/>
        <v>2.3345824611354482E-2</v>
      </c>
      <c r="O50" s="11">
        <f t="shared" si="14"/>
        <v>6.9793483828880509E-2</v>
      </c>
      <c r="P50" s="11">
        <f t="shared" si="15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6"/>
        <v>155.92887982857243</v>
      </c>
      <c r="U50" s="1">
        <f t="shared" si="41"/>
        <v>659.2426856397459</v>
      </c>
      <c r="V50" s="1">
        <f t="shared" si="42"/>
        <v>740.04755533355137</v>
      </c>
      <c r="W50" s="11">
        <f t="shared" si="28"/>
        <v>-1.0802331397296472E-2</v>
      </c>
      <c r="X50" s="11">
        <f t="shared" si="45"/>
        <v>1.2880751131751689E-2</v>
      </c>
      <c r="Y50" s="11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7"/>
        <v>2.3563375646650235</v>
      </c>
      <c r="AD50" s="12">
        <f t="shared" si="43"/>
        <v>2.8460274542755997</v>
      </c>
      <c r="AE50" s="12">
        <f t="shared" si="44"/>
        <v>2.2028024729330009</v>
      </c>
      <c r="AF50" s="11">
        <f t="shared" si="29"/>
        <v>-5.4097884010548825E-3</v>
      </c>
      <c r="AG50" s="11">
        <f t="shared" si="47"/>
        <v>-1.6037222521135819E-3</v>
      </c>
      <c r="AH50" s="11">
        <f t="shared" si="48"/>
        <v>8.5720242113020984E-3</v>
      </c>
      <c r="AI50" s="1">
        <f t="shared" si="30"/>
        <v>45654.33905945177</v>
      </c>
      <c r="AJ50" s="1">
        <f t="shared" si="31"/>
        <v>8780.7388114897549</v>
      </c>
      <c r="AK50" s="1">
        <f t="shared" si="32"/>
        <v>3088.524644157123</v>
      </c>
      <c r="AL50" s="14">
        <f t="shared" si="50"/>
        <v>13.499009609408398</v>
      </c>
      <c r="AM50" s="14">
        <f t="shared" si="51"/>
        <v>2.0163589903542083</v>
      </c>
      <c r="AN50" s="14">
        <f t="shared" si="52"/>
        <v>0.78882311242992509</v>
      </c>
      <c r="AO50" s="11">
        <f t="shared" si="33"/>
        <v>2.0621120954280148E-2</v>
      </c>
      <c r="AP50" s="11">
        <f t="shared" si="21"/>
        <v>2.5977173653231045E-2</v>
      </c>
      <c r="AQ50" s="11">
        <f t="shared" si="22"/>
        <v>2.3564574154817608E-2</v>
      </c>
      <c r="AR50" s="1">
        <f t="shared" si="34"/>
        <v>30004.542351393924</v>
      </c>
      <c r="AS50" s="1">
        <f t="shared" si="35"/>
        <v>6318.0438883377183</v>
      </c>
      <c r="AT50" s="1">
        <f t="shared" si="36"/>
        <v>2313.1287472214703</v>
      </c>
      <c r="AU50" s="1">
        <f t="shared" si="37"/>
        <v>6000.908470278785</v>
      </c>
      <c r="AV50" s="1">
        <f t="shared" si="38"/>
        <v>1263.6087776675438</v>
      </c>
      <c r="AW50" s="1">
        <f t="shared" si="39"/>
        <v>462.62574944429412</v>
      </c>
      <c r="AX50" s="2">
        <v>0</v>
      </c>
      <c r="AY50" s="2">
        <v>0</v>
      </c>
      <c r="AZ50" s="2">
        <v>0</v>
      </c>
      <c r="BA50" s="2">
        <f t="shared" si="23"/>
        <v>0</v>
      </c>
      <c r="BB50" s="2">
        <f t="shared" si="24"/>
        <v>0</v>
      </c>
      <c r="BC50" s="2">
        <f t="shared" si="4"/>
        <v>0</v>
      </c>
      <c r="BD50" s="2">
        <f t="shared" si="5"/>
        <v>0</v>
      </c>
      <c r="BE50" s="2">
        <f t="shared" si="25"/>
        <v>0</v>
      </c>
      <c r="BF50" s="2">
        <f t="shared" si="6"/>
        <v>0</v>
      </c>
      <c r="BG50" s="2">
        <f t="shared" si="7"/>
        <v>0</v>
      </c>
      <c r="BH50" s="2">
        <f t="shared" si="49"/>
        <v>0</v>
      </c>
      <c r="BI50" s="2">
        <f t="shared" si="9"/>
        <v>0</v>
      </c>
      <c r="BJ50" s="2">
        <f t="shared" si="10"/>
        <v>0</v>
      </c>
      <c r="BK50" s="11">
        <f t="shared" si="40"/>
        <v>5.5408121957962936E-2</v>
      </c>
      <c r="BL50" s="11"/>
      <c r="BM50" s="11"/>
    </row>
    <row r="51" spans="1:65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26"/>
        <v>5.5451977384386453E-3</v>
      </c>
      <c r="F51" s="11">
        <f t="shared" si="11"/>
        <v>8.2128220658019835E-3</v>
      </c>
      <c r="G51" s="11">
        <f t="shared" si="12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3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27"/>
        <v>1.7685495252261374E-2</v>
      </c>
      <c r="O51" s="11">
        <f t="shared" si="14"/>
        <v>6.4412973631277071E-2</v>
      </c>
      <c r="P51" s="11">
        <f t="shared" si="15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6"/>
        <v>153.02376199191656</v>
      </c>
      <c r="U51" s="1">
        <f t="shared" si="41"/>
        <v>646.21647871792322</v>
      </c>
      <c r="V51" s="1">
        <f t="shared" si="42"/>
        <v>715.40687160768516</v>
      </c>
      <c r="W51" s="11">
        <f t="shared" si="28"/>
        <v>-1.8631044100680727E-2</v>
      </c>
      <c r="X51" s="11">
        <f t="shared" si="45"/>
        <v>-1.9759349941337212E-2</v>
      </c>
      <c r="Y51" s="11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7"/>
        <v>2.3432536955324719</v>
      </c>
      <c r="AD51" s="12">
        <f t="shared" si="43"/>
        <v>2.8628978785670416</v>
      </c>
      <c r="AE51" s="12">
        <f t="shared" si="44"/>
        <v>2.2281980989767489</v>
      </c>
      <c r="AF51" s="11">
        <f t="shared" si="29"/>
        <v>-5.552629355298544E-3</v>
      </c>
      <c r="AG51" s="11">
        <f t="shared" si="47"/>
        <v>5.92770961014355E-3</v>
      </c>
      <c r="AH51" s="11">
        <f t="shared" si="48"/>
        <v>1.1528780431199648E-2</v>
      </c>
      <c r="AI51" s="1">
        <f t="shared" si="30"/>
        <v>47089.813623785383</v>
      </c>
      <c r="AJ51" s="1">
        <f t="shared" si="31"/>
        <v>9166.2737080083225</v>
      </c>
      <c r="AK51" s="1">
        <f t="shared" si="32"/>
        <v>3242.2979291857046</v>
      </c>
      <c r="AL51" s="14">
        <f t="shared" si="50"/>
        <v>13.777374319326999</v>
      </c>
      <c r="AM51" s="14">
        <f t="shared" si="51"/>
        <v>2.0687382979938933</v>
      </c>
      <c r="AN51" s="14">
        <f t="shared" si="52"/>
        <v>0.80741139315781407</v>
      </c>
      <c r="AO51" s="11">
        <f t="shared" si="33"/>
        <v>2.0621120954280148E-2</v>
      </c>
      <c r="AP51" s="11">
        <f t="shared" si="21"/>
        <v>2.5977173653231045E-2</v>
      </c>
      <c r="AQ51" s="11">
        <f t="shared" si="22"/>
        <v>2.3564574154817608E-2</v>
      </c>
      <c r="AR51" s="1">
        <f t="shared" si="34"/>
        <v>30950.082986290967</v>
      </c>
      <c r="AS51" s="1">
        <f t="shared" si="35"/>
        <v>6581.038969262434</v>
      </c>
      <c r="AT51" s="1">
        <f t="shared" si="36"/>
        <v>2423.2196271173834</v>
      </c>
      <c r="AU51" s="1">
        <f t="shared" si="37"/>
        <v>6190.0165972581935</v>
      </c>
      <c r="AV51" s="1">
        <f t="shared" si="38"/>
        <v>1316.2077938524869</v>
      </c>
      <c r="AW51" s="1">
        <f t="shared" si="39"/>
        <v>484.64392542347673</v>
      </c>
      <c r="AX51" s="2">
        <v>0</v>
      </c>
      <c r="AY51" s="2">
        <v>0</v>
      </c>
      <c r="AZ51" s="2">
        <v>0</v>
      </c>
      <c r="BA51" s="2">
        <f t="shared" si="23"/>
        <v>0</v>
      </c>
      <c r="BB51" s="2">
        <f t="shared" si="24"/>
        <v>0</v>
      </c>
      <c r="BC51" s="2">
        <f t="shared" si="4"/>
        <v>0</v>
      </c>
      <c r="BD51" s="2">
        <f t="shared" si="5"/>
        <v>0</v>
      </c>
      <c r="BE51" s="2">
        <f t="shared" si="25"/>
        <v>0</v>
      </c>
      <c r="BF51" s="2">
        <f t="shared" si="6"/>
        <v>0</v>
      </c>
      <c r="BG51" s="2">
        <f t="shared" si="7"/>
        <v>0</v>
      </c>
      <c r="BH51" s="2">
        <f t="shared" si="49"/>
        <v>0</v>
      </c>
      <c r="BI51" s="2">
        <f t="shared" si="9"/>
        <v>0</v>
      </c>
      <c r="BJ51" s="2">
        <f t="shared" si="10"/>
        <v>0</v>
      </c>
      <c r="BK51" s="11">
        <f t="shared" si="40"/>
        <v>5.0456056851588355E-2</v>
      </c>
      <c r="BL51" s="11"/>
      <c r="BM51" s="11"/>
    </row>
    <row r="52" spans="1:65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26"/>
        <v>5.6189487943716365E-3</v>
      </c>
      <c r="F52" s="11">
        <f t="shared" si="11"/>
        <v>8.1453534478015399E-3</v>
      </c>
      <c r="G52" s="11">
        <f t="shared" si="12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3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27"/>
        <v>2.3462387645812433E-2</v>
      </c>
      <c r="O52" s="11">
        <f t="shared" si="14"/>
        <v>7.3997005066261501E-2</v>
      </c>
      <c r="P52" s="11">
        <f t="shared" si="15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6"/>
        <v>148.21095550926216</v>
      </c>
      <c r="U52" s="1">
        <f t="shared" si="41"/>
        <v>634.29732229691115</v>
      </c>
      <c r="V52" s="1">
        <f t="shared" si="42"/>
        <v>691.71563413523154</v>
      </c>
      <c r="W52" s="11">
        <f t="shared" si="28"/>
        <v>-3.1451366898878286E-2</v>
      </c>
      <c r="X52" s="11">
        <f t="shared" si="45"/>
        <v>-1.8444525655952559E-2</v>
      </c>
      <c r="Y52" s="11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7"/>
        <v>2.3387955022900764</v>
      </c>
      <c r="AD52" s="12">
        <f t="shared" si="43"/>
        <v>2.8897620504912451</v>
      </c>
      <c r="AE52" s="12">
        <f t="shared" si="44"/>
        <v>2.2061797953892048</v>
      </c>
      <c r="AF52" s="11">
        <f t="shared" si="29"/>
        <v>-1.9025653308027968E-3</v>
      </c>
      <c r="AG52" s="11">
        <f t="shared" si="47"/>
        <v>9.3835592688515934E-3</v>
      </c>
      <c r="AH52" s="11">
        <f t="shared" si="48"/>
        <v>-9.8816633932393705E-3</v>
      </c>
      <c r="AI52" s="1">
        <f t="shared" si="30"/>
        <v>48570.848858665042</v>
      </c>
      <c r="AJ52" s="1">
        <f t="shared" si="31"/>
        <v>9565.8541310599776</v>
      </c>
      <c r="AK52" s="1">
        <f t="shared" si="32"/>
        <v>3402.7120616906113</v>
      </c>
      <c r="AL52" s="14">
        <f t="shared" si="50"/>
        <v>14.061479221598233</v>
      </c>
      <c r="AM52" s="14">
        <f t="shared" si="51"/>
        <v>2.1224782720039701</v>
      </c>
      <c r="AN52" s="14">
        <f t="shared" si="52"/>
        <v>0.82643769880532603</v>
      </c>
      <c r="AO52" s="11">
        <f t="shared" si="33"/>
        <v>2.0621120954280148E-2</v>
      </c>
      <c r="AP52" s="11">
        <f t="shared" si="21"/>
        <v>2.5977173653231045E-2</v>
      </c>
      <c r="AQ52" s="11">
        <f t="shared" si="22"/>
        <v>2.3564574154817608E-2</v>
      </c>
      <c r="AR52" s="1">
        <f t="shared" si="34"/>
        <v>31927.349928287691</v>
      </c>
      <c r="AS52" s="1">
        <f t="shared" si="35"/>
        <v>6854.2015330672539</v>
      </c>
      <c r="AT52" s="1">
        <f t="shared" si="36"/>
        <v>2538.1812614470864</v>
      </c>
      <c r="AU52" s="1">
        <f t="shared" si="37"/>
        <v>6385.4699856575389</v>
      </c>
      <c r="AV52" s="1">
        <f t="shared" si="38"/>
        <v>1370.8403066134508</v>
      </c>
      <c r="AW52" s="1">
        <f t="shared" si="39"/>
        <v>507.63625228941731</v>
      </c>
      <c r="AX52" s="2">
        <v>0</v>
      </c>
      <c r="AY52" s="2">
        <v>0</v>
      </c>
      <c r="AZ52" s="2">
        <v>0</v>
      </c>
      <c r="BA52" s="2">
        <f t="shared" si="23"/>
        <v>0</v>
      </c>
      <c r="BB52" s="2">
        <f t="shared" si="24"/>
        <v>0</v>
      </c>
      <c r="BC52" s="2">
        <f t="shared" si="4"/>
        <v>0</v>
      </c>
      <c r="BD52" s="2">
        <f t="shared" si="5"/>
        <v>0</v>
      </c>
      <c r="BE52" s="2">
        <f t="shared" si="25"/>
        <v>0</v>
      </c>
      <c r="BF52" s="2">
        <f t="shared" si="6"/>
        <v>0</v>
      </c>
      <c r="BG52" s="2">
        <f t="shared" si="7"/>
        <v>0</v>
      </c>
      <c r="BH52" s="2">
        <f t="shared" si="49"/>
        <v>0</v>
      </c>
      <c r="BI52" s="2">
        <f t="shared" si="9"/>
        <v>0</v>
      </c>
      <c r="BJ52" s="2">
        <f t="shared" si="10"/>
        <v>0</v>
      </c>
      <c r="BK52" s="11">
        <f t="shared" si="40"/>
        <v>5.7020783818685555E-2</v>
      </c>
      <c r="BL52" s="11"/>
      <c r="BM52" s="11"/>
    </row>
    <row r="53" spans="1:65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26"/>
        <v>5.9575399981963706E-3</v>
      </c>
      <c r="F53" s="11">
        <f t="shared" si="11"/>
        <v>8.1044756914163685E-3</v>
      </c>
      <c r="G53" s="11">
        <f t="shared" si="12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3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27"/>
        <v>2.0470395087995197E-2</v>
      </c>
      <c r="O53" s="11">
        <f t="shared" si="14"/>
        <v>7.8402451038241505E-2</v>
      </c>
      <c r="P53" s="11">
        <f t="shared" si="15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6"/>
        <v>145.11508502616257</v>
      </c>
      <c r="U53" s="1">
        <f t="shared" si="41"/>
        <v>604.17834263666111</v>
      </c>
      <c r="V53" s="1">
        <f t="shared" si="42"/>
        <v>672.98973661232958</v>
      </c>
      <c r="W53" s="11">
        <f t="shared" si="28"/>
        <v>-2.088827018530437E-2</v>
      </c>
      <c r="X53" s="11">
        <f t="shared" si="45"/>
        <v>-4.7484008841758074E-2</v>
      </c>
      <c r="Y53" s="11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7"/>
        <v>2.3365257523444609</v>
      </c>
      <c r="AD53" s="12">
        <f t="shared" si="43"/>
        <v>2.9121314785809065</v>
      </c>
      <c r="AE53" s="12">
        <f t="shared" si="44"/>
        <v>2.2542764742919856</v>
      </c>
      <c r="AF53" s="11">
        <f t="shared" si="29"/>
        <v>-9.7047815569728524E-4</v>
      </c>
      <c r="AG53" s="11">
        <f t="shared" si="47"/>
        <v>7.7409238888228593E-3</v>
      </c>
      <c r="AH53" s="11">
        <f t="shared" si="48"/>
        <v>2.1800888124938966E-2</v>
      </c>
      <c r="AI53" s="1">
        <f t="shared" si="30"/>
        <v>50099.233958456076</v>
      </c>
      <c r="AJ53" s="1">
        <f t="shared" si="31"/>
        <v>9980.1090245674313</v>
      </c>
      <c r="AK53" s="1">
        <f t="shared" si="32"/>
        <v>3570.0771078109678</v>
      </c>
      <c r="AL53" s="14">
        <f t="shared" si="50"/>
        <v>14.351442685422908</v>
      </c>
      <c r="AM53" s="14">
        <f t="shared" si="51"/>
        <v>2.177614258651027</v>
      </c>
      <c r="AN53" s="14">
        <f t="shared" si="52"/>
        <v>0.845912351243161</v>
      </c>
      <c r="AO53" s="11">
        <f t="shared" si="33"/>
        <v>2.0621120954280148E-2</v>
      </c>
      <c r="AP53" s="11">
        <f t="shared" si="21"/>
        <v>2.5977173653231045E-2</v>
      </c>
      <c r="AQ53" s="11">
        <f t="shared" si="22"/>
        <v>2.3564574154817608E-2</v>
      </c>
      <c r="AR53" s="1">
        <f t="shared" si="34"/>
        <v>32944.447016896374</v>
      </c>
      <c r="AS53" s="1">
        <f t="shared" si="35"/>
        <v>7138.0783223378066</v>
      </c>
      <c r="AT53" s="1">
        <f t="shared" si="36"/>
        <v>2657.8534183072488</v>
      </c>
      <c r="AU53" s="1">
        <f t="shared" si="37"/>
        <v>6588.8894033792749</v>
      </c>
      <c r="AV53" s="1">
        <f t="shared" si="38"/>
        <v>1427.6156644675614</v>
      </c>
      <c r="AW53" s="1">
        <f t="shared" si="39"/>
        <v>531.57068366144983</v>
      </c>
      <c r="AX53" s="2">
        <v>0</v>
      </c>
      <c r="AY53" s="2">
        <v>0</v>
      </c>
      <c r="AZ53" s="2">
        <v>0</v>
      </c>
      <c r="BA53" s="2">
        <f t="shared" si="23"/>
        <v>0</v>
      </c>
      <c r="BB53" s="2">
        <f t="shared" si="24"/>
        <v>0</v>
      </c>
      <c r="BC53" s="2">
        <f t="shared" si="4"/>
        <v>0</v>
      </c>
      <c r="BD53" s="2">
        <f t="shared" si="5"/>
        <v>0</v>
      </c>
      <c r="BE53" s="2">
        <f t="shared" si="25"/>
        <v>0</v>
      </c>
      <c r="BF53" s="2">
        <f t="shared" si="6"/>
        <v>0</v>
      </c>
      <c r="BG53" s="2">
        <f t="shared" si="7"/>
        <v>0</v>
      </c>
      <c r="BH53" s="2">
        <f t="shared" si="49"/>
        <v>0</v>
      </c>
      <c r="BI53" s="2">
        <f t="shared" si="9"/>
        <v>0</v>
      </c>
      <c r="BJ53" s="2">
        <f t="shared" si="10"/>
        <v>0</v>
      </c>
      <c r="BK53" s="11">
        <f t="shared" si="40"/>
        <v>5.6209829446846243E-2</v>
      </c>
      <c r="BL53" s="11"/>
      <c r="BM53" s="11"/>
    </row>
    <row r="54" spans="1:65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26"/>
        <v>5.7120049793621952E-3</v>
      </c>
      <c r="F54" s="11">
        <f t="shared" si="11"/>
        <v>8.1531947903412672E-3</v>
      </c>
      <c r="G54" s="11">
        <f t="shared" si="12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3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27"/>
        <v>-4.648633033494165E-3</v>
      </c>
      <c r="O54" s="11">
        <f t="shared" si="14"/>
        <v>4.2789525278652762E-2</v>
      </c>
      <c r="P54" s="11">
        <f t="shared" si="15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6"/>
        <v>142.84695667407644</v>
      </c>
      <c r="U54" s="1">
        <f t="shared" si="41"/>
        <v>604.67001308648867</v>
      </c>
      <c r="V54" s="1">
        <f t="shared" si="42"/>
        <v>665.92165165765812</v>
      </c>
      <c r="W54" s="11">
        <f t="shared" si="28"/>
        <v>-1.5629859236737653E-2</v>
      </c>
      <c r="X54" s="11">
        <f t="shared" si="45"/>
        <v>8.1378363825801436E-4</v>
      </c>
      <c r="Y54" s="11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7"/>
        <v>2.3337186594678334</v>
      </c>
      <c r="AD54" s="12">
        <f t="shared" si="43"/>
        <v>2.8737358406172713</v>
      </c>
      <c r="AE54" s="12">
        <f t="shared" si="44"/>
        <v>2.3022859575808767</v>
      </c>
      <c r="AF54" s="11">
        <f t="shared" si="29"/>
        <v>-1.2013960786911859E-3</v>
      </c>
      <c r="AG54" s="11">
        <f t="shared" si="47"/>
        <v>-1.3184719936596201E-2</v>
      </c>
      <c r="AH54" s="11">
        <f t="shared" si="48"/>
        <v>2.1297069741176955E-2</v>
      </c>
      <c r="AI54" s="1">
        <f t="shared" si="30"/>
        <v>51678.199965989741</v>
      </c>
      <c r="AJ54" s="1">
        <f t="shared" si="31"/>
        <v>10409.71378657825</v>
      </c>
      <c r="AK54" s="1">
        <f t="shared" si="32"/>
        <v>3744.6400806913211</v>
      </c>
      <c r="AL54" s="14">
        <f t="shared" si="50"/>
        <v>14.647385520907433</v>
      </c>
      <c r="AM54" s="14">
        <f t="shared" si="51"/>
        <v>2.2341825223977567</v>
      </c>
      <c r="AN54" s="14">
        <f t="shared" si="52"/>
        <v>0.86584591557250656</v>
      </c>
      <c r="AO54" s="11">
        <f t="shared" si="33"/>
        <v>2.0621120954280148E-2</v>
      </c>
      <c r="AP54" s="11">
        <f t="shared" si="21"/>
        <v>2.5977173653231045E-2</v>
      </c>
      <c r="AQ54" s="11">
        <f t="shared" si="22"/>
        <v>2.3564574154817608E-2</v>
      </c>
      <c r="AR54" s="1">
        <f t="shared" si="34"/>
        <v>33987.634527119866</v>
      </c>
      <c r="AS54" s="1">
        <f t="shared" si="35"/>
        <v>7433.6298606039227</v>
      </c>
      <c r="AT54" s="1">
        <f t="shared" si="36"/>
        <v>2782.8872036418302</v>
      </c>
      <c r="AU54" s="1">
        <f t="shared" si="37"/>
        <v>6797.5269054239734</v>
      </c>
      <c r="AV54" s="1">
        <f t="shared" si="38"/>
        <v>1486.7259721207847</v>
      </c>
      <c r="AW54" s="1">
        <f t="shared" si="39"/>
        <v>556.57744072836601</v>
      </c>
      <c r="AX54" s="2">
        <v>0</v>
      </c>
      <c r="AY54" s="2">
        <v>0</v>
      </c>
      <c r="AZ54" s="2">
        <v>0</v>
      </c>
      <c r="BA54" s="2">
        <f t="shared" si="23"/>
        <v>0</v>
      </c>
      <c r="BB54" s="2">
        <f t="shared" si="24"/>
        <v>0</v>
      </c>
      <c r="BC54" s="2">
        <f t="shared" si="4"/>
        <v>0</v>
      </c>
      <c r="BD54" s="2">
        <f t="shared" si="5"/>
        <v>0</v>
      </c>
      <c r="BE54" s="2">
        <f t="shared" si="25"/>
        <v>0</v>
      </c>
      <c r="BF54" s="2">
        <f t="shared" si="6"/>
        <v>0</v>
      </c>
      <c r="BG54" s="2">
        <f t="shared" si="7"/>
        <v>0</v>
      </c>
      <c r="BH54" s="2">
        <f t="shared" si="49"/>
        <v>0</v>
      </c>
      <c r="BI54" s="2">
        <f t="shared" si="9"/>
        <v>0</v>
      </c>
      <c r="BJ54" s="2">
        <f t="shared" si="10"/>
        <v>0</v>
      </c>
      <c r="BK54" s="11">
        <f t="shared" si="40"/>
        <v>2.9851806401616859E-2</v>
      </c>
      <c r="BL54" s="11"/>
      <c r="BM54" s="11"/>
    </row>
    <row r="55" spans="1:65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26"/>
        <v>5.0995244411160545E-3</v>
      </c>
      <c r="F55" s="11">
        <f t="shared" si="11"/>
        <v>8.1161002345619959E-3</v>
      </c>
      <c r="G55" s="11">
        <f t="shared" si="12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3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27"/>
        <v>-4.541462181660294E-2</v>
      </c>
      <c r="O55" s="11">
        <f t="shared" si="14"/>
        <v>2.1828133538632777E-3</v>
      </c>
      <c r="P55" s="11">
        <f t="shared" si="15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6"/>
        <v>141.93819766837814</v>
      </c>
      <c r="U55" s="1">
        <f t="shared" si="41"/>
        <v>606.72180992229414</v>
      </c>
      <c r="V55" s="1">
        <f t="shared" si="42"/>
        <v>663.64450671499844</v>
      </c>
      <c r="W55" s="11">
        <f t="shared" si="28"/>
        <v>-6.3617666547265417E-3</v>
      </c>
      <c r="X55" s="11">
        <f t="shared" si="45"/>
        <v>3.3932505191256457E-3</v>
      </c>
      <c r="Y55" s="11">
        <f t="shared" si="46"/>
        <v>-3.4195388256129666E-3</v>
      </c>
      <c r="Z55" s="5">
        <f t="shared" ref="Z55:AB57" si="53">Q54*AC55</f>
        <v>12188.303444360248</v>
      </c>
      <c r="AA55" s="5">
        <f t="shared" si="53"/>
        <v>13336.262456993791</v>
      </c>
      <c r="AB55" s="5">
        <f t="shared" si="53"/>
        <v>4319.0487389807877</v>
      </c>
      <c r="AC55" s="16">
        <f t="shared" ref="AC55:AC57" si="54">AC54*(1+AF55)</f>
        <v>2.324266156668239</v>
      </c>
      <c r="AD55" s="16">
        <f t="shared" ref="AD55:AD57" si="55">AD54*(1+AG55)</f>
        <v>2.8745885881272062</v>
      </c>
      <c r="AE55" s="16">
        <f t="shared" ref="AE55:AE57" si="56">AE54*(1+AH55)</f>
        <v>2.324833886965608</v>
      </c>
      <c r="AF55" s="15">
        <f t="shared" ref="AF55:AH57" si="57">AC$5-1</f>
        <v>-4.0504037456468023E-3</v>
      </c>
      <c r="AG55" s="15">
        <f t="shared" si="57"/>
        <v>2.9673830763510267E-4</v>
      </c>
      <c r="AH55" s="15">
        <f t="shared" si="57"/>
        <v>9.7937136394747881E-3</v>
      </c>
      <c r="AI55" s="1">
        <f t="shared" si="30"/>
        <v>53307.906874814747</v>
      </c>
      <c r="AJ55" s="1">
        <f t="shared" si="31"/>
        <v>10855.468380041209</v>
      </c>
      <c r="AK55" s="1">
        <f t="shared" si="32"/>
        <v>3926.7535133505553</v>
      </c>
      <c r="AL55" s="14">
        <f t="shared" si="50"/>
        <v>14.949431029398037</v>
      </c>
      <c r="AM55" s="14">
        <f t="shared" si="51"/>
        <v>2.2922202697550969</v>
      </c>
      <c r="AN55" s="14">
        <f t="shared" si="52"/>
        <v>0.88624920585666089</v>
      </c>
      <c r="AO55" s="11">
        <f t="shared" si="33"/>
        <v>2.0621120954280148E-2</v>
      </c>
      <c r="AP55" s="11">
        <f t="shared" si="21"/>
        <v>2.5977173653231045E-2</v>
      </c>
      <c r="AQ55" s="11">
        <f t="shared" si="22"/>
        <v>2.3564574154817608E-2</v>
      </c>
      <c r="AR55" s="1">
        <f t="shared" si="34"/>
        <v>35046.898880452107</v>
      </c>
      <c r="AS55" s="1">
        <f t="shared" si="35"/>
        <v>7740.8566921998518</v>
      </c>
      <c r="AT55" s="1">
        <f t="shared" si="36"/>
        <v>2913.5578118777248</v>
      </c>
      <c r="AU55" s="1">
        <f t="shared" si="37"/>
        <v>7009.3797760904217</v>
      </c>
      <c r="AV55" s="1">
        <f t="shared" si="38"/>
        <v>1548.1713384399704</v>
      </c>
      <c r="AW55" s="1">
        <f t="shared" si="39"/>
        <v>582.71156237554499</v>
      </c>
      <c r="AX55" s="2">
        <v>0</v>
      </c>
      <c r="AY55" s="2">
        <v>0</v>
      </c>
      <c r="AZ55" s="2">
        <v>0</v>
      </c>
      <c r="BA55" s="2">
        <f t="shared" si="23"/>
        <v>0</v>
      </c>
      <c r="BB55" s="2">
        <f t="shared" si="24"/>
        <v>0</v>
      </c>
      <c r="BC55" s="2">
        <f t="shared" si="4"/>
        <v>0</v>
      </c>
      <c r="BD55" s="2">
        <f t="shared" si="5"/>
        <v>0</v>
      </c>
      <c r="BE55" s="2">
        <f t="shared" si="25"/>
        <v>0</v>
      </c>
      <c r="BF55" s="2">
        <f t="shared" si="6"/>
        <v>0</v>
      </c>
      <c r="BG55" s="2">
        <f t="shared" si="7"/>
        <v>0</v>
      </c>
      <c r="BH55" s="2">
        <f t="shared" si="49"/>
        <v>0</v>
      </c>
      <c r="BI55" s="2">
        <f t="shared" si="9"/>
        <v>0</v>
      </c>
      <c r="BJ55" s="2">
        <f t="shared" si="10"/>
        <v>0</v>
      </c>
      <c r="BK55" s="11">
        <f t="shared" si="40"/>
        <v>-8.519125488337026E-3</v>
      </c>
      <c r="BL55" s="11"/>
      <c r="BM55" s="11"/>
    </row>
    <row r="56" spans="1:65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26"/>
        <v>4.1079767039275961E-3</v>
      </c>
      <c r="F56" s="11">
        <f t="shared" si="11"/>
        <v>8.0929895690897702E-3</v>
      </c>
      <c r="G56" s="11">
        <f t="shared" si="12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3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27"/>
        <v>2.1035151553658649E-2</v>
      </c>
      <c r="O56" s="11">
        <f t="shared" si="14"/>
        <v>3.1463911881298268E-2</v>
      </c>
      <c r="P56" s="11">
        <f t="shared" si="15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6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28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3"/>
        <v>11572.648363264367</v>
      </c>
      <c r="AA56" s="5">
        <f t="shared" si="53"/>
        <v>13523.579650465739</v>
      </c>
      <c r="AB56" s="5">
        <f t="shared" si="53"/>
        <v>4525.7999835111077</v>
      </c>
      <c r="AC56" s="16">
        <f t="shared" si="54"/>
        <v>2.3148519403213901</v>
      </c>
      <c r="AD56" s="16">
        <f t="shared" si="55"/>
        <v>2.8754415886799944</v>
      </c>
      <c r="AE56" s="16">
        <f t="shared" si="56"/>
        <v>2.3476026443138962</v>
      </c>
      <c r="AF56" s="15">
        <f t="shared" si="57"/>
        <v>-4.0504037456468023E-3</v>
      </c>
      <c r="AG56" s="15">
        <f t="shared" si="57"/>
        <v>2.9673830763510267E-4</v>
      </c>
      <c r="AH56" s="15">
        <f t="shared" si="57"/>
        <v>9.7937136394747881E-3</v>
      </c>
      <c r="AI56" s="1">
        <f t="shared" si="30"/>
        <v>54986.495963423695</v>
      </c>
      <c r="AJ56" s="1">
        <f t="shared" si="31"/>
        <v>11318.092880477059</v>
      </c>
      <c r="AK56" s="1">
        <f t="shared" si="32"/>
        <v>4116.7897243910447</v>
      </c>
      <c r="AL56" s="14">
        <f t="shared" si="50"/>
        <v>15.257705054852922</v>
      </c>
      <c r="AM56" s="14">
        <f t="shared" si="51"/>
        <v>2.3517656737539809</v>
      </c>
      <c r="AN56" s="14">
        <f t="shared" si="52"/>
        <v>0.90713329098771844</v>
      </c>
      <c r="AO56" s="11">
        <f t="shared" si="33"/>
        <v>2.0621120954280148E-2</v>
      </c>
      <c r="AP56" s="11">
        <f t="shared" si="21"/>
        <v>2.5977173653231045E-2</v>
      </c>
      <c r="AQ56" s="11">
        <f t="shared" si="22"/>
        <v>2.3564574154817608E-2</v>
      </c>
      <c r="AR56" s="1">
        <f t="shared" si="34"/>
        <v>36110.322211354614</v>
      </c>
      <c r="AS56" s="1">
        <f t="shared" si="35"/>
        <v>8060.3173095367674</v>
      </c>
      <c r="AT56" s="1">
        <f t="shared" si="36"/>
        <v>3050.2621608647241</v>
      </c>
      <c r="AU56" s="1">
        <f t="shared" si="37"/>
        <v>7222.0644422709229</v>
      </c>
      <c r="AV56" s="1">
        <f t="shared" si="38"/>
        <v>1612.0634619073535</v>
      </c>
      <c r="AW56" s="1">
        <f t="shared" si="39"/>
        <v>610.0524321729448</v>
      </c>
      <c r="AX56" s="2">
        <v>0</v>
      </c>
      <c r="AY56" s="2">
        <v>0</v>
      </c>
      <c r="AZ56" s="2">
        <v>0</v>
      </c>
      <c r="BA56" s="2">
        <f t="shared" si="23"/>
        <v>0</v>
      </c>
      <c r="BB56" s="2">
        <f t="shared" si="24"/>
        <v>0</v>
      </c>
      <c r="BC56" s="2">
        <f t="shared" si="4"/>
        <v>0</v>
      </c>
      <c r="BD56" s="2">
        <f t="shared" si="5"/>
        <v>0</v>
      </c>
      <c r="BE56" s="2">
        <f t="shared" si="25"/>
        <v>0</v>
      </c>
      <c r="BF56" s="2">
        <f t="shared" si="6"/>
        <v>0</v>
      </c>
      <c r="BG56" s="2">
        <f t="shared" si="7"/>
        <v>0</v>
      </c>
      <c r="BH56" s="2">
        <f t="shared" si="49"/>
        <v>0</v>
      </c>
      <c r="BI56" s="2">
        <f t="shared" si="9"/>
        <v>0</v>
      </c>
      <c r="BJ56" s="2">
        <f t="shared" si="10"/>
        <v>0</v>
      </c>
      <c r="BK56" s="11">
        <f t="shared" si="40"/>
        <v>4.7671804232349374E-2</v>
      </c>
      <c r="BL56" s="11"/>
      <c r="BM56" s="11"/>
    </row>
    <row r="57" spans="1:65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58">H57/B57*1000</f>
        <v>34366.614800887306</v>
      </c>
      <c r="L57" s="5">
        <f t="shared" ref="L57" si="59">I57/C57*1000</f>
        <v>3273.9338274738834</v>
      </c>
      <c r="M57" s="5">
        <f t="shared" ref="M57" si="60">J57/D57*1000</f>
        <v>982.64017688906665</v>
      </c>
      <c r="N57" s="15">
        <f t="shared" ref="N57" si="61">K57/K56-1</f>
        <v>2.5933156236528365E-2</v>
      </c>
      <c r="O57" s="15">
        <f t="shared" ref="O57" si="62">L57/L56-1</f>
        <v>3.2694965195487979E-2</v>
      </c>
      <c r="P57" s="15">
        <f t="shared" ref="P57" si="63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3"/>
        <v>11710.753949059279</v>
      </c>
      <c r="AA57" s="5">
        <f t="shared" si="53"/>
        <v>13894.821479715458</v>
      </c>
      <c r="AB57" s="5">
        <f t="shared" si="53"/>
        <v>4752.017687831225</v>
      </c>
      <c r="AC57" s="16">
        <f t="shared" si="54"/>
        <v>2.3054758553516947</v>
      </c>
      <c r="AD57" s="16">
        <f t="shared" si="55"/>
        <v>2.8762948423507231</v>
      </c>
      <c r="AE57" s="16">
        <f t="shared" si="56"/>
        <v>2.3705943923515802</v>
      </c>
      <c r="AF57" s="15">
        <f t="shared" si="57"/>
        <v>-4.0504037456468023E-3</v>
      </c>
      <c r="AG57" s="15">
        <f t="shared" si="57"/>
        <v>2.9673830763510267E-4</v>
      </c>
      <c r="AH57" s="15">
        <f t="shared" si="57"/>
        <v>9.7937136394747881E-3</v>
      </c>
      <c r="AI57" s="1">
        <f t="shared" ref="AI57:AI120" si="64">(1-$AI$5)*AI56+AU56</f>
        <v>56709.910809352252</v>
      </c>
      <c r="AJ57" s="1">
        <f t="shared" ref="AJ57:AJ120" si="65">(1-$AI$5)*AJ56+AV56</f>
        <v>11798.347054336708</v>
      </c>
      <c r="AK57" s="1">
        <f t="shared" ref="AK57:AK120" si="66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67">AL57*AI57^$AR$5*B57^(1-$AR$5)</f>
        <v>37191.354770352256</v>
      </c>
      <c r="AS57" s="1">
        <f t="shared" ref="AS57:AS60" si="68">AM57*AJ57^$AR$5*C57^(1-$AR$5)</f>
        <v>8387.8456859616163</v>
      </c>
      <c r="AT57" s="1">
        <f t="shared" ref="AT57:AT60" si="69">AN57*AK57^$AR$5*D57^(1-$AR$5)</f>
        <v>3190.4426309979572</v>
      </c>
      <c r="AU57" s="1">
        <f t="shared" ref="AU57:AU120" si="70">$AU$5*AR57</f>
        <v>7438.2709540704518</v>
      </c>
      <c r="AV57" s="1">
        <f t="shared" ref="AV57:AV120" si="71">$AU$5*AS57</f>
        <v>1677.5691371923233</v>
      </c>
      <c r="AW57" s="1">
        <f t="shared" ref="AW57:AW120" si="72">$AU$5*AT57</f>
        <v>638.08852619959146</v>
      </c>
      <c r="AX57" s="2">
        <v>0</v>
      </c>
      <c r="AY57" s="2">
        <v>0</v>
      </c>
      <c r="AZ57" s="2">
        <v>0</v>
      </c>
      <c r="BA57" s="2">
        <f t="shared" si="23"/>
        <v>0</v>
      </c>
      <c r="BB57" s="2">
        <f t="shared" si="24"/>
        <v>0</v>
      </c>
      <c r="BC57" s="2">
        <f t="shared" si="4"/>
        <v>0</v>
      </c>
      <c r="BD57" s="2">
        <f t="shared" si="5"/>
        <v>0</v>
      </c>
      <c r="BE57" s="2">
        <f t="shared" si="25"/>
        <v>0</v>
      </c>
      <c r="BF57" s="2">
        <f t="shared" si="6"/>
        <v>0</v>
      </c>
      <c r="BG57" s="2">
        <f t="shared" si="7"/>
        <v>0</v>
      </c>
      <c r="BH57" s="2">
        <f t="shared" si="49"/>
        <v>0</v>
      </c>
      <c r="BI57" s="2">
        <f t="shared" si="9"/>
        <v>0</v>
      </c>
      <c r="BJ57" s="2">
        <f t="shared" si="10"/>
        <v>0</v>
      </c>
      <c r="BK57" s="11">
        <f t="shared" si="40"/>
        <v>5.171791401868428E-2</v>
      </c>
      <c r="BL57" s="11"/>
      <c r="BM57" s="11"/>
    </row>
    <row r="58" spans="1:65">
      <c r="A58" s="2">
        <f t="shared" ref="A58:A121" si="73">1+A57</f>
        <v>2012</v>
      </c>
      <c r="B58" s="5">
        <f t="shared" ref="B58:B121" si="74">B57*(1+E58)</f>
        <v>1086.2064837273883</v>
      </c>
      <c r="C58" s="5">
        <f t="shared" ref="C58:C121" si="75">C57*(1+F58)</f>
        <v>2580.7210258214618</v>
      </c>
      <c r="D58" s="5">
        <f t="shared" ref="D58:D121" si="76">D57*(1+G58)</f>
        <v>3295.2187763382026</v>
      </c>
      <c r="E58" s="15">
        <f t="shared" ref="E58:E121" si="77">E57*$E$5</f>
        <v>3.7074489752946553E-3</v>
      </c>
      <c r="F58" s="15">
        <f t="shared" ref="F58:F121" si="78">F57*$E$5</f>
        <v>7.303923086103517E-3</v>
      </c>
      <c r="G58" s="15">
        <f t="shared" ref="G58:G121" si="79">G57*$E$5</f>
        <v>1.4910699164118045E-2</v>
      </c>
      <c r="H58" s="5">
        <f t="shared" ref="H58:H121" si="80">AR58</f>
        <v>38289.802272710556</v>
      </c>
      <c r="I58" s="5">
        <f t="shared" ref="I58:I121" si="81">AS58</f>
        <v>8723.4200775481604</v>
      </c>
      <c r="J58" s="5">
        <f t="shared" ref="J58:J121" si="82">AT58</f>
        <v>3334.0416588395269</v>
      </c>
      <c r="K58" s="5">
        <f t="shared" ref="K58:K121" si="83">H58/B58*1000</f>
        <v>35250.942473954492</v>
      </c>
      <c r="L58" s="5">
        <f t="shared" ref="L58:L121" si="84">I58/C58*1000</f>
        <v>3380.2259098390664</v>
      </c>
      <c r="M58" s="5">
        <f t="shared" ref="M58:M121" si="85">J58/D58*1000</f>
        <v>1011.7815796571983</v>
      </c>
      <c r="N58" s="15">
        <f t="shared" ref="N58:N121" si="86">K58/K57-1</f>
        <v>2.5732172871572923E-2</v>
      </c>
      <c r="O58" s="15">
        <f t="shared" ref="O58:O121" si="87">L58/L57-1</f>
        <v>3.2466166992506373E-2</v>
      </c>
      <c r="P58" s="15">
        <f t="shared" ref="P58:P121" si="88">M58/M57-1</f>
        <v>2.9656229669328349E-2</v>
      </c>
      <c r="Q58" s="5">
        <f t="shared" ref="Q58:Q121" si="89">T58*H58/1000</f>
        <v>5271.10497633862</v>
      </c>
      <c r="R58" s="5">
        <f t="shared" ref="R58:R121" si="90">U58*I58/1000</f>
        <v>5101.6406255620414</v>
      </c>
      <c r="S58" s="5">
        <f t="shared" ref="S58:S121" si="91">V58*J58/1000</f>
        <v>2148.5768888938487</v>
      </c>
      <c r="T58" s="5">
        <f t="shared" ref="T58:T121" si="92">T57*(1+W58)</f>
        <v>137.66341593504072</v>
      </c>
      <c r="U58" s="5">
        <f t="shared" ref="U58:U121" si="93">U57*(1+X58)</f>
        <v>584.82115732249918</v>
      </c>
      <c r="V58" s="5">
        <f t="shared" ref="V58:V121" si="94">V57*(1+Y58)</f>
        <v>644.43612550471232</v>
      </c>
      <c r="W58" s="15">
        <f t="shared" ref="W58:W121" si="95">T$5-1</f>
        <v>-1.0734613539272964E-2</v>
      </c>
      <c r="X58" s="15">
        <f t="shared" ref="X58:X121" si="96">U$5-1</f>
        <v>-1.217998157191269E-2</v>
      </c>
      <c r="Y58" s="15">
        <f t="shared" ref="Y58:Y121" si="97">V$5-1</f>
        <v>-9.7425357312937999E-3</v>
      </c>
      <c r="Z58" s="5">
        <f t="shared" ref="Z58:Z60" si="98">Q57*AC58</f>
        <v>11883.535419541931</v>
      </c>
      <c r="AA58" s="5">
        <f t="shared" ref="AA58:AA60" si="99">R57*AD58</f>
        <v>14287.555818346813</v>
      </c>
      <c r="AB58" s="5">
        <f t="shared" ref="AB58:AB60" si="100">S57*AE58</f>
        <v>4970.1856194244674</v>
      </c>
      <c r="AC58" s="16">
        <f t="shared" ref="AC58:AC121" si="101">AC57*(1+AF58)</f>
        <v>2.29613774731168</v>
      </c>
      <c r="AD58" s="16">
        <f t="shared" ref="AD58:AD121" si="102">AD57*(1+AG58)</f>
        <v>2.8771483492145018</v>
      </c>
      <c r="AE58" s="16">
        <f t="shared" ref="AE58:AE121" si="103">AE57*(1+AH58)</f>
        <v>2.3938113149856162</v>
      </c>
      <c r="AF58" s="15">
        <f t="shared" ref="AF58:AF121" si="104">AC$5-1</f>
        <v>-4.0504037456468023E-3</v>
      </c>
      <c r="AG58" s="15">
        <f t="shared" ref="AG58:AG121" si="105">AD$5-1</f>
        <v>2.9673830763510267E-4</v>
      </c>
      <c r="AH58" s="15">
        <f t="shared" ref="AH58:AH121" si="106">AE$5-1</f>
        <v>9.7937136394747881E-3</v>
      </c>
      <c r="AI58" s="1">
        <f t="shared" si="64"/>
        <v>58477.190682487482</v>
      </c>
      <c r="AJ58" s="1">
        <f t="shared" si="65"/>
        <v>12296.081486095361</v>
      </c>
      <c r="AK58" s="1">
        <f t="shared" si="66"/>
        <v>4521.7353919119887</v>
      </c>
      <c r="AL58" s="14">
        <f t="shared" ref="AL58:AL121" si="107">AL57*(1+AO58)</f>
        <v>15.883854893493284</v>
      </c>
      <c r="AM58" s="14">
        <f t="shared" ref="AM58:AM121" si="108">AM57*(1+AP58)</f>
        <v>2.4736633345742631</v>
      </c>
      <c r="AN58" s="14">
        <f t="shared" ref="AN58:AN121" si="109">AN57*(1+AQ58)</f>
        <v>0.94973532197815758</v>
      </c>
      <c r="AO58" s="11">
        <f t="shared" ref="AO58:AO121" si="110">AO$5*AO57</f>
        <v>2.0210760647289973E-2</v>
      </c>
      <c r="AP58" s="11">
        <f t="shared" ref="AP58:AP121" si="111">AP$5*AP57</f>
        <v>2.5460227897531749E-2</v>
      </c>
      <c r="AQ58" s="11">
        <f t="shared" ref="AQ58:AQ121" si="112">AQ$5*AQ57</f>
        <v>2.3095639129136737E-2</v>
      </c>
      <c r="AR58" s="1">
        <f t="shared" si="67"/>
        <v>38289.802272710556</v>
      </c>
      <c r="AS58" s="1">
        <f t="shared" si="68"/>
        <v>8723.4200775481604</v>
      </c>
      <c r="AT58" s="1">
        <f t="shared" si="69"/>
        <v>3334.0416588395269</v>
      </c>
      <c r="AU58" s="1">
        <f t="shared" si="70"/>
        <v>7657.9604545421116</v>
      </c>
      <c r="AV58" s="1">
        <f t="shared" si="71"/>
        <v>1744.6840155096322</v>
      </c>
      <c r="AW58" s="1">
        <f t="shared" si="72"/>
        <v>666.80833176790543</v>
      </c>
      <c r="AX58" s="2">
        <v>0</v>
      </c>
      <c r="AY58" s="2">
        <v>0</v>
      </c>
      <c r="AZ58" s="2">
        <v>0</v>
      </c>
      <c r="BA58" s="2">
        <f t="shared" si="23"/>
        <v>0</v>
      </c>
      <c r="BB58" s="2">
        <f t="shared" si="24"/>
        <v>0</v>
      </c>
      <c r="BC58" s="2">
        <f t="shared" si="4"/>
        <v>0</v>
      </c>
      <c r="BD58" s="2">
        <f t="shared" si="5"/>
        <v>0</v>
      </c>
      <c r="BE58" s="2">
        <f t="shared" si="25"/>
        <v>0</v>
      </c>
      <c r="BF58" s="2">
        <f t="shared" si="6"/>
        <v>0</v>
      </c>
      <c r="BG58" s="2">
        <f t="shared" si="7"/>
        <v>0</v>
      </c>
      <c r="BH58" s="2">
        <f t="shared" si="49"/>
        <v>0</v>
      </c>
      <c r="BI58" s="2">
        <f t="shared" si="9"/>
        <v>0</v>
      </c>
      <c r="BJ58" s="2">
        <f t="shared" si="10"/>
        <v>0</v>
      </c>
      <c r="BK58" s="11">
        <f t="shared" si="40"/>
        <v>5.1800204936879507E-2</v>
      </c>
      <c r="BL58" s="11"/>
      <c r="BM58" s="11"/>
    </row>
    <row r="59" spans="1:65">
      <c r="A59" s="2">
        <f t="shared" si="73"/>
        <v>2013</v>
      </c>
      <c r="B59" s="5">
        <f t="shared" si="74"/>
        <v>1090.0321860866893</v>
      </c>
      <c r="C59" s="5">
        <f t="shared" si="75"/>
        <v>2598.6279443067874</v>
      </c>
      <c r="D59" s="5">
        <f t="shared" si="76"/>
        <v>3341.8960913994383</v>
      </c>
      <c r="E59" s="15">
        <f t="shared" si="77"/>
        <v>3.5220765265299224E-3</v>
      </c>
      <c r="F59" s="15">
        <f t="shared" si="78"/>
        <v>6.9387269317983408E-3</v>
      </c>
      <c r="G59" s="15">
        <f t="shared" si="79"/>
        <v>1.4165164205912142E-2</v>
      </c>
      <c r="H59" s="5">
        <f t="shared" si="80"/>
        <v>39405.476324541247</v>
      </c>
      <c r="I59" s="5">
        <f t="shared" si="81"/>
        <v>9067.0190675271242</v>
      </c>
      <c r="J59" s="5">
        <f t="shared" si="82"/>
        <v>3481.0018618386325</v>
      </c>
      <c r="K59" s="5">
        <f t="shared" si="83"/>
        <v>36150.745663768284</v>
      </c>
      <c r="L59" s="5">
        <f t="shared" si="84"/>
        <v>3489.156301652044</v>
      </c>
      <c r="M59" s="5">
        <f t="shared" si="85"/>
        <v>1041.6248041934011</v>
      </c>
      <c r="N59" s="15">
        <f t="shared" si="86"/>
        <v>2.5525649150476504E-2</v>
      </c>
      <c r="O59" s="15">
        <f t="shared" si="87"/>
        <v>3.2225772690489762E-2</v>
      </c>
      <c r="P59" s="15">
        <f t="shared" si="88"/>
        <v>2.949571838055598E-2</v>
      </c>
      <c r="Q59" s="5">
        <f t="shared" si="89"/>
        <v>5366.4605000696056</v>
      </c>
      <c r="R59" s="5">
        <f t="shared" si="90"/>
        <v>5237.9992020132186</v>
      </c>
      <c r="S59" s="5">
        <f t="shared" si="91"/>
        <v>2221.4280844987065</v>
      </c>
      <c r="T59" s="5">
        <f t="shared" si="92"/>
        <v>136.18565236648186</v>
      </c>
      <c r="U59" s="5">
        <f t="shared" si="93"/>
        <v>577.69804640344648</v>
      </c>
      <c r="V59" s="5">
        <f t="shared" si="94"/>
        <v>638.15768352544615</v>
      </c>
      <c r="W59" s="15">
        <f t="shared" si="95"/>
        <v>-1.0734613539272964E-2</v>
      </c>
      <c r="X59" s="15">
        <f t="shared" si="96"/>
        <v>-1.217998157191269E-2</v>
      </c>
      <c r="Y59" s="15">
        <f t="shared" si="97"/>
        <v>-9.7425357312937999E-3</v>
      </c>
      <c r="Z59" s="5">
        <f t="shared" si="98"/>
        <v>12054.16032802589</v>
      </c>
      <c r="AA59" s="5">
        <f t="shared" si="99"/>
        <v>14682.532481495164</v>
      </c>
      <c r="AB59" s="5">
        <f t="shared" si="100"/>
        <v>5193.6595543340809</v>
      </c>
      <c r="AC59" s="16">
        <f t="shared" si="101"/>
        <v>2.2868374623794478</v>
      </c>
      <c r="AD59" s="16">
        <f t="shared" si="102"/>
        <v>2.8780021093464629</v>
      </c>
      <c r="AE59" s="16">
        <f t="shared" si="103"/>
        <v>2.4172556175115201</v>
      </c>
      <c r="AF59" s="15">
        <f t="shared" si="104"/>
        <v>-4.0504037456468023E-3</v>
      </c>
      <c r="AG59" s="15">
        <f t="shared" si="105"/>
        <v>2.9673830763510267E-4</v>
      </c>
      <c r="AH59" s="15">
        <f t="shared" si="106"/>
        <v>9.7937136394747881E-3</v>
      </c>
      <c r="AI59" s="1">
        <f t="shared" si="64"/>
        <v>60287.432068780843</v>
      </c>
      <c r="AJ59" s="1">
        <f t="shared" si="65"/>
        <v>12811.157352995458</v>
      </c>
      <c r="AK59" s="1">
        <f t="shared" si="66"/>
        <v>4736.3701844886955</v>
      </c>
      <c r="AL59" s="14">
        <f t="shared" si="107"/>
        <v>16.201669435007876</v>
      </c>
      <c r="AM59" s="14">
        <f t="shared" si="108"/>
        <v>2.5360135664918921</v>
      </c>
      <c r="AN59" s="14">
        <f t="shared" si="109"/>
        <v>0.97145071880011358</v>
      </c>
      <c r="AO59" s="11">
        <f t="shared" si="110"/>
        <v>2.0008653040817073E-2</v>
      </c>
      <c r="AP59" s="11">
        <f t="shared" si="111"/>
        <v>2.5205625618556431E-2</v>
      </c>
      <c r="AQ59" s="11">
        <f t="shared" si="112"/>
        <v>2.2864682737845369E-2</v>
      </c>
      <c r="AR59" s="1">
        <f t="shared" si="67"/>
        <v>39405.476324541247</v>
      </c>
      <c r="AS59" s="1">
        <f t="shared" si="68"/>
        <v>9067.0190675271242</v>
      </c>
      <c r="AT59" s="1">
        <f t="shared" si="69"/>
        <v>3481.0018618386325</v>
      </c>
      <c r="AU59" s="1">
        <f t="shared" si="70"/>
        <v>7881.0952649082501</v>
      </c>
      <c r="AV59" s="1">
        <f t="shared" si="71"/>
        <v>1813.403813505425</v>
      </c>
      <c r="AW59" s="1">
        <f t="shared" si="72"/>
        <v>696.20037236772657</v>
      </c>
      <c r="AX59" s="2">
        <v>0</v>
      </c>
      <c r="AY59" s="2">
        <v>0</v>
      </c>
      <c r="AZ59" s="2">
        <v>0</v>
      </c>
      <c r="BA59" s="2">
        <f t="shared" si="23"/>
        <v>0</v>
      </c>
      <c r="BB59" s="2">
        <f t="shared" si="24"/>
        <v>0</v>
      </c>
      <c r="BC59" s="2">
        <f t="shared" si="4"/>
        <v>0</v>
      </c>
      <c r="BD59" s="2">
        <f t="shared" si="5"/>
        <v>0</v>
      </c>
      <c r="BE59" s="2">
        <f t="shared" si="25"/>
        <v>0</v>
      </c>
      <c r="BF59" s="2">
        <f t="shared" si="6"/>
        <v>0</v>
      </c>
      <c r="BG59" s="2">
        <f t="shared" si="7"/>
        <v>0</v>
      </c>
      <c r="BH59" s="2">
        <f t="shared" si="49"/>
        <v>0</v>
      </c>
      <c r="BI59" s="2">
        <f t="shared" si="9"/>
        <v>0</v>
      </c>
      <c r="BJ59" s="2">
        <f t="shared" si="10"/>
        <v>0</v>
      </c>
      <c r="BK59" s="11">
        <f t="shared" si="40"/>
        <v>5.186228683269653E-2</v>
      </c>
      <c r="BL59" s="11"/>
      <c r="BM59" s="11"/>
    </row>
    <row r="60" spans="1:65">
      <c r="A60" s="2">
        <f t="shared" si="73"/>
        <v>2014</v>
      </c>
      <c r="B60" s="5">
        <f t="shared" si="74"/>
        <v>1093.6794040236784</v>
      </c>
      <c r="C60" s="5">
        <f t="shared" si="75"/>
        <v>2615.7575555245285</v>
      </c>
      <c r="D60" s="5">
        <f t="shared" si="76"/>
        <v>3386.8676729485187</v>
      </c>
      <c r="E60" s="15">
        <f t="shared" si="77"/>
        <v>3.3459727002034261E-3</v>
      </c>
      <c r="F60" s="15">
        <f t="shared" si="78"/>
        <v>6.5917905852084235E-3</v>
      </c>
      <c r="G60" s="15">
        <f t="shared" si="79"/>
        <v>1.3456905995616535E-2</v>
      </c>
      <c r="H60" s="5">
        <f t="shared" si="80"/>
        <v>40538.19408886286</v>
      </c>
      <c r="I60" s="5">
        <f t="shared" si="81"/>
        <v>9418.6216664414496</v>
      </c>
      <c r="J60" s="5">
        <f t="shared" si="82"/>
        <v>3631.2663652454685</v>
      </c>
      <c r="K60" s="5">
        <f t="shared" si="83"/>
        <v>37065.884151901977</v>
      </c>
      <c r="L60" s="5">
        <f t="shared" si="84"/>
        <v>3600.7242515840758</v>
      </c>
      <c r="M60" s="5">
        <f t="shared" si="85"/>
        <v>1072.1606852989869</v>
      </c>
      <c r="N60" s="15">
        <f t="shared" si="86"/>
        <v>2.5314512089051666E-2</v>
      </c>
      <c r="O60" s="15">
        <f t="shared" si="87"/>
        <v>3.1975623986580048E-2</v>
      </c>
      <c r="P60" s="15">
        <f t="shared" si="88"/>
        <v>2.9315623996907236E-2</v>
      </c>
      <c r="Q60" s="5">
        <f t="shared" si="89"/>
        <v>5461.4576077152651</v>
      </c>
      <c r="R60" s="5">
        <f t="shared" si="90"/>
        <v>5374.8466032670513</v>
      </c>
      <c r="S60" s="5">
        <f t="shared" si="91"/>
        <v>2294.7439538259314</v>
      </c>
      <c r="T60" s="5">
        <f t="shared" si="92"/>
        <v>134.7237520187339</v>
      </c>
      <c r="U60" s="5">
        <f t="shared" si="93"/>
        <v>570.66169484412251</v>
      </c>
      <c r="V60" s="5">
        <f t="shared" si="94"/>
        <v>631.94040949149985</v>
      </c>
      <c r="W60" s="15">
        <f t="shared" si="95"/>
        <v>-1.0734613539272964E-2</v>
      </c>
      <c r="X60" s="15">
        <f t="shared" si="96"/>
        <v>-1.217998157191269E-2</v>
      </c>
      <c r="Y60" s="15">
        <f t="shared" si="97"/>
        <v>-9.7425357312937999E-3</v>
      </c>
      <c r="Z60" s="5">
        <f t="shared" si="98"/>
        <v>12222.51545428879</v>
      </c>
      <c r="AA60" s="5">
        <f t="shared" si="99"/>
        <v>15079.446074051251</v>
      </c>
      <c r="AB60" s="5">
        <f t="shared" si="100"/>
        <v>5422.3494031663949</v>
      </c>
      <c r="AC60" s="16">
        <f t="shared" si="101"/>
        <v>2.2775748473561408</v>
      </c>
      <c r="AD60" s="16">
        <f t="shared" si="102"/>
        <v>2.8788561228217606</v>
      </c>
      <c r="AE60" s="16">
        <f t="shared" si="103"/>
        <v>2.4409295268228397</v>
      </c>
      <c r="AF60" s="15">
        <f t="shared" si="104"/>
        <v>-4.0504037456468023E-3</v>
      </c>
      <c r="AG60" s="15">
        <f t="shared" si="105"/>
        <v>2.9673830763510267E-4</v>
      </c>
      <c r="AH60" s="15">
        <f t="shared" si="106"/>
        <v>9.7937136394747881E-3</v>
      </c>
      <c r="AI60" s="1">
        <f t="shared" si="64"/>
        <v>62139.784126811006</v>
      </c>
      <c r="AJ60" s="1">
        <f t="shared" si="65"/>
        <v>13343.445431201339</v>
      </c>
      <c r="AK60" s="1">
        <f t="shared" si="66"/>
        <v>4958.9335384075521</v>
      </c>
      <c r="AL60" s="14">
        <f t="shared" si="107"/>
        <v>16.522601281590887</v>
      </c>
      <c r="AM60" s="14">
        <f t="shared" si="108"/>
        <v>2.5992961569272608</v>
      </c>
      <c r="AN60" s="14">
        <f t="shared" si="109"/>
        <v>0.99344051215612184</v>
      </c>
      <c r="AO60" s="11">
        <f t="shared" si="110"/>
        <v>1.9808566510408902E-2</v>
      </c>
      <c r="AP60" s="11">
        <f t="shared" si="111"/>
        <v>2.4953569362370868E-2</v>
      </c>
      <c r="AQ60" s="11">
        <f t="shared" si="112"/>
        <v>2.2636035910466916E-2</v>
      </c>
      <c r="AR60" s="1">
        <f t="shared" si="67"/>
        <v>40538.19408886286</v>
      </c>
      <c r="AS60" s="1">
        <f t="shared" si="68"/>
        <v>9418.6216664414496</v>
      </c>
      <c r="AT60" s="1">
        <f t="shared" si="69"/>
        <v>3631.2663652454685</v>
      </c>
      <c r="AU60" s="1">
        <f t="shared" si="70"/>
        <v>8107.6388177725721</v>
      </c>
      <c r="AV60" s="1">
        <f t="shared" si="71"/>
        <v>1883.7243332882899</v>
      </c>
      <c r="AW60" s="1">
        <f t="shared" si="72"/>
        <v>726.25327304909376</v>
      </c>
      <c r="AX60" s="2">
        <v>0</v>
      </c>
      <c r="AY60" s="2">
        <v>0</v>
      </c>
      <c r="AZ60" s="2">
        <v>0</v>
      </c>
      <c r="BA60" s="2">
        <f t="shared" si="23"/>
        <v>0</v>
      </c>
      <c r="BB60" s="2">
        <f t="shared" si="24"/>
        <v>0</v>
      </c>
      <c r="BC60" s="2">
        <f t="shared" si="4"/>
        <v>0</v>
      </c>
      <c r="BD60" s="2">
        <f t="shared" si="5"/>
        <v>0</v>
      </c>
      <c r="BE60" s="2">
        <f t="shared" si="25"/>
        <v>0</v>
      </c>
      <c r="BF60" s="2">
        <f t="shared" si="6"/>
        <v>0</v>
      </c>
      <c r="BG60" s="2">
        <f t="shared" si="7"/>
        <v>0</v>
      </c>
      <c r="BH60" s="2">
        <f t="shared" si="49"/>
        <v>0</v>
      </c>
      <c r="BI60" s="2">
        <f t="shared" si="9"/>
        <v>0</v>
      </c>
      <c r="BJ60" s="2">
        <f t="shared" si="10"/>
        <v>0</v>
      </c>
      <c r="BK60" s="11">
        <f t="shared" si="40"/>
        <v>5.1905794116508169E-2</v>
      </c>
      <c r="BL60" s="11"/>
      <c r="BM60" s="11"/>
    </row>
    <row r="61" spans="1:65">
      <c r="A61" s="2">
        <f t="shared" si="73"/>
        <v>2015</v>
      </c>
      <c r="B61" s="5">
        <f t="shared" si="74"/>
        <v>1097.1558543808846</v>
      </c>
      <c r="C61" s="5">
        <f t="shared" si="75"/>
        <v>2632.1379552508383</v>
      </c>
      <c r="D61" s="5">
        <f t="shared" si="76"/>
        <v>3430.1655948482567</v>
      </c>
      <c r="E61" s="15">
        <f t="shared" si="77"/>
        <v>3.1786740651932547E-3</v>
      </c>
      <c r="F61" s="15">
        <f t="shared" si="78"/>
        <v>6.2622010559480017E-3</v>
      </c>
      <c r="G61" s="15">
        <f t="shared" si="79"/>
        <v>1.2784060695835708E-2</v>
      </c>
      <c r="H61" s="5">
        <f t="shared" si="80"/>
        <v>41687.777912286263</v>
      </c>
      <c r="I61" s="5">
        <f t="shared" si="81"/>
        <v>9778.2073653384468</v>
      </c>
      <c r="J61" s="5">
        <f t="shared" si="82"/>
        <v>3784.7790634215216</v>
      </c>
      <c r="K61" s="5">
        <f t="shared" si="83"/>
        <v>37996.222456298434</v>
      </c>
      <c r="L61" s="5">
        <f t="shared" si="84"/>
        <v>3714.929662342337</v>
      </c>
      <c r="M61" s="5">
        <f t="shared" si="85"/>
        <v>1103.3808598354133</v>
      </c>
      <c r="N61" s="15">
        <f t="shared" si="86"/>
        <v>2.5099584852307233E-2</v>
      </c>
      <c r="O61" s="15">
        <f t="shared" si="87"/>
        <v>3.1717344283727966E-2</v>
      </c>
      <c r="P61" s="15">
        <f t="shared" si="88"/>
        <v>2.9118932417970811E-2</v>
      </c>
      <c r="Q61" s="5">
        <f t="shared" si="89"/>
        <v>5556.0446802402575</v>
      </c>
      <c r="R61" s="5">
        <f t="shared" si="90"/>
        <v>5512.0835011094669</v>
      </c>
      <c r="S61" s="5">
        <f t="shared" si="91"/>
        <v>2368.45307427025</v>
      </c>
      <c r="T61" s="5">
        <f t="shared" si="92"/>
        <v>133.27754460625195</v>
      </c>
      <c r="U61" s="5">
        <f t="shared" si="93"/>
        <v>563.71104591712458</v>
      </c>
      <c r="V61" s="5">
        <f t="shared" si="94"/>
        <v>625.78370747198051</v>
      </c>
      <c r="W61" s="15">
        <f t="shared" si="95"/>
        <v>-1.0734613539272964E-2</v>
      </c>
      <c r="X61" s="15">
        <f t="shared" si="96"/>
        <v>-1.217998157191269E-2</v>
      </c>
      <c r="Y61" s="15">
        <f t="shared" si="97"/>
        <v>-9.7425357312937999E-3</v>
      </c>
      <c r="Z61" s="5">
        <f t="shared" ref="Z61" si="113">Q60*AC61</f>
        <v>12388.495997258295</v>
      </c>
      <c r="AA61" s="5">
        <f t="shared" ref="AA61" si="114">R60*AD61</f>
        <v>15478.001606555576</v>
      </c>
      <c r="AB61" s="5">
        <f t="shared" ref="AB61" si="115">S60*AE61</f>
        <v>5656.1658826279245</v>
      </c>
      <c r="AC61" s="16">
        <f t="shared" si="101"/>
        <v>2.2683497496634186</v>
      </c>
      <c r="AD61" s="16">
        <f t="shared" si="102"/>
        <v>2.8797103897155716</v>
      </c>
      <c r="AE61" s="16">
        <f t="shared" si="103"/>
        <v>2.4648352916226814</v>
      </c>
      <c r="AF61" s="15">
        <f t="shared" si="104"/>
        <v>-4.0504037456468023E-3</v>
      </c>
      <c r="AG61" s="15">
        <f t="shared" si="105"/>
        <v>2.9673830763510267E-4</v>
      </c>
      <c r="AH61" s="15">
        <f t="shared" si="106"/>
        <v>9.7937136394747881E-3</v>
      </c>
      <c r="AI61" s="1">
        <f t="shared" si="64"/>
        <v>64033.444531902482</v>
      </c>
      <c r="AJ61" s="1">
        <f t="shared" si="65"/>
        <v>13892.825221369494</v>
      </c>
      <c r="AK61" s="1">
        <f t="shared" si="66"/>
        <v>5189.2934576158905</v>
      </c>
      <c r="AL61" s="14">
        <f t="shared" si="107"/>
        <v>16.846617437538136</v>
      </c>
      <c r="AM61" s="14">
        <f t="shared" si="108"/>
        <v>2.663509256703037</v>
      </c>
      <c r="AN61" s="14">
        <f t="shared" si="109"/>
        <v>1.0157031917131196</v>
      </c>
      <c r="AO61" s="11">
        <f t="shared" si="110"/>
        <v>1.9610480845304812E-2</v>
      </c>
      <c r="AP61" s="11">
        <f t="shared" si="111"/>
        <v>2.4704033668747159E-2</v>
      </c>
      <c r="AQ61" s="11">
        <f t="shared" si="112"/>
        <v>2.2409675551362248E-2</v>
      </c>
      <c r="AR61" s="1">
        <f t="shared" ref="AR61" si="116">AL61*AI61^$AR$5*B61^(1-$AR$5)</f>
        <v>41687.777912286263</v>
      </c>
      <c r="AS61" s="1">
        <f t="shared" ref="AS61" si="117">AM61*AJ61^$AR$5*C61^(1-$AR$5)</f>
        <v>9778.2073653384468</v>
      </c>
      <c r="AT61" s="1">
        <f t="shared" ref="AT61" si="118">AN61*AK61^$AR$5*D61^(1-$AR$5)</f>
        <v>3784.7790634215216</v>
      </c>
      <c r="AU61" s="1">
        <f t="shared" si="70"/>
        <v>8337.555582457253</v>
      </c>
      <c r="AV61" s="1">
        <f t="shared" si="71"/>
        <v>1955.6414730676895</v>
      </c>
      <c r="AW61" s="1">
        <f t="shared" si="72"/>
        <v>756.95581268430442</v>
      </c>
      <c r="AX61" s="17">
        <v>1.6999999999999999E-3</v>
      </c>
      <c r="AY61" s="2">
        <f t="shared" ref="AY61:AY124" si="119">IF(AY60=0.99,0.99,MIN(0.99,$BH61*AA61/AS61/2/BC$5/1000))</f>
        <v>9.0551307866807533E-3</v>
      </c>
      <c r="AZ61" s="2">
        <f t="shared" ref="AZ61:AZ124" si="120">IF(AZ60=0.99,0.99,MIN(0.99,$BH61*AB61/AT61/2/BD$5/1000))</f>
        <v>8.5491057313289882E-3</v>
      </c>
      <c r="BA61" s="2">
        <f t="shared" si="23"/>
        <v>6.2516193651628339E-3</v>
      </c>
      <c r="BB61" s="2">
        <f t="shared" si="24"/>
        <v>2.8900000000000001E-7</v>
      </c>
      <c r="BC61" s="2">
        <f t="shared" si="4"/>
        <v>8.1995393563893599E-6</v>
      </c>
      <c r="BD61" s="2">
        <f t="shared" si="5"/>
        <v>7.3087208805442165E-6</v>
      </c>
      <c r="BE61" s="2">
        <f t="shared" si="25"/>
        <v>1.2047767816650731E-2</v>
      </c>
      <c r="BF61" s="2">
        <f t="shared" si="6"/>
        <v>8.017679612702891E-2</v>
      </c>
      <c r="BG61" s="2">
        <f t="shared" si="7"/>
        <v>2.7661893769075459E-2</v>
      </c>
      <c r="BH61" s="2">
        <f t="shared" ref="BH61" si="121">2*BB$5*AX61*AR61/Z61*1000</f>
        <v>1.1441134172634155</v>
      </c>
      <c r="BI61" s="2">
        <f t="shared" si="9"/>
        <v>1.1441134172634153</v>
      </c>
      <c r="BJ61" s="2">
        <f t="shared" si="10"/>
        <v>1.1441134172634158</v>
      </c>
      <c r="BK61" s="11">
        <f t="shared" si="40"/>
        <v>5.193222953738183E-2</v>
      </c>
      <c r="BL61" s="11"/>
      <c r="BM61" s="11"/>
    </row>
    <row r="62" spans="1:65">
      <c r="A62" s="2">
        <f t="shared" si="73"/>
        <v>2016</v>
      </c>
      <c r="B62" s="5">
        <f t="shared" si="74"/>
        <v>1100.4689801976904</v>
      </c>
      <c r="C62" s="5">
        <f t="shared" si="75"/>
        <v>2647.7967834794722</v>
      </c>
      <c r="D62" s="5">
        <f t="shared" si="76"/>
        <v>3471.8244677514986</v>
      </c>
      <c r="E62" s="15">
        <f t="shared" si="77"/>
        <v>3.019740361933592E-3</v>
      </c>
      <c r="F62" s="15">
        <f t="shared" si="78"/>
        <v>5.9490910031506014E-3</v>
      </c>
      <c r="G62" s="15">
        <f t="shared" si="79"/>
        <v>1.2144857661043923E-2</v>
      </c>
      <c r="H62" s="5">
        <f t="shared" si="80"/>
        <v>42854.042540802315</v>
      </c>
      <c r="I62" s="5">
        <f t="shared" si="81"/>
        <v>10145.672960571321</v>
      </c>
      <c r="J62" s="5">
        <f t="shared" si="82"/>
        <v>3941.4560181882994</v>
      </c>
      <c r="K62" s="5">
        <f t="shared" si="83"/>
        <v>38941.617902854414</v>
      </c>
      <c r="L62" s="5">
        <f t="shared" si="84"/>
        <v>3831.7415535337582</v>
      </c>
      <c r="M62" s="5">
        <f t="shared" si="85"/>
        <v>1135.2693820782231</v>
      </c>
      <c r="N62" s="15">
        <f t="shared" si="86"/>
        <v>2.4881300967308784E-2</v>
      </c>
      <c r="O62" s="15">
        <f t="shared" si="87"/>
        <v>3.1443903871323675E-2</v>
      </c>
      <c r="P62" s="15">
        <f t="shared" si="88"/>
        <v>2.8900738995569109E-2</v>
      </c>
      <c r="Q62" s="5">
        <f t="shared" si="89"/>
        <v>5650.1710189391943</v>
      </c>
      <c r="R62" s="5">
        <f t="shared" si="90"/>
        <v>5649.5678255126359</v>
      </c>
      <c r="S62" s="5">
        <f t="shared" si="91"/>
        <v>2442.4690056516024</v>
      </c>
      <c r="T62" s="5">
        <f t="shared" si="92"/>
        <v>131.84686167144062</v>
      </c>
      <c r="U62" s="5">
        <f t="shared" si="93"/>
        <v>556.84505576597041</v>
      </c>
      <c r="V62" s="5">
        <f t="shared" si="94"/>
        <v>619.68698734187319</v>
      </c>
      <c r="W62" s="15">
        <f t="shared" si="95"/>
        <v>-1.0734613539272964E-2</v>
      </c>
      <c r="X62" s="15">
        <f t="shared" si="96"/>
        <v>-1.217998157191269E-2</v>
      </c>
      <c r="Y62" s="15">
        <f t="shared" si="97"/>
        <v>-9.7425357312937999E-3</v>
      </c>
      <c r="Z62" s="5">
        <f>Q61*AC62*(1-AX61)</f>
        <v>12530.666699563984</v>
      </c>
      <c r="AA62" s="5">
        <f>R61*AD62*(1-AY61)</f>
        <v>15734.137724113429</v>
      </c>
      <c r="AB62" s="5">
        <f>S61*AE62*(1-AZ61)</f>
        <v>5844.6237659397066</v>
      </c>
      <c r="AC62" s="16">
        <f t="shared" si="101"/>
        <v>2.259162017340945</v>
      </c>
      <c r="AD62" s="16">
        <f t="shared" si="102"/>
        <v>2.8805649101030948</v>
      </c>
      <c r="AE62" s="16">
        <f t="shared" si="103"/>
        <v>2.4889751826373052</v>
      </c>
      <c r="AF62" s="15">
        <f t="shared" si="104"/>
        <v>-4.0504037456468023E-3</v>
      </c>
      <c r="AG62" s="15">
        <f t="shared" si="105"/>
        <v>2.9673830763510267E-4</v>
      </c>
      <c r="AH62" s="15">
        <f t="shared" si="106"/>
        <v>9.7937136394747881E-3</v>
      </c>
      <c r="AI62" s="1">
        <f t="shared" si="64"/>
        <v>65967.655661169483</v>
      </c>
      <c r="AJ62" s="1">
        <f t="shared" si="65"/>
        <v>14459.184172300234</v>
      </c>
      <c r="AK62" s="1">
        <f t="shared" si="66"/>
        <v>5427.3199245386058</v>
      </c>
      <c r="AL62" s="14">
        <f t="shared" si="107"/>
        <v>17.173684003419485</v>
      </c>
      <c r="AM62" s="14">
        <f t="shared" si="108"/>
        <v>2.7286506848341023</v>
      </c>
      <c r="AN62" s="14">
        <f t="shared" si="109"/>
        <v>1.0382371549060661</v>
      </c>
      <c r="AO62" s="11">
        <f t="shared" si="110"/>
        <v>1.9414376036851765E-2</v>
      </c>
      <c r="AP62" s="11">
        <f t="shared" si="111"/>
        <v>2.4456993332059685E-2</v>
      </c>
      <c r="AQ62" s="11">
        <f t="shared" si="112"/>
        <v>2.2185578795848624E-2</v>
      </c>
      <c r="AR62" s="1">
        <f>AL62*AI62^$AR$5*B62^(1-$AR$5)*(1-BB61)</f>
        <v>42854.042540802315</v>
      </c>
      <c r="AS62" s="1">
        <f t="shared" ref="AS62:AS125" si="122">AM62*AJ62^$AR$5*C62^(1-$AR$5)*(1-BC61)</f>
        <v>10145.672960571321</v>
      </c>
      <c r="AT62" s="1">
        <f t="shared" ref="AT62:AT125" si="123">AN62*AK62^$AR$5*D62^(1-$AR$5)*(1-BD61)</f>
        <v>3941.4560181882994</v>
      </c>
      <c r="AU62" s="1">
        <f t="shared" si="70"/>
        <v>8570.808508160464</v>
      </c>
      <c r="AV62" s="1">
        <f t="shared" si="71"/>
        <v>2029.1345921142643</v>
      </c>
      <c r="AW62" s="1">
        <f t="shared" si="72"/>
        <v>788.29120363765992</v>
      </c>
      <c r="AX62" s="2">
        <f t="shared" ref="AX62:AX125" si="124">IF(AX61=0.99,0.99,MIN(0.99,$BH62*Z62/AR62/2/BB$5/1000))</f>
        <v>1.7595808487699074E-3</v>
      </c>
      <c r="AY62" s="2">
        <f t="shared" si="119"/>
        <v>9.3323051874430133E-3</v>
      </c>
      <c r="AZ62" s="2">
        <f t="shared" si="120"/>
        <v>8.9233251750990422E-3</v>
      </c>
      <c r="BA62" s="2">
        <f t="shared" si="23"/>
        <v>6.4802603377102017E-3</v>
      </c>
      <c r="BB62" s="2">
        <f t="shared" si="24"/>
        <v>3.0961247633578283E-7</v>
      </c>
      <c r="BC62" s="2">
        <f t="shared" si="4"/>
        <v>8.7091920111575781E-6</v>
      </c>
      <c r="BD62" s="2">
        <f t="shared" si="5"/>
        <v>7.9625732180556355E-6</v>
      </c>
      <c r="BE62" s="2">
        <f t="shared" si="25"/>
        <v>1.3268146232056787E-2</v>
      </c>
      <c r="BF62" s="2">
        <f t="shared" si="6"/>
        <v>8.8360613896025203E-2</v>
      </c>
      <c r="BG62" s="2">
        <f t="shared" si="7"/>
        <v>3.1384132130570355E-2</v>
      </c>
      <c r="BH62" s="2">
        <f t="shared" ref="BH62:BH125" si="125">IF(AX61=0.99,2*BB$5*AX62*AR62/Z62*1000,BH61*(1+BK61))</f>
        <v>1.2035297778655376</v>
      </c>
      <c r="BI62" s="2">
        <f t="shared" si="9"/>
        <v>1.2035297778655376</v>
      </c>
      <c r="BJ62" s="2">
        <f t="shared" si="10"/>
        <v>1.2035297778655376</v>
      </c>
      <c r="BK62" s="11">
        <f t="shared" si="40"/>
        <v>5.1940741722396683E-2</v>
      </c>
      <c r="BL62" s="11"/>
      <c r="BM62" s="11"/>
    </row>
    <row r="63" spans="1:65">
      <c r="A63" s="2">
        <f t="shared" si="73"/>
        <v>2017</v>
      </c>
      <c r="B63" s="5">
        <f t="shared" si="74"/>
        <v>1103.6259542644214</v>
      </c>
      <c r="C63" s="5">
        <f t="shared" si="75"/>
        <v>2662.7611683011023</v>
      </c>
      <c r="D63" s="5">
        <f t="shared" si="76"/>
        <v>3511.8810410372216</v>
      </c>
      <c r="E63" s="15">
        <f t="shared" si="77"/>
        <v>2.8687533438369124E-3</v>
      </c>
      <c r="F63" s="15">
        <f t="shared" si="78"/>
        <v>5.6516364529930708E-3</v>
      </c>
      <c r="G63" s="15">
        <f t="shared" si="79"/>
        <v>1.1537614777991726E-2</v>
      </c>
      <c r="H63" s="5">
        <f t="shared" si="80"/>
        <v>44036.842673743835</v>
      </c>
      <c r="I63" s="5">
        <f t="shared" si="81"/>
        <v>10521.154532515175</v>
      </c>
      <c r="J63" s="5">
        <f t="shared" si="82"/>
        <v>4101.2961630720338</v>
      </c>
      <c r="K63" s="5">
        <f t="shared" si="83"/>
        <v>39901.963616916626</v>
      </c>
      <c r="L63" s="5">
        <f t="shared" si="84"/>
        <v>3951.2197555546795</v>
      </c>
      <c r="M63" s="5">
        <f t="shared" si="85"/>
        <v>1167.8345921024506</v>
      </c>
      <c r="N63" s="15">
        <f t="shared" si="86"/>
        <v>2.4661166273520996E-2</v>
      </c>
      <c r="O63" s="15">
        <f t="shared" si="87"/>
        <v>3.1181174500335196E-2</v>
      </c>
      <c r="P63" s="15">
        <f t="shared" si="88"/>
        <v>2.868500687001152E-2</v>
      </c>
      <c r="Q63" s="5">
        <f t="shared" si="89"/>
        <v>5743.7930554089689</v>
      </c>
      <c r="R63" s="5">
        <f t="shared" si="90"/>
        <v>5787.2945982371739</v>
      </c>
      <c r="S63" s="5">
        <f t="shared" si="91"/>
        <v>2516.7590154090399</v>
      </c>
      <c r="T63" s="5">
        <f t="shared" si="92"/>
        <v>130.43153656503173</v>
      </c>
      <c r="U63" s="5">
        <f t="shared" si="93"/>
        <v>550.06269324833022</v>
      </c>
      <c r="V63" s="5">
        <f t="shared" si="94"/>
        <v>613.64966472547724</v>
      </c>
      <c r="W63" s="15">
        <f t="shared" si="95"/>
        <v>-1.0734613539272964E-2</v>
      </c>
      <c r="X63" s="15">
        <f t="shared" si="96"/>
        <v>-1.217998157191269E-2</v>
      </c>
      <c r="Y63" s="15">
        <f t="shared" si="97"/>
        <v>-9.7425357312937999E-3</v>
      </c>
      <c r="Z63" s="5">
        <f t="shared" ref="Z63:Z126" si="126">Q62*AC63*(1-AX62)</f>
        <v>12690.580301241265</v>
      </c>
      <c r="AA63" s="5">
        <f t="shared" ref="AA63:AA126" si="127">R62*AD63*(1-AY62)</f>
        <v>16126.857433722169</v>
      </c>
      <c r="AB63" s="5">
        <f t="shared" ref="AB63:AB126" si="128">S62*AE63*(1-AZ62)</f>
        <v>6084.0047635768933</v>
      </c>
      <c r="AC63" s="16">
        <f t="shared" si="101"/>
        <v>2.2500114990438842</v>
      </c>
      <c r="AD63" s="16">
        <f t="shared" si="102"/>
        <v>2.8814196840595518</v>
      </c>
      <c r="AE63" s="16">
        <f t="shared" si="103"/>
        <v>2.5133514928318146</v>
      </c>
      <c r="AF63" s="15">
        <f t="shared" si="104"/>
        <v>-4.0504037456468023E-3</v>
      </c>
      <c r="AG63" s="15">
        <f t="shared" si="105"/>
        <v>2.9673830763510267E-4</v>
      </c>
      <c r="AH63" s="15">
        <f t="shared" si="106"/>
        <v>9.7937136394747881E-3</v>
      </c>
      <c r="AI63" s="1">
        <f t="shared" si="64"/>
        <v>67941.698603212993</v>
      </c>
      <c r="AJ63" s="1">
        <f t="shared" si="65"/>
        <v>15042.400347184475</v>
      </c>
      <c r="AK63" s="1">
        <f t="shared" si="66"/>
        <v>5672.8791357224054</v>
      </c>
      <c r="AL63" s="14">
        <f t="shared" si="107"/>
        <v>17.50376619900813</v>
      </c>
      <c r="AM63" s="14">
        <f t="shared" si="108"/>
        <v>2.7947179305225651</v>
      </c>
      <c r="AN63" s="14">
        <f t="shared" si="109"/>
        <v>1.061040708192923</v>
      </c>
      <c r="AO63" s="11">
        <f t="shared" si="110"/>
        <v>1.9220232276483246E-2</v>
      </c>
      <c r="AP63" s="11">
        <f t="shared" si="111"/>
        <v>2.4212423398739087E-2</v>
      </c>
      <c r="AQ63" s="11">
        <f t="shared" si="112"/>
        <v>2.1963723007890137E-2</v>
      </c>
      <c r="AR63" s="1">
        <f t="shared" ref="AR63:AR126" si="129">AL63*AI63^$AR$5*B63^(1-$AR$5)*(1-BB62)</f>
        <v>44036.842673743835</v>
      </c>
      <c r="AS63" s="1">
        <f t="shared" si="122"/>
        <v>10521.154532515175</v>
      </c>
      <c r="AT63" s="1">
        <f t="shared" si="123"/>
        <v>4101.2961630720338</v>
      </c>
      <c r="AU63" s="1">
        <f t="shared" si="70"/>
        <v>8807.3685347487681</v>
      </c>
      <c r="AV63" s="1">
        <f t="shared" si="71"/>
        <v>2104.2309065030349</v>
      </c>
      <c r="AW63" s="1">
        <f t="shared" si="72"/>
        <v>820.25923261440676</v>
      </c>
      <c r="AX63" s="2">
        <f t="shared" si="124"/>
        <v>1.82424610641524E-3</v>
      </c>
      <c r="AY63" s="2">
        <f t="shared" si="119"/>
        <v>9.7029650559387771E-3</v>
      </c>
      <c r="AZ63" s="2">
        <f t="shared" si="120"/>
        <v>9.3904527940771344E-3</v>
      </c>
      <c r="BA63" s="2">
        <f t="shared" si="23"/>
        <v>6.7836919744911168E-3</v>
      </c>
      <c r="BB63" s="2">
        <f t="shared" si="24"/>
        <v>3.3278738567711633E-7</v>
      </c>
      <c r="BC63" s="2">
        <f t="shared" si="4"/>
        <v>9.4147530876769003E-6</v>
      </c>
      <c r="BD63" s="2">
        <f t="shared" si="5"/>
        <v>8.8180603677791071E-6</v>
      </c>
      <c r="BE63" s="2">
        <f t="shared" si="25"/>
        <v>1.4654905746869685E-2</v>
      </c>
      <c r="BF63" s="2">
        <f t="shared" si="6"/>
        <v>9.9054072120923056E-2</v>
      </c>
      <c r="BG63" s="2">
        <f t="shared" si="7"/>
        <v>3.616547715211002E-2</v>
      </c>
      <c r="BH63" s="2">
        <f t="shared" si="125"/>
        <v>1.2660420072128651</v>
      </c>
      <c r="BI63" s="2">
        <f t="shared" si="9"/>
        <v>1.2660420072128649</v>
      </c>
      <c r="BJ63" s="2">
        <f t="shared" si="10"/>
        <v>1.2660420072128649</v>
      </c>
      <c r="BK63" s="11">
        <f t="shared" si="40"/>
        <v>5.1939065246457056E-2</v>
      </c>
      <c r="BL63" s="11"/>
      <c r="BM63" s="11"/>
    </row>
    <row r="64" spans="1:65">
      <c r="A64" s="2">
        <f t="shared" si="73"/>
        <v>2018</v>
      </c>
      <c r="B64" s="5">
        <f t="shared" si="74"/>
        <v>1106.6336833787307</v>
      </c>
      <c r="C64" s="5">
        <f t="shared" si="75"/>
        <v>2677.0576784812679</v>
      </c>
      <c r="D64" s="5">
        <f t="shared" si="76"/>
        <v>3550.3738351049601</v>
      </c>
      <c r="E64" s="15">
        <f t="shared" si="77"/>
        <v>2.7253156766450667E-3</v>
      </c>
      <c r="F64" s="15">
        <f t="shared" si="78"/>
        <v>5.3690546303434171E-3</v>
      </c>
      <c r="G64" s="15">
        <f t="shared" si="79"/>
        <v>1.0960734039092139E-2</v>
      </c>
      <c r="H64" s="5">
        <f t="shared" si="80"/>
        <v>45236.002768217826</v>
      </c>
      <c r="I64" s="5">
        <f t="shared" si="81"/>
        <v>10904.557924149685</v>
      </c>
      <c r="J64" s="5">
        <f t="shared" si="82"/>
        <v>4264.2214880399297</v>
      </c>
      <c r="K64" s="5">
        <f t="shared" si="83"/>
        <v>40877.124424863905</v>
      </c>
      <c r="L64" s="5">
        <f t="shared" si="84"/>
        <v>4073.3369369673023</v>
      </c>
      <c r="M64" s="5">
        <f t="shared" si="85"/>
        <v>1201.0626728590303</v>
      </c>
      <c r="N64" s="15">
        <f t="shared" si="86"/>
        <v>2.4438917776313573E-2</v>
      </c>
      <c r="O64" s="15">
        <f t="shared" si="87"/>
        <v>3.0906198330515222E-2</v>
      </c>
      <c r="P64" s="15">
        <f t="shared" si="88"/>
        <v>2.8452728649490666E-2</v>
      </c>
      <c r="Q64" s="5">
        <f t="shared" si="89"/>
        <v>5836.8649678319944</v>
      </c>
      <c r="R64" s="5">
        <f t="shared" si="90"/>
        <v>5925.1326506800133</v>
      </c>
      <c r="S64" s="5">
        <f t="shared" si="91"/>
        <v>2591.2444221441938</v>
      </c>
      <c r="T64" s="5">
        <f t="shared" si="92"/>
        <v>129.03140442667257</v>
      </c>
      <c r="U64" s="5">
        <f t="shared" si="93"/>
        <v>543.36293978116885</v>
      </c>
      <c r="V64" s="5">
        <f t="shared" si="94"/>
        <v>607.67116094039284</v>
      </c>
      <c r="W64" s="15">
        <f t="shared" si="95"/>
        <v>-1.0734613539272964E-2</v>
      </c>
      <c r="X64" s="15">
        <f t="shared" si="96"/>
        <v>-1.217998157191269E-2</v>
      </c>
      <c r="Y64" s="15">
        <f t="shared" si="97"/>
        <v>-9.7425357312937999E-3</v>
      </c>
      <c r="Z64" s="5">
        <f t="shared" si="126"/>
        <v>12847.774287107715</v>
      </c>
      <c r="AA64" s="5">
        <f t="shared" si="127"/>
        <v>16518.721853761515</v>
      </c>
      <c r="AB64" s="5">
        <f t="shared" si="128"/>
        <v>6327.4691151384777</v>
      </c>
      <c r="AC64" s="16">
        <f t="shared" si="101"/>
        <v>2.2408980440404083</v>
      </c>
      <c r="AD64" s="16">
        <f t="shared" si="102"/>
        <v>2.8822747116601861</v>
      </c>
      <c r="AE64" s="16">
        <f t="shared" si="103"/>
        <v>2.5379665376279559</v>
      </c>
      <c r="AF64" s="15">
        <f t="shared" si="104"/>
        <v>-4.0504037456468023E-3</v>
      </c>
      <c r="AG64" s="15">
        <f t="shared" si="105"/>
        <v>2.9673830763510267E-4</v>
      </c>
      <c r="AH64" s="15">
        <f t="shared" si="106"/>
        <v>9.7937136394747881E-3</v>
      </c>
      <c r="AI64" s="1">
        <f t="shared" si="64"/>
        <v>69954.897277640455</v>
      </c>
      <c r="AJ64" s="1">
        <f t="shared" si="65"/>
        <v>15642.391218969064</v>
      </c>
      <c r="AK64" s="1">
        <f t="shared" si="66"/>
        <v>5925.8504547645716</v>
      </c>
      <c r="AL64" s="14">
        <f t="shared" si="107"/>
        <v>17.83682838654574</v>
      </c>
      <c r="AM64" s="14">
        <f t="shared" si="108"/>
        <v>2.8617081553982868</v>
      </c>
      <c r="AN64" s="14">
        <f t="shared" si="109"/>
        <v>1.0841120683656196</v>
      </c>
      <c r="AO64" s="11">
        <f t="shared" si="110"/>
        <v>1.9028029953718415E-2</v>
      </c>
      <c r="AP64" s="11">
        <f t="shared" si="111"/>
        <v>2.3970299164751695E-2</v>
      </c>
      <c r="AQ64" s="11">
        <f t="shared" si="112"/>
        <v>2.1744085777811235E-2</v>
      </c>
      <c r="AR64" s="1">
        <f t="shared" si="129"/>
        <v>45236.002768217826</v>
      </c>
      <c r="AS64" s="1">
        <f t="shared" si="122"/>
        <v>10904.557924149685</v>
      </c>
      <c r="AT64" s="1">
        <f t="shared" si="123"/>
        <v>4264.2214880399297</v>
      </c>
      <c r="AU64" s="1">
        <f t="shared" si="70"/>
        <v>9047.2005536435663</v>
      </c>
      <c r="AV64" s="1">
        <f t="shared" si="71"/>
        <v>2180.9115848299371</v>
      </c>
      <c r="AW64" s="1">
        <f t="shared" si="72"/>
        <v>852.84429760798594</v>
      </c>
      <c r="AX64" s="2">
        <f t="shared" si="124"/>
        <v>1.8912649755677149E-3</v>
      </c>
      <c r="AY64" s="2">
        <f t="shared" si="119"/>
        <v>1.0087349782034662E-2</v>
      </c>
      <c r="AZ64" s="2">
        <f t="shared" si="120"/>
        <v>9.880956409548251E-3</v>
      </c>
      <c r="BA64" s="2">
        <f t="shared" si="23"/>
        <v>7.1006433582221926E-3</v>
      </c>
      <c r="BB64" s="2">
        <f t="shared" si="24"/>
        <v>3.5768832078091495E-7</v>
      </c>
      <c r="BC64" s="2">
        <f t="shared" si="4"/>
        <v>1.0175462562511474E-5</v>
      </c>
      <c r="BD64" s="2">
        <f t="shared" si="5"/>
        <v>9.7633299567392666E-6</v>
      </c>
      <c r="BE64" s="2">
        <f t="shared" si="25"/>
        <v>1.6180389869004653E-2</v>
      </c>
      <c r="BF64" s="2">
        <f t="shared" si="6"/>
        <v>0.11095892091792295</v>
      </c>
      <c r="BG64" s="2">
        <f t="shared" si="7"/>
        <v>4.1633001396351538E-2</v>
      </c>
      <c r="BH64" s="2">
        <f t="shared" si="125"/>
        <v>1.3317990456302495</v>
      </c>
      <c r="BI64" s="2">
        <f t="shared" si="9"/>
        <v>1.3317990456302495</v>
      </c>
      <c r="BJ64" s="2">
        <f t="shared" si="10"/>
        <v>1.3317990456302493</v>
      </c>
      <c r="BK64" s="11">
        <f t="shared" si="40"/>
        <v>5.1922078462217386E-2</v>
      </c>
      <c r="BL64" s="11"/>
      <c r="BM64" s="11"/>
    </row>
    <row r="65" spans="1:65">
      <c r="A65" s="2">
        <f t="shared" si="73"/>
        <v>2019</v>
      </c>
      <c r="B65" s="5">
        <f t="shared" si="74"/>
        <v>1109.4988131980654</v>
      </c>
      <c r="C65" s="5">
        <f t="shared" si="75"/>
        <v>2690.7122839593967</v>
      </c>
      <c r="D65" s="5">
        <f t="shared" si="76"/>
        <v>3587.3428032836</v>
      </c>
      <c r="E65" s="15">
        <f t="shared" si="77"/>
        <v>2.5890498928128132E-3</v>
      </c>
      <c r="F65" s="15">
        <f t="shared" si="78"/>
        <v>5.1006018988262458E-3</v>
      </c>
      <c r="G65" s="15">
        <f t="shared" si="79"/>
        <v>1.0412697337137532E-2</v>
      </c>
      <c r="H65" s="5">
        <f t="shared" si="80"/>
        <v>46451.361824651554</v>
      </c>
      <c r="I65" s="5">
        <f t="shared" si="81"/>
        <v>11295.865713002364</v>
      </c>
      <c r="J65" s="5">
        <f t="shared" si="82"/>
        <v>4430.1809467359135</v>
      </c>
      <c r="K65" s="5">
        <f t="shared" si="83"/>
        <v>41866.977478559194</v>
      </c>
      <c r="L65" s="5">
        <f t="shared" si="84"/>
        <v>4198.0949729714093</v>
      </c>
      <c r="M65" s="5">
        <f t="shared" si="85"/>
        <v>1234.9477565068048</v>
      </c>
      <c r="N65" s="15">
        <f t="shared" si="86"/>
        <v>2.4215329909390571E-2</v>
      </c>
      <c r="O65" s="15">
        <f t="shared" si="87"/>
        <v>3.0627968649456383E-2</v>
      </c>
      <c r="P65" s="15">
        <f t="shared" si="88"/>
        <v>2.8212585748846886E-2</v>
      </c>
      <c r="Q65" s="5">
        <f t="shared" si="89"/>
        <v>5929.3445674787845</v>
      </c>
      <c r="R65" s="5">
        <f t="shared" si="90"/>
        <v>6062.9970608188578</v>
      </c>
      <c r="S65" s="5">
        <f t="shared" si="91"/>
        <v>2665.8653848950207</v>
      </c>
      <c r="T65" s="5">
        <f t="shared" si="92"/>
        <v>127.6463021657226</v>
      </c>
      <c r="U65" s="5">
        <f t="shared" si="93"/>
        <v>536.7447891877739</v>
      </c>
      <c r="V65" s="5">
        <f t="shared" si="94"/>
        <v>601.75090294205427</v>
      </c>
      <c r="W65" s="15">
        <f t="shared" si="95"/>
        <v>-1.0734613539272964E-2</v>
      </c>
      <c r="X65" s="15">
        <f t="shared" si="96"/>
        <v>-1.217998157191269E-2</v>
      </c>
      <c r="Y65" s="15">
        <f t="shared" si="97"/>
        <v>-9.7425357312937999E-3</v>
      </c>
      <c r="Z65" s="5">
        <f t="shared" si="126"/>
        <v>13002.203533063957</v>
      </c>
      <c r="AA65" s="5">
        <f t="shared" si="127"/>
        <v>16910.606190979175</v>
      </c>
      <c r="AB65" s="5">
        <f t="shared" si="128"/>
        <v>6575.281467503748</v>
      </c>
      <c r="AC65" s="16">
        <f t="shared" si="101"/>
        <v>2.2318215022092143</v>
      </c>
      <c r="AD65" s="16">
        <f t="shared" si="102"/>
        <v>2.8831299929802636</v>
      </c>
      <c r="AE65" s="16">
        <f t="shared" si="103"/>
        <v>2.5628226551240534</v>
      </c>
      <c r="AF65" s="15">
        <f t="shared" si="104"/>
        <v>-4.0504037456468023E-3</v>
      </c>
      <c r="AG65" s="15">
        <f t="shared" si="105"/>
        <v>2.9673830763510267E-4</v>
      </c>
      <c r="AH65" s="15">
        <f t="shared" si="106"/>
        <v>9.7937136394747881E-3</v>
      </c>
      <c r="AI65" s="1">
        <f t="shared" si="64"/>
        <v>72006.608103519975</v>
      </c>
      <c r="AJ65" s="1">
        <f t="shared" si="65"/>
        <v>16259.063681902095</v>
      </c>
      <c r="AK65" s="1">
        <f t="shared" si="66"/>
        <v>6186.1097068961008</v>
      </c>
      <c r="AL65" s="14">
        <f t="shared" si="107"/>
        <v>18.17283409431608</v>
      </c>
      <c r="AM65" s="14">
        <f t="shared" si="108"/>
        <v>2.9296181959993226</v>
      </c>
      <c r="AN65" s="14">
        <f t="shared" si="109"/>
        <v>1.1074493639148488</v>
      </c>
      <c r="AO65" s="11">
        <f t="shared" si="110"/>
        <v>1.8837749654181231E-2</v>
      </c>
      <c r="AP65" s="11">
        <f t="shared" si="111"/>
        <v>2.373059617310418E-2</v>
      </c>
      <c r="AQ65" s="11">
        <f t="shared" si="112"/>
        <v>2.1526644920033124E-2</v>
      </c>
      <c r="AR65" s="1">
        <f t="shared" si="129"/>
        <v>46451.361824651554</v>
      </c>
      <c r="AS65" s="1">
        <f t="shared" si="122"/>
        <v>11295.865713002364</v>
      </c>
      <c r="AT65" s="1">
        <f t="shared" si="123"/>
        <v>4430.1809467359135</v>
      </c>
      <c r="AU65" s="1">
        <f t="shared" si="70"/>
        <v>9290.2723649303116</v>
      </c>
      <c r="AV65" s="1">
        <f t="shared" si="71"/>
        <v>2259.1731426004731</v>
      </c>
      <c r="AW65" s="1">
        <f t="shared" si="72"/>
        <v>886.0361893471827</v>
      </c>
      <c r="AX65" s="2">
        <f t="shared" si="124"/>
        <v>1.9606983502508547E-3</v>
      </c>
      <c r="AY65" s="2">
        <f t="shared" si="119"/>
        <v>1.0486533035001827E-2</v>
      </c>
      <c r="AZ65" s="2">
        <f t="shared" si="120"/>
        <v>1.0396452114438104E-2</v>
      </c>
      <c r="BA65" s="2">
        <f t="shared" si="23"/>
        <v>7.4321955339553122E-3</v>
      </c>
      <c r="BB65" s="2">
        <f t="shared" si="24"/>
        <v>3.8443380206764229E-7</v>
      </c>
      <c r="BC65" s="2">
        <f t="shared" si="4"/>
        <v>1.0996737509418464E-5</v>
      </c>
      <c r="BD65" s="2">
        <f t="shared" si="5"/>
        <v>1.0808621656780451E-5</v>
      </c>
      <c r="BE65" s="2">
        <f t="shared" si="25"/>
        <v>1.785747363747053E-2</v>
      </c>
      <c r="BF65" s="2">
        <f t="shared" si="6"/>
        <v>0.12421767018752704</v>
      </c>
      <c r="BG65" s="2">
        <f t="shared" si="7"/>
        <v>4.7884149724345917E-2</v>
      </c>
      <c r="BH65" s="2">
        <f t="shared" si="125"/>
        <v>1.4009488201733695</v>
      </c>
      <c r="BI65" s="2">
        <f t="shared" si="9"/>
        <v>1.4009488201733695</v>
      </c>
      <c r="BJ65" s="2">
        <f t="shared" si="10"/>
        <v>1.4009488201733695</v>
      </c>
      <c r="BK65" s="11">
        <f t="shared" si="40"/>
        <v>5.189293862486008E-2</v>
      </c>
      <c r="BL65" s="11"/>
      <c r="BM65" s="11"/>
    </row>
    <row r="66" spans="1:65">
      <c r="A66" s="2">
        <f t="shared" si="73"/>
        <v>2020</v>
      </c>
      <c r="B66" s="5">
        <f t="shared" si="74"/>
        <v>1112.2277335922824</v>
      </c>
      <c r="C66" s="5">
        <f t="shared" si="75"/>
        <v>2703.7503235349172</v>
      </c>
      <c r="D66" s="5">
        <f t="shared" si="76"/>
        <v>3622.8290223959934</v>
      </c>
      <c r="E66" s="15">
        <f t="shared" si="77"/>
        <v>2.4595973981721723E-3</v>
      </c>
      <c r="F66" s="15">
        <f t="shared" si="78"/>
        <v>4.8455718038849334E-3</v>
      </c>
      <c r="G66" s="15">
        <f t="shared" si="79"/>
        <v>9.8920624702806548E-3</v>
      </c>
      <c r="H66" s="5">
        <f t="shared" si="80"/>
        <v>47682.761914313436</v>
      </c>
      <c r="I66" s="5">
        <f t="shared" si="81"/>
        <v>11695.059338839636</v>
      </c>
      <c r="J66" s="5">
        <f t="shared" si="82"/>
        <v>4599.1244107972952</v>
      </c>
      <c r="K66" s="5">
        <f t="shared" si="83"/>
        <v>42871.401669069382</v>
      </c>
      <c r="L66" s="5">
        <f t="shared" si="84"/>
        <v>4325.4953081427157</v>
      </c>
      <c r="M66" s="5">
        <f t="shared" si="85"/>
        <v>1269.4842572933842</v>
      </c>
      <c r="N66" s="15">
        <f t="shared" si="86"/>
        <v>2.3990845554221707E-2</v>
      </c>
      <c r="O66" s="15">
        <f t="shared" si="87"/>
        <v>3.0347177944174186E-2</v>
      </c>
      <c r="P66" s="15">
        <f t="shared" si="88"/>
        <v>2.7965960992770933E-2</v>
      </c>
      <c r="Q66" s="5">
        <f t="shared" si="89"/>
        <v>6021.1917070076561</v>
      </c>
      <c r="R66" s="5">
        <f t="shared" si="90"/>
        <v>6200.8052219408673</v>
      </c>
      <c r="S66" s="5">
        <f t="shared" si="91"/>
        <v>2740.5645336546218</v>
      </c>
      <c r="T66" s="5">
        <f t="shared" si="92"/>
        <v>126.2760684422563</v>
      </c>
      <c r="U66" s="5">
        <f t="shared" si="93"/>
        <v>530.20724754664661</v>
      </c>
      <c r="V66" s="5">
        <f t="shared" si="94"/>
        <v>595.88832326880299</v>
      </c>
      <c r="W66" s="15">
        <f t="shared" si="95"/>
        <v>-1.0734613539272964E-2</v>
      </c>
      <c r="X66" s="15">
        <f t="shared" si="96"/>
        <v>-1.217998157191269E-2</v>
      </c>
      <c r="Y66" s="15">
        <f t="shared" si="97"/>
        <v>-9.7425357312937999E-3</v>
      </c>
      <c r="Z66" s="5">
        <f t="shared" si="126"/>
        <v>13153.797444175581</v>
      </c>
      <c r="AA66" s="5">
        <f t="shared" si="127"/>
        <v>17302.232502497907</v>
      </c>
      <c r="AB66" s="5">
        <f t="shared" si="128"/>
        <v>6827.3265624920241</v>
      </c>
      <c r="AC66" s="16">
        <f t="shared" si="101"/>
        <v>2.2227817240370511</v>
      </c>
      <c r="AD66" s="16">
        <f t="shared" si="102"/>
        <v>2.8839855280950726</v>
      </c>
      <c r="AE66" s="16">
        <f t="shared" si="103"/>
        <v>2.587922206317097</v>
      </c>
      <c r="AF66" s="15">
        <f t="shared" si="104"/>
        <v>-4.0504037456468023E-3</v>
      </c>
      <c r="AG66" s="15">
        <f t="shared" si="105"/>
        <v>2.9673830763510267E-4</v>
      </c>
      <c r="AH66" s="15">
        <f t="shared" si="106"/>
        <v>9.7937136394747881E-3</v>
      </c>
      <c r="AI66" s="1">
        <f t="shared" si="64"/>
        <v>74096.219658098285</v>
      </c>
      <c r="AJ66" s="1">
        <f t="shared" si="65"/>
        <v>16892.330456312357</v>
      </c>
      <c r="AK66" s="1">
        <f t="shared" si="66"/>
        <v>6453.5349255536739</v>
      </c>
      <c r="AL66" s="14">
        <f t="shared" si="107"/>
        <v>18.511746040500022</v>
      </c>
      <c r="AM66" s="14">
        <f t="shared" si="108"/>
        <v>2.9984445664864543</v>
      </c>
      <c r="AN66" s="14">
        <f t="shared" si="109"/>
        <v>1.1310506364465212</v>
      </c>
      <c r="AO66" s="11">
        <f t="shared" si="110"/>
        <v>1.864937215763942E-2</v>
      </c>
      <c r="AP66" s="11">
        <f t="shared" si="111"/>
        <v>2.3493290211373138E-2</v>
      </c>
      <c r="AQ66" s="11">
        <f t="shared" si="112"/>
        <v>2.1311378470832792E-2</v>
      </c>
      <c r="AR66" s="1">
        <f t="shared" si="129"/>
        <v>47682.761914313436</v>
      </c>
      <c r="AS66" s="1">
        <f t="shared" si="122"/>
        <v>11695.059338839636</v>
      </c>
      <c r="AT66" s="1">
        <f t="shared" si="123"/>
        <v>4599.1244107972952</v>
      </c>
      <c r="AU66" s="1">
        <f t="shared" si="70"/>
        <v>9536.5523828626883</v>
      </c>
      <c r="AV66" s="1">
        <f t="shared" si="71"/>
        <v>2339.011867767927</v>
      </c>
      <c r="AW66" s="1">
        <f t="shared" si="72"/>
        <v>919.82488215945909</v>
      </c>
      <c r="AX66" s="2">
        <f t="shared" si="124"/>
        <v>2.0326076732188124E-3</v>
      </c>
      <c r="AY66" s="2">
        <f t="shared" si="119"/>
        <v>1.0900929421665595E-2</v>
      </c>
      <c r="AZ66" s="2">
        <f t="shared" si="120"/>
        <v>1.0938035596697272E-2</v>
      </c>
      <c r="BA66" s="2">
        <f t="shared" si="23"/>
        <v>7.7789258556560546E-3</v>
      </c>
      <c r="BB66" s="2">
        <f t="shared" si="24"/>
        <v>4.1314939532279948E-7</v>
      </c>
      <c r="BC66" s="2">
        <f t="shared" si="4"/>
        <v>1.188302622561346E-5</v>
      </c>
      <c r="BD66" s="2">
        <f t="shared" si="5"/>
        <v>1.1964062271461665E-5</v>
      </c>
      <c r="BE66" s="2">
        <f t="shared" si="25"/>
        <v>1.9700104252219609E-2</v>
      </c>
      <c r="BF66" s="2">
        <f t="shared" si="6"/>
        <v>0.138972696833537</v>
      </c>
      <c r="BG66" s="2">
        <f t="shared" si="7"/>
        <v>5.5024210844978279E-2</v>
      </c>
      <c r="BH66" s="2">
        <f t="shared" si="125"/>
        <v>1.4736481713151963</v>
      </c>
      <c r="BI66" s="2">
        <f t="shared" si="9"/>
        <v>1.4736481713151963</v>
      </c>
      <c r="BJ66" s="2">
        <f t="shared" si="10"/>
        <v>1.4736481713151961</v>
      </c>
      <c r="BK66" s="11">
        <f t="shared" si="40"/>
        <v>5.1852595528288886E-2</v>
      </c>
      <c r="BL66" s="11"/>
      <c r="BM66" s="11"/>
    </row>
    <row r="67" spans="1:65">
      <c r="A67" s="2">
        <f t="shared" si="73"/>
        <v>2021</v>
      </c>
      <c r="B67" s="5">
        <f t="shared" si="74"/>
        <v>1114.8265844100149</v>
      </c>
      <c r="C67" s="5">
        <f t="shared" si="75"/>
        <v>2716.19647905076</v>
      </c>
      <c r="D67" s="5">
        <f t="shared" si="76"/>
        <v>3656.8744108542464</v>
      </c>
      <c r="E67" s="15">
        <f t="shared" si="77"/>
        <v>2.3366175282635636E-3</v>
      </c>
      <c r="F67" s="15">
        <f t="shared" si="78"/>
        <v>4.6032932136906863E-3</v>
      </c>
      <c r="G67" s="15">
        <f t="shared" si="79"/>
        <v>9.397459346766621E-3</v>
      </c>
      <c r="H67" s="5">
        <f t="shared" si="80"/>
        <v>48930.047812950303</v>
      </c>
      <c r="I67" s="5">
        <f t="shared" si="81"/>
        <v>12102.12047101005</v>
      </c>
      <c r="J67" s="5">
        <f t="shared" si="82"/>
        <v>4771.0031698787989</v>
      </c>
      <c r="K67" s="5">
        <f t="shared" si="83"/>
        <v>43890.277193959191</v>
      </c>
      <c r="L67" s="5">
        <f t="shared" si="84"/>
        <v>4455.5394148951355</v>
      </c>
      <c r="M67" s="5">
        <f t="shared" si="85"/>
        <v>1304.6669460995495</v>
      </c>
      <c r="N67" s="15">
        <f t="shared" si="86"/>
        <v>2.3765855214034293E-2</v>
      </c>
      <c r="O67" s="15">
        <f t="shared" si="87"/>
        <v>3.0064558504458994E-2</v>
      </c>
      <c r="P67" s="15">
        <f t="shared" si="88"/>
        <v>2.7714159198143129E-2</v>
      </c>
      <c r="Q67" s="5">
        <f t="shared" si="89"/>
        <v>6112.3681735295913</v>
      </c>
      <c r="R67" s="5">
        <f t="shared" si="90"/>
        <v>6338.4775250882803</v>
      </c>
      <c r="S67" s="5">
        <f t="shared" si="91"/>
        <v>2815.2871954914904</v>
      </c>
      <c r="T67" s="5">
        <f t="shared" si="92"/>
        <v>124.9205436482699</v>
      </c>
      <c r="U67" s="5">
        <f t="shared" si="93"/>
        <v>523.74933304223396</v>
      </c>
      <c r="V67" s="5">
        <f t="shared" si="94"/>
        <v>590.08285998749591</v>
      </c>
      <c r="W67" s="15">
        <f t="shared" si="95"/>
        <v>-1.0734613539272964E-2</v>
      </c>
      <c r="X67" s="15">
        <f t="shared" si="96"/>
        <v>-1.217998157191269E-2</v>
      </c>
      <c r="Y67" s="15">
        <f t="shared" si="97"/>
        <v>-9.7425357312937999E-3</v>
      </c>
      <c r="Z67" s="5">
        <f t="shared" si="126"/>
        <v>13302.491293357858</v>
      </c>
      <c r="AA67" s="5">
        <f t="shared" si="127"/>
        <v>17693.339581382763</v>
      </c>
      <c r="AB67" s="5">
        <f t="shared" si="128"/>
        <v>7083.4920995434595</v>
      </c>
      <c r="AC67" s="16">
        <f t="shared" si="101"/>
        <v>2.2137785606162561</v>
      </c>
      <c r="AD67" s="16">
        <f t="shared" si="102"/>
        <v>2.8848413170799239</v>
      </c>
      <c r="AE67" s="16">
        <f t="shared" si="103"/>
        <v>2.6132675753270043</v>
      </c>
      <c r="AF67" s="15">
        <f t="shared" si="104"/>
        <v>-4.0504037456468023E-3</v>
      </c>
      <c r="AG67" s="15">
        <f t="shared" si="105"/>
        <v>2.9673830763510267E-4</v>
      </c>
      <c r="AH67" s="15">
        <f t="shared" si="106"/>
        <v>9.7937136394747881E-3</v>
      </c>
      <c r="AI67" s="1">
        <f t="shared" si="64"/>
        <v>76223.150075151148</v>
      </c>
      <c r="AJ67" s="1">
        <f t="shared" si="65"/>
        <v>17542.109278449047</v>
      </c>
      <c r="AK67" s="1">
        <f t="shared" si="66"/>
        <v>6728.0063151577651</v>
      </c>
      <c r="AL67" s="14">
        <f t="shared" si="107"/>
        <v>18.853526157285042</v>
      </c>
      <c r="AM67" s="14">
        <f t="shared" si="108"/>
        <v>3.0681834615858041</v>
      </c>
      <c r="AN67" s="14">
        <f t="shared" si="109"/>
        <v>1.1549138421476792</v>
      </c>
      <c r="AO67" s="11">
        <f t="shared" si="110"/>
        <v>1.8462878436063025E-2</v>
      </c>
      <c r="AP67" s="11">
        <f t="shared" si="111"/>
        <v>2.3258357309259407E-2</v>
      </c>
      <c r="AQ67" s="11">
        <f t="shared" si="112"/>
        <v>2.1098264686124465E-2</v>
      </c>
      <c r="AR67" s="1">
        <f t="shared" si="129"/>
        <v>48930.047812950303</v>
      </c>
      <c r="AS67" s="1">
        <f t="shared" si="122"/>
        <v>12102.12047101005</v>
      </c>
      <c r="AT67" s="1">
        <f t="shared" si="123"/>
        <v>4771.0031698787989</v>
      </c>
      <c r="AU67" s="1">
        <f t="shared" si="70"/>
        <v>9786.0095625900613</v>
      </c>
      <c r="AV67" s="1">
        <f t="shared" si="71"/>
        <v>2420.4240942020101</v>
      </c>
      <c r="AW67" s="1">
        <f t="shared" si="72"/>
        <v>954.20063397575984</v>
      </c>
      <c r="AX67" s="2">
        <f t="shared" si="124"/>
        <v>2.1070558148050919E-3</v>
      </c>
      <c r="AY67" s="2">
        <f t="shared" si="119"/>
        <v>1.1330968645855529E-2</v>
      </c>
      <c r="AZ67" s="2">
        <f t="shared" si="120"/>
        <v>1.1506848774474863E-2</v>
      </c>
      <c r="BA67" s="2">
        <f t="shared" si="23"/>
        <v>8.1414378155353524E-3</v>
      </c>
      <c r="BB67" s="2">
        <f t="shared" si="24"/>
        <v>4.4396842067039504E-7</v>
      </c>
      <c r="BC67" s="2">
        <f t="shared" si="4"/>
        <v>1.283908504533611E-5</v>
      </c>
      <c r="BD67" s="2">
        <f t="shared" si="5"/>
        <v>1.3240756871863366E-5</v>
      </c>
      <c r="BE67" s="2">
        <f t="shared" si="25"/>
        <v>2.1723396050842461E-2</v>
      </c>
      <c r="BF67" s="2">
        <f t="shared" si="6"/>
        <v>0.15538015395620114</v>
      </c>
      <c r="BG67" s="2">
        <f t="shared" si="7"/>
        <v>6.3171693007254601E-2</v>
      </c>
      <c r="BH67" s="2">
        <f t="shared" si="125"/>
        <v>1.5500606538934059</v>
      </c>
      <c r="BI67" s="2">
        <f t="shared" si="9"/>
        <v>1.5500606538934061</v>
      </c>
      <c r="BJ67" s="2">
        <f t="shared" si="10"/>
        <v>1.5500606538934059</v>
      </c>
      <c r="BK67" s="11">
        <f t="shared" si="40"/>
        <v>5.1801955023813989E-2</v>
      </c>
      <c r="BL67" s="11"/>
      <c r="BM67" s="11"/>
    </row>
    <row r="68" spans="1:65">
      <c r="A68" s="2">
        <f t="shared" si="73"/>
        <v>2022</v>
      </c>
      <c r="B68" s="5">
        <f t="shared" si="74"/>
        <v>1117.3012615812161</v>
      </c>
      <c r="C68" s="5">
        <f t="shared" si="75"/>
        <v>2728.0747554288719</v>
      </c>
      <c r="D68" s="5">
        <f t="shared" si="76"/>
        <v>3689.5214730358684</v>
      </c>
      <c r="E68" s="15">
        <f t="shared" si="77"/>
        <v>2.2197866518503854E-3</v>
      </c>
      <c r="F68" s="15">
        <f t="shared" si="78"/>
        <v>4.3731285530061517E-3</v>
      </c>
      <c r="G68" s="15">
        <f t="shared" si="79"/>
        <v>8.9275863794282904E-3</v>
      </c>
      <c r="H68" s="5">
        <f t="shared" si="80"/>
        <v>50193.066607858062</v>
      </c>
      <c r="I68" s="5">
        <f t="shared" si="81"/>
        <v>12517.030904544157</v>
      </c>
      <c r="J68" s="5">
        <f t="shared" si="82"/>
        <v>4945.7699401301625</v>
      </c>
      <c r="K68" s="5">
        <f t="shared" si="83"/>
        <v>44923.485127748201</v>
      </c>
      <c r="L68" s="5">
        <f t="shared" si="84"/>
        <v>4588.228705842922</v>
      </c>
      <c r="M68" s="5">
        <f t="shared" si="85"/>
        <v>1340.4908946255864</v>
      </c>
      <c r="N68" s="15">
        <f t="shared" si="86"/>
        <v>2.3540701946881626E-2</v>
      </c>
      <c r="O68" s="15">
        <f t="shared" si="87"/>
        <v>2.9780746749584974E-2</v>
      </c>
      <c r="P68" s="15">
        <f t="shared" si="88"/>
        <v>2.7458309289690064E-2</v>
      </c>
      <c r="Q68" s="5">
        <f t="shared" si="89"/>
        <v>6202.8375828135368</v>
      </c>
      <c r="R68" s="5">
        <f t="shared" si="90"/>
        <v>6475.9372280937259</v>
      </c>
      <c r="S68" s="5">
        <f t="shared" si="91"/>
        <v>2889.9813177456717</v>
      </c>
      <c r="T68" s="5">
        <f t="shared" si="92"/>
        <v>123.57956988908984</v>
      </c>
      <c r="U68" s="5">
        <f t="shared" si="93"/>
        <v>517.37007581747798</v>
      </c>
      <c r="V68" s="5">
        <f t="shared" si="94"/>
        <v>584.3339566396437</v>
      </c>
      <c r="W68" s="15">
        <f t="shared" si="95"/>
        <v>-1.0734613539272964E-2</v>
      </c>
      <c r="X68" s="15">
        <f t="shared" si="96"/>
        <v>-1.217998157191269E-2</v>
      </c>
      <c r="Y68" s="15">
        <f t="shared" si="97"/>
        <v>-9.7425357312937999E-3</v>
      </c>
      <c r="Z68" s="5">
        <f t="shared" si="126"/>
        <v>13448.225869485319</v>
      </c>
      <c r="AA68" s="5">
        <f t="shared" si="127"/>
        <v>18083.673930538505</v>
      </c>
      <c r="AB68" s="5">
        <f t="shared" si="128"/>
        <v>7343.6659322250762</v>
      </c>
      <c r="AC68" s="16">
        <f t="shared" si="101"/>
        <v>2.2048118636423033</v>
      </c>
      <c r="AD68" s="16">
        <f t="shared" si="102"/>
        <v>2.8856973600101501</v>
      </c>
      <c r="AE68" s="16">
        <f t="shared" si="103"/>
        <v>2.6388611696230817</v>
      </c>
      <c r="AF68" s="15">
        <f t="shared" si="104"/>
        <v>-4.0504037456468023E-3</v>
      </c>
      <c r="AG68" s="15">
        <f t="shared" si="105"/>
        <v>2.9673830763510267E-4</v>
      </c>
      <c r="AH68" s="15">
        <f t="shared" si="106"/>
        <v>9.7937136394747881E-3</v>
      </c>
      <c r="AI68" s="1">
        <f t="shared" si="64"/>
        <v>78386.8446302261</v>
      </c>
      <c r="AJ68" s="1">
        <f t="shared" si="65"/>
        <v>18208.322444806152</v>
      </c>
      <c r="AK68" s="1">
        <f t="shared" si="66"/>
        <v>7009.4063176177488</v>
      </c>
      <c r="AL68" s="14">
        <f t="shared" si="107"/>
        <v>19.198135615202801</v>
      </c>
      <c r="AM68" s="14">
        <f t="shared" si="108"/>
        <v>3.1388307597533278</v>
      </c>
      <c r="AN68" s="14">
        <f t="shared" si="109"/>
        <v>1.1790368532996669</v>
      </c>
      <c r="AO68" s="11">
        <f t="shared" si="110"/>
        <v>1.8278249651702393E-2</v>
      </c>
      <c r="AP68" s="11">
        <f t="shared" si="111"/>
        <v>2.3025773736166811E-2</v>
      </c>
      <c r="AQ68" s="11">
        <f t="shared" si="112"/>
        <v>2.0887282039263221E-2</v>
      </c>
      <c r="AR68" s="1">
        <f t="shared" si="129"/>
        <v>50193.066607858062</v>
      </c>
      <c r="AS68" s="1">
        <f t="shared" si="122"/>
        <v>12517.030904544157</v>
      </c>
      <c r="AT68" s="1">
        <f t="shared" si="123"/>
        <v>4945.7699401301625</v>
      </c>
      <c r="AU68" s="1">
        <f t="shared" si="70"/>
        <v>10038.613321571613</v>
      </c>
      <c r="AV68" s="1">
        <f t="shared" si="71"/>
        <v>2503.4061809088316</v>
      </c>
      <c r="AW68" s="1">
        <f t="shared" si="72"/>
        <v>989.15398802603249</v>
      </c>
      <c r="AX68" s="2">
        <f t="shared" si="124"/>
        <v>2.1841071215567597E-3</v>
      </c>
      <c r="AY68" s="2">
        <f t="shared" si="119"/>
        <v>1.1777090533583707E-2</v>
      </c>
      <c r="AZ68" s="2">
        <f t="shared" si="120"/>
        <v>1.2104076844104436E-2</v>
      </c>
      <c r="BA68" s="2">
        <f t="shared" si="23"/>
        <v>8.5203577485154971E-3</v>
      </c>
      <c r="BB68" s="2">
        <f t="shared" si="24"/>
        <v>4.7703239184349544E-7</v>
      </c>
      <c r="BC68" s="2">
        <f t="shared" si="4"/>
        <v>1.3869986143622699E-5</v>
      </c>
      <c r="BD68" s="2">
        <f t="shared" si="5"/>
        <v>1.4650867624798521E-5</v>
      </c>
      <c r="BE68" s="2">
        <f t="shared" si="25"/>
        <v>2.3943718617906413E-2</v>
      </c>
      <c r="BF68" s="2">
        <f t="shared" si="6"/>
        <v>0.17361104520532455</v>
      </c>
      <c r="BG68" s="2">
        <f t="shared" si="7"/>
        <v>7.2459820695554719E-2</v>
      </c>
      <c r="BH68" s="2">
        <f t="shared" si="125"/>
        <v>1.6303568261705759</v>
      </c>
      <c r="BI68" s="2">
        <f t="shared" si="9"/>
        <v>1.6303568261705759</v>
      </c>
      <c r="BJ68" s="2">
        <f t="shared" si="10"/>
        <v>1.6303568261705756</v>
      </c>
      <c r="BK68" s="11">
        <f t="shared" si="40"/>
        <v>5.17418504771123E-2</v>
      </c>
      <c r="BL68" s="11"/>
      <c r="BM68" s="11"/>
    </row>
    <row r="69" spans="1:65">
      <c r="A69" s="2">
        <f t="shared" si="73"/>
        <v>2023</v>
      </c>
      <c r="B69" s="5">
        <f t="shared" si="74"/>
        <v>1119.657423486442</v>
      </c>
      <c r="C69" s="5">
        <f t="shared" si="75"/>
        <v>2739.4084659561881</v>
      </c>
      <c r="D69" s="5">
        <f t="shared" si="76"/>
        <v>3720.813068602688</v>
      </c>
      <c r="E69" s="15">
        <f t="shared" si="77"/>
        <v>2.1087973192578662E-3</v>
      </c>
      <c r="F69" s="15">
        <f t="shared" si="78"/>
        <v>4.154472125355844E-3</v>
      </c>
      <c r="G69" s="15">
        <f t="shared" si="79"/>
        <v>8.4812070604568749E-3</v>
      </c>
      <c r="H69" s="5">
        <f t="shared" si="80"/>
        <v>51471.667320269924</v>
      </c>
      <c r="I69" s="5">
        <f t="shared" si="81"/>
        <v>12939.772463907944</v>
      </c>
      <c r="J69" s="5">
        <f t="shared" si="82"/>
        <v>5123.3788603170588</v>
      </c>
      <c r="K69" s="5">
        <f t="shared" si="83"/>
        <v>45970.907029754715</v>
      </c>
      <c r="L69" s="5">
        <f t="shared" si="84"/>
        <v>4723.5644573330646</v>
      </c>
      <c r="M69" s="5">
        <f t="shared" si="85"/>
        <v>1376.9514258992563</v>
      </c>
      <c r="N69" s="15">
        <f t="shared" si="86"/>
        <v>2.3315686639804989E-2</v>
      </c>
      <c r="O69" s="15">
        <f t="shared" si="87"/>
        <v>2.9496295883812085E-2</v>
      </c>
      <c r="P69" s="15">
        <f t="shared" si="88"/>
        <v>2.7199387492933047E-2</v>
      </c>
      <c r="Q69" s="5">
        <f t="shared" si="89"/>
        <v>6292.5652798574602</v>
      </c>
      <c r="R69" s="5">
        <f t="shared" si="90"/>
        <v>6613.1103341630978</v>
      </c>
      <c r="S69" s="5">
        <f t="shared" si="91"/>
        <v>2964.597385725785</v>
      </c>
      <c r="T69" s="5">
        <f t="shared" si="92"/>
        <v>122.25299096498088</v>
      </c>
      <c r="U69" s="5">
        <f t="shared" si="93"/>
        <v>511.06851782816204</v>
      </c>
      <c r="V69" s="5">
        <f t="shared" si="94"/>
        <v>578.64106218807365</v>
      </c>
      <c r="W69" s="15">
        <f t="shared" si="95"/>
        <v>-1.0734613539272964E-2</v>
      </c>
      <c r="X69" s="15">
        <f t="shared" si="96"/>
        <v>-1.217998157191269E-2</v>
      </c>
      <c r="Y69" s="15">
        <f t="shared" si="97"/>
        <v>-9.7425357312937999E-3</v>
      </c>
      <c r="Z69" s="5">
        <f t="shared" si="126"/>
        <v>13590.947145531847</v>
      </c>
      <c r="AA69" s="5">
        <f t="shared" si="127"/>
        <v>18472.989482475707</v>
      </c>
      <c r="AB69" s="5">
        <f t="shared" si="128"/>
        <v>7607.7360047877901</v>
      </c>
      <c r="AC69" s="16">
        <f t="shared" si="101"/>
        <v>2.19588148541136</v>
      </c>
      <c r="AD69" s="16">
        <f t="shared" si="102"/>
        <v>2.8865536569611066</v>
      </c>
      <c r="AE69" s="16">
        <f t="shared" si="103"/>
        <v>2.6647054202526999</v>
      </c>
      <c r="AF69" s="15">
        <f t="shared" si="104"/>
        <v>-4.0504037456468023E-3</v>
      </c>
      <c r="AG69" s="15">
        <f t="shared" si="105"/>
        <v>2.9673830763510267E-4</v>
      </c>
      <c r="AH69" s="15">
        <f t="shared" si="106"/>
        <v>9.7937136394747881E-3</v>
      </c>
      <c r="AI69" s="1">
        <f t="shared" si="64"/>
        <v>80586.773488775099</v>
      </c>
      <c r="AJ69" s="1">
        <f t="shared" si="65"/>
        <v>18890.896381234368</v>
      </c>
      <c r="AK69" s="1">
        <f t="shared" si="66"/>
        <v>7297.6196738820063</v>
      </c>
      <c r="AL69" s="14">
        <f t="shared" si="107"/>
        <v>19.545534847668499</v>
      </c>
      <c r="AM69" s="14">
        <f t="shared" si="108"/>
        <v>3.2103820265548264</v>
      </c>
      <c r="AN69" s="14">
        <f t="shared" si="109"/>
        <v>1.2034174598363268</v>
      </c>
      <c r="AO69" s="11">
        <f t="shared" si="110"/>
        <v>1.8095467155185369E-2</v>
      </c>
      <c r="AP69" s="11">
        <f t="shared" si="111"/>
        <v>2.2795515998805142E-2</v>
      </c>
      <c r="AQ69" s="11">
        <f t="shared" si="112"/>
        <v>2.067840921887059E-2</v>
      </c>
      <c r="AR69" s="1">
        <f t="shared" si="129"/>
        <v>51471.667320269924</v>
      </c>
      <c r="AS69" s="1">
        <f t="shared" si="122"/>
        <v>12939.772463907944</v>
      </c>
      <c r="AT69" s="1">
        <f t="shared" si="123"/>
        <v>5123.3788603170588</v>
      </c>
      <c r="AU69" s="1">
        <f t="shared" si="70"/>
        <v>10294.333464053985</v>
      </c>
      <c r="AV69" s="1">
        <f t="shared" si="71"/>
        <v>2587.9544927815891</v>
      </c>
      <c r="AW69" s="1">
        <f t="shared" si="72"/>
        <v>1024.6757720634118</v>
      </c>
      <c r="AX69" s="2">
        <f t="shared" si="124"/>
        <v>2.2638274049030685E-3</v>
      </c>
      <c r="AY69" s="2">
        <f t="shared" si="119"/>
        <v>1.2239744983966218E-2</v>
      </c>
      <c r="AZ69" s="2">
        <f t="shared" si="120"/>
        <v>1.2730949277343286E-2</v>
      </c>
      <c r="BA69" s="2">
        <f t="shared" si="23"/>
        <v>8.9163354272991796E-3</v>
      </c>
      <c r="BB69" s="2">
        <f t="shared" si="24"/>
        <v>5.1249145191901622E-7</v>
      </c>
      <c r="BC69" s="2">
        <f t="shared" si="4"/>
        <v>1.4981135727252621E-5</v>
      </c>
      <c r="BD69" s="2">
        <f t="shared" si="5"/>
        <v>1.6207706950228754E-5</v>
      </c>
      <c r="BE69" s="2">
        <f t="shared" si="25"/>
        <v>2.6378789517657712E-2</v>
      </c>
      <c r="BF69" s="2">
        <f t="shared" si="6"/>
        <v>0.19385248756157097</v>
      </c>
      <c r="BG69" s="2">
        <f t="shared" si="7"/>
        <v>8.3038223163015859E-2</v>
      </c>
      <c r="BH69" s="2">
        <f t="shared" si="125"/>
        <v>1.7147145052946333</v>
      </c>
      <c r="BI69" s="2">
        <f t="shared" si="9"/>
        <v>1.7147145052946331</v>
      </c>
      <c r="BJ69" s="2">
        <f t="shared" si="10"/>
        <v>1.7147145052946331</v>
      </c>
      <c r="BK69" s="11">
        <f t="shared" si="40"/>
        <v>5.1673049342505245E-2</v>
      </c>
      <c r="BL69" s="11"/>
      <c r="BM69" s="11"/>
    </row>
    <row r="70" spans="1:65">
      <c r="A70" s="2">
        <f t="shared" si="73"/>
        <v>2024</v>
      </c>
      <c r="B70" s="5">
        <f t="shared" si="74"/>
        <v>1121.9004975309206</v>
      </c>
      <c r="C70" s="5">
        <f t="shared" si="75"/>
        <v>2750.2202222623778</v>
      </c>
      <c r="D70" s="5">
        <f t="shared" si="76"/>
        <v>3750.7922053673574</v>
      </c>
      <c r="E70" s="15">
        <f t="shared" si="77"/>
        <v>2.0033574532949726E-3</v>
      </c>
      <c r="F70" s="15">
        <f t="shared" si="78"/>
        <v>3.946748519088052E-3</v>
      </c>
      <c r="G70" s="15">
        <f t="shared" si="79"/>
        <v>8.0571467074340309E-3</v>
      </c>
      <c r="H70" s="5">
        <f t="shared" si="80"/>
        <v>52765.700544744097</v>
      </c>
      <c r="I70" s="5">
        <f t="shared" si="81"/>
        <v>13370.32690328866</v>
      </c>
      <c r="J70" s="5">
        <f t="shared" si="82"/>
        <v>5303.7854742962127</v>
      </c>
      <c r="K70" s="5">
        <f t="shared" si="83"/>
        <v>47032.424587448608</v>
      </c>
      <c r="L70" s="5">
        <f t="shared" si="84"/>
        <v>4861.54773899888</v>
      </c>
      <c r="M70" s="5">
        <f t="shared" si="85"/>
        <v>1414.0440695985592</v>
      </c>
      <c r="N70" s="15">
        <f t="shared" si="86"/>
        <v>2.3091072730125228E-2</v>
      </c>
      <c r="O70" s="15">
        <f t="shared" si="87"/>
        <v>2.9211685986756164E-2</v>
      </c>
      <c r="P70" s="15">
        <f t="shared" si="88"/>
        <v>2.6938236891747014E-2</v>
      </c>
      <c r="Q70" s="5">
        <f t="shared" si="89"/>
        <v>6381.5182457418441</v>
      </c>
      <c r="R70" s="5">
        <f t="shared" si="90"/>
        <v>6749.9254738559748</v>
      </c>
      <c r="S70" s="5">
        <f t="shared" si="91"/>
        <v>3039.0883346264472</v>
      </c>
      <c r="T70" s="5">
        <f t="shared" si="92"/>
        <v>120.94065235295159</v>
      </c>
      <c r="U70" s="5">
        <f t="shared" si="93"/>
        <v>504.84371269903028</v>
      </c>
      <c r="V70" s="5">
        <f t="shared" si="94"/>
        <v>573.00363096411252</v>
      </c>
      <c r="W70" s="15">
        <f t="shared" si="95"/>
        <v>-1.0734613539272964E-2</v>
      </c>
      <c r="X70" s="15">
        <f t="shared" si="96"/>
        <v>-1.217998157191269E-2</v>
      </c>
      <c r="Y70" s="15">
        <f t="shared" si="97"/>
        <v>-9.7425357312937999E-3</v>
      </c>
      <c r="Z70" s="5">
        <f t="shared" si="126"/>
        <v>13730.605968257552</v>
      </c>
      <c r="AA70" s="5">
        <f t="shared" si="127"/>
        <v>18861.047264642308</v>
      </c>
      <c r="AB70" s="5">
        <f t="shared" si="128"/>
        <v>7875.5902407592557</v>
      </c>
      <c r="AC70" s="16">
        <f t="shared" si="101"/>
        <v>2.1869872788178535</v>
      </c>
      <c r="AD70" s="16">
        <f t="shared" si="102"/>
        <v>2.8874102080081712</v>
      </c>
      <c r="AE70" s="16">
        <f t="shared" si="103"/>
        <v>2.6908027820722111</v>
      </c>
      <c r="AF70" s="15">
        <f t="shared" si="104"/>
        <v>-4.0504037456468023E-3</v>
      </c>
      <c r="AG70" s="15">
        <f t="shared" si="105"/>
        <v>2.9673830763510267E-4</v>
      </c>
      <c r="AH70" s="15">
        <f t="shared" si="106"/>
        <v>9.7937136394747881E-3</v>
      </c>
      <c r="AI70" s="1">
        <f t="shared" si="64"/>
        <v>82822.429603951576</v>
      </c>
      <c r="AJ70" s="1">
        <f t="shared" si="65"/>
        <v>19589.761235892518</v>
      </c>
      <c r="AK70" s="1">
        <f t="shared" si="66"/>
        <v>7592.5334785572177</v>
      </c>
      <c r="AL70" s="14">
        <f t="shared" si="107"/>
        <v>19.895683575696349</v>
      </c>
      <c r="AM70" s="14">
        <f t="shared" si="108"/>
        <v>3.2828325182549478</v>
      </c>
      <c r="AN70" s="14">
        <f t="shared" si="109"/>
        <v>1.2280533709449999</v>
      </c>
      <c r="AO70" s="11">
        <f t="shared" si="110"/>
        <v>1.7914512483633516E-2</v>
      </c>
      <c r="AP70" s="11">
        <f t="shared" si="111"/>
        <v>2.2567560838817089E-2</v>
      </c>
      <c r="AQ70" s="11">
        <f t="shared" si="112"/>
        <v>2.0471625126681884E-2</v>
      </c>
      <c r="AR70" s="1">
        <f t="shared" si="129"/>
        <v>52765.700544744097</v>
      </c>
      <c r="AS70" s="1">
        <f t="shared" si="122"/>
        <v>13370.32690328866</v>
      </c>
      <c r="AT70" s="1">
        <f t="shared" si="123"/>
        <v>5303.7854742962127</v>
      </c>
      <c r="AU70" s="1">
        <f t="shared" si="70"/>
        <v>10553.140108948821</v>
      </c>
      <c r="AV70" s="1">
        <f t="shared" si="71"/>
        <v>2674.065380657732</v>
      </c>
      <c r="AW70" s="1">
        <f t="shared" si="72"/>
        <v>1060.7570948592427</v>
      </c>
      <c r="AX70" s="2">
        <f t="shared" si="124"/>
        <v>2.3462839320972794E-3</v>
      </c>
      <c r="AY70" s="2">
        <f t="shared" si="119"/>
        <v>1.2719391886187289E-2</v>
      </c>
      <c r="AZ70" s="2">
        <f t="shared" si="120"/>
        <v>1.3388740779992508E-2</v>
      </c>
      <c r="BA70" s="2">
        <f t="shared" si="23"/>
        <v>9.3300446365439747E-3</v>
      </c>
      <c r="BB70" s="2">
        <f t="shared" si="24"/>
        <v>5.5050482900178714E-7</v>
      </c>
      <c r="BC70" s="2">
        <f t="shared" ref="BC70:BC133" si="130">BC$5*AY70^2</f>
        <v>1.6178292995440704E-5</v>
      </c>
      <c r="BD70" s="2">
        <f t="shared" ref="BD70:BD133" si="131">BD$5*AZ70^2</f>
        <v>1.7925837967383439E-5</v>
      </c>
      <c r="BE70" s="2">
        <f t="shared" si="25"/>
        <v>2.9047772955543855E-2</v>
      </c>
      <c r="BF70" s="2">
        <f t="shared" ref="BF70:BF133" si="132">BC70*AS70</f>
        <v>0.21630906608622733</v>
      </c>
      <c r="BG70" s="2">
        <f t="shared" ref="BG70:BG133" si="133">BD70*AT70</f>
        <v>9.5074799025995832E-2</v>
      </c>
      <c r="BH70" s="2">
        <f t="shared" si="125"/>
        <v>1.8033190325350323</v>
      </c>
      <c r="BI70" s="2">
        <f t="shared" ref="BI70:BI133" si="134">2*BC$5*AY70*AS70/AA70*1000</f>
        <v>1.8033190325350321</v>
      </c>
      <c r="BJ70" s="2">
        <f t="shared" ref="BJ70:BJ133" si="135">2*BD$5*AZ70*AT70/AB70*1000</f>
        <v>1.8033190325350321</v>
      </c>
      <c r="BK70" s="11">
        <f t="shared" si="40"/>
        <v>5.1596258896180441E-2</v>
      </c>
      <c r="BL70" s="11"/>
      <c r="BM70" s="11"/>
    </row>
    <row r="71" spans="1:65">
      <c r="A71" s="2">
        <f t="shared" si="73"/>
        <v>2025</v>
      </c>
      <c r="B71" s="5">
        <f t="shared" si="74"/>
        <v>1124.0356868683255</v>
      </c>
      <c r="C71" s="5">
        <f t="shared" si="75"/>
        <v>2760.5319284722891</v>
      </c>
      <c r="D71" s="5">
        <f t="shared" si="76"/>
        <v>3779.5018542817152</v>
      </c>
      <c r="E71" s="15">
        <f t="shared" si="77"/>
        <v>1.9031895806302238E-3</v>
      </c>
      <c r="F71" s="15">
        <f t="shared" si="78"/>
        <v>3.749411093133649E-3</v>
      </c>
      <c r="G71" s="15">
        <f t="shared" si="79"/>
        <v>7.6542893720623287E-3</v>
      </c>
      <c r="H71" s="5">
        <f t="shared" si="80"/>
        <v>54075.01810670823</v>
      </c>
      <c r="I71" s="5">
        <f t="shared" si="81"/>
        <v>13808.675805107872</v>
      </c>
      <c r="J71" s="5">
        <f t="shared" si="82"/>
        <v>5486.9467022502731</v>
      </c>
      <c r="K71" s="5">
        <f t="shared" si="83"/>
        <v>48107.91929335142</v>
      </c>
      <c r="L71" s="5">
        <f t="shared" si="84"/>
        <v>5002.1793490900709</v>
      </c>
      <c r="M71" s="5">
        <f t="shared" si="85"/>
        <v>1451.7645218335401</v>
      </c>
      <c r="N71" s="15">
        <f t="shared" si="86"/>
        <v>2.2867090424035341E-2</v>
      </c>
      <c r="O71" s="15">
        <f t="shared" si="87"/>
        <v>2.8927332948529338E-2</v>
      </c>
      <c r="P71" s="15">
        <f t="shared" si="88"/>
        <v>2.667558461999664E-2</v>
      </c>
      <c r="Q71" s="5">
        <f t="shared" si="89"/>
        <v>6469.6650106119823</v>
      </c>
      <c r="R71" s="5">
        <f t="shared" si="90"/>
        <v>6886.3137912743796</v>
      </c>
      <c r="S71" s="5">
        <f t="shared" si="91"/>
        <v>3113.4094575210784</v>
      </c>
      <c r="T71" s="5">
        <f t="shared" si="92"/>
        <v>119.64240118875509</v>
      </c>
      <c r="U71" s="5">
        <f t="shared" si="93"/>
        <v>498.69472558166012</v>
      </c>
      <c r="V71" s="5">
        <f t="shared" si="94"/>
        <v>567.42112261528359</v>
      </c>
      <c r="W71" s="15">
        <f t="shared" si="95"/>
        <v>-1.0734613539272964E-2</v>
      </c>
      <c r="X71" s="15">
        <f t="shared" si="96"/>
        <v>-1.217998157191269E-2</v>
      </c>
      <c r="Y71" s="15">
        <f t="shared" si="97"/>
        <v>-9.7425357312937999E-3</v>
      </c>
      <c r="Z71" s="5">
        <f t="shared" si="126"/>
        <v>13867.157767970219</v>
      </c>
      <c r="AA71" s="5">
        <f t="shared" si="127"/>
        <v>19247.615075655107</v>
      </c>
      <c r="AB71" s="5">
        <f t="shared" si="128"/>
        <v>8147.1164071501898</v>
      </c>
      <c r="AC71" s="16">
        <f t="shared" si="101"/>
        <v>2.178129097352048</v>
      </c>
      <c r="AD71" s="16">
        <f t="shared" si="102"/>
        <v>2.8882670132267436</v>
      </c>
      <c r="AE71" s="16">
        <f t="shared" si="103"/>
        <v>2.7171557339801287</v>
      </c>
      <c r="AF71" s="15">
        <f t="shared" si="104"/>
        <v>-4.0504037456468023E-3</v>
      </c>
      <c r="AG71" s="15">
        <f t="shared" si="105"/>
        <v>2.9673830763510267E-4</v>
      </c>
      <c r="AH71" s="15">
        <f t="shared" si="106"/>
        <v>9.7937136394747881E-3</v>
      </c>
      <c r="AI71" s="1">
        <f t="shared" si="64"/>
        <v>85093.326752505236</v>
      </c>
      <c r="AJ71" s="1">
        <f t="shared" si="65"/>
        <v>20304.850492960999</v>
      </c>
      <c r="AK71" s="1">
        <f t="shared" si="66"/>
        <v>7894.037225560739</v>
      </c>
      <c r="AL71" s="14">
        <f t="shared" si="107"/>
        <v>20.248540832765713</v>
      </c>
      <c r="AM71" s="14">
        <f t="shared" si="108"/>
        <v>3.3561771856085199</v>
      </c>
      <c r="AN71" s="14">
        <f t="shared" si="109"/>
        <v>1.2529422167080884</v>
      </c>
      <c r="AO71" s="11">
        <f t="shared" si="110"/>
        <v>1.7735367358797181E-2</v>
      </c>
      <c r="AP71" s="11">
        <f t="shared" si="111"/>
        <v>2.2341885230428918E-2</v>
      </c>
      <c r="AQ71" s="11">
        <f t="shared" si="112"/>
        <v>2.0266908875415064E-2</v>
      </c>
      <c r="AR71" s="1">
        <f t="shared" si="129"/>
        <v>54075.01810670823</v>
      </c>
      <c r="AS71" s="1">
        <f t="shared" si="122"/>
        <v>13808.675805107872</v>
      </c>
      <c r="AT71" s="1">
        <f t="shared" si="123"/>
        <v>5486.9467022502731</v>
      </c>
      <c r="AU71" s="1">
        <f t="shared" si="70"/>
        <v>10815.003621341646</v>
      </c>
      <c r="AV71" s="1">
        <f t="shared" si="71"/>
        <v>2761.7351610215746</v>
      </c>
      <c r="AW71" s="1">
        <f t="shared" si="72"/>
        <v>1097.3893404500548</v>
      </c>
      <c r="AX71" s="2">
        <f t="shared" si="124"/>
        <v>2.4315454186778396E-3</v>
      </c>
      <c r="AY71" s="2">
        <f t="shared" si="119"/>
        <v>1.3216501036960496E-2</v>
      </c>
      <c r="AZ71" s="2">
        <f t="shared" si="120"/>
        <v>1.4078772235210521E-2</v>
      </c>
      <c r="BA71" s="2">
        <f t="shared" ref="BA71:BA134" si="136">(AX71*Z71+AY71*AA71+AZ71*AB71)/(Z71+AA71+AB71)</f>
        <v>9.7621837519145209E-3</v>
      </c>
      <c r="BB71" s="2">
        <f t="shared" ref="BB71:BB134" si="137">BB$5*AX71^2</f>
        <v>5.9124131230931906E-7</v>
      </c>
      <c r="BC71" s="2">
        <f t="shared" si="130"/>
        <v>1.7467589965997788E-5</v>
      </c>
      <c r="BD71" s="2">
        <f t="shared" si="131"/>
        <v>1.9821182765093467E-5</v>
      </c>
      <c r="BE71" s="2">
        <f t="shared" ref="BE71:BE134" si="138">BB71*AR71</f>
        <v>3.1971384668560365E-2</v>
      </c>
      <c r="BF71" s="2">
        <f t="shared" si="132"/>
        <v>0.2412042869370187</v>
      </c>
      <c r="BG71" s="2">
        <f t="shared" si="133"/>
        <v>0.10875777340762954</v>
      </c>
      <c r="BH71" s="2">
        <f t="shared" si="125"/>
        <v>1.8963635482101195</v>
      </c>
      <c r="BI71" s="2">
        <f t="shared" si="134"/>
        <v>1.8963635482101193</v>
      </c>
      <c r="BJ71" s="2">
        <f t="shared" si="135"/>
        <v>1.8963635482101195</v>
      </c>
      <c r="BK71" s="11">
        <f t="shared" si="40"/>
        <v>5.1512131462104954E-2</v>
      </c>
      <c r="BL71" s="11"/>
      <c r="BM71" s="11"/>
    </row>
    <row r="72" spans="1:65">
      <c r="A72" s="2">
        <f t="shared" si="73"/>
        <v>2026</v>
      </c>
      <c r="B72" s="5">
        <f t="shared" si="74"/>
        <v>1126.0679772254546</v>
      </c>
      <c r="C72" s="5">
        <f t="shared" si="75"/>
        <v>2770.3647790560749</v>
      </c>
      <c r="D72" s="5">
        <f t="shared" si="76"/>
        <v>3806.9847851128879</v>
      </c>
      <c r="E72" s="15">
        <f t="shared" si="77"/>
        <v>1.8080301015987125E-3</v>
      </c>
      <c r="F72" s="15">
        <f t="shared" si="78"/>
        <v>3.5619405384769666E-3</v>
      </c>
      <c r="G72" s="15">
        <f t="shared" si="79"/>
        <v>7.2715749034592122E-3</v>
      </c>
      <c r="H72" s="5">
        <f t="shared" si="80"/>
        <v>55399.472738886579</v>
      </c>
      <c r="I72" s="5">
        <f t="shared" si="81"/>
        <v>14254.800478049427</v>
      </c>
      <c r="J72" s="5">
        <f t="shared" si="82"/>
        <v>5672.8208026988041</v>
      </c>
      <c r="K72" s="5">
        <f t="shared" si="83"/>
        <v>49197.272153486367</v>
      </c>
      <c r="L72" s="5">
        <f t="shared" si="84"/>
        <v>5145.4597552696132</v>
      </c>
      <c r="M72" s="5">
        <f t="shared" si="85"/>
        <v>1490.1086090184067</v>
      </c>
      <c r="N72" s="15">
        <f t="shared" si="86"/>
        <v>2.2643940460037593E-2</v>
      </c>
      <c r="O72" s="15">
        <f t="shared" si="87"/>
        <v>2.8643596356777268E-2</v>
      </c>
      <c r="P72" s="15">
        <f t="shared" si="88"/>
        <v>2.6412056919836502E-2</v>
      </c>
      <c r="Q72" s="5">
        <f t="shared" si="89"/>
        <v>6556.9755725828682</v>
      </c>
      <c r="R72" s="5">
        <f t="shared" si="90"/>
        <v>7022.2088349859105</v>
      </c>
      <c r="S72" s="5">
        <f t="shared" si="91"/>
        <v>3187.5183109400523</v>
      </c>
      <c r="T72" s="5">
        <f t="shared" si="92"/>
        <v>118.35808624908314</v>
      </c>
      <c r="U72" s="5">
        <f t="shared" si="93"/>
        <v>492.62063301406545</v>
      </c>
      <c r="V72" s="5">
        <f t="shared" si="94"/>
        <v>561.89300205351333</v>
      </c>
      <c r="W72" s="15">
        <f t="shared" si="95"/>
        <v>-1.0734613539272964E-2</v>
      </c>
      <c r="X72" s="15">
        <f t="shared" si="96"/>
        <v>-1.217998157191269E-2</v>
      </c>
      <c r="Y72" s="15">
        <f t="shared" si="97"/>
        <v>-9.7425357312937999E-3</v>
      </c>
      <c r="Z72" s="5">
        <f t="shared" si="126"/>
        <v>14000.562287561623</v>
      </c>
      <c r="AA72" s="5">
        <f t="shared" si="127"/>
        <v>19632.467174212466</v>
      </c>
      <c r="AB72" s="5">
        <f t="shared" si="128"/>
        <v>8422.2019578816071</v>
      </c>
      <c r="AC72" s="16">
        <f t="shared" si="101"/>
        <v>2.169306795097631</v>
      </c>
      <c r="AD72" s="16">
        <f t="shared" si="102"/>
        <v>2.8891240726922467</v>
      </c>
      <c r="AE72" s="16">
        <f t="shared" si="103"/>
        <v>2.7437667791525868</v>
      </c>
      <c r="AF72" s="15">
        <f t="shared" si="104"/>
        <v>-4.0504037456468023E-3</v>
      </c>
      <c r="AG72" s="15">
        <f t="shared" si="105"/>
        <v>2.9673830763510267E-4</v>
      </c>
      <c r="AH72" s="15">
        <f t="shared" si="106"/>
        <v>9.7937136394747881E-3</v>
      </c>
      <c r="AI72" s="1">
        <f t="shared" si="64"/>
        <v>87398.997698596359</v>
      </c>
      <c r="AJ72" s="1">
        <f t="shared" si="65"/>
        <v>21036.100604686475</v>
      </c>
      <c r="AK72" s="1">
        <f t="shared" si="66"/>
        <v>8202.0228434547189</v>
      </c>
      <c r="AL72" s="14">
        <f t="shared" si="107"/>
        <v>20.60406498981293</v>
      </c>
      <c r="AM72" s="14">
        <f t="shared" si="108"/>
        <v>3.4304106778474308</v>
      </c>
      <c r="AN72" s="14">
        <f t="shared" si="109"/>
        <v>1.2780815497829499</v>
      </c>
      <c r="AO72" s="11">
        <f t="shared" si="110"/>
        <v>1.755801368520921E-2</v>
      </c>
      <c r="AP72" s="11">
        <f t="shared" si="111"/>
        <v>2.2118466378124629E-2</v>
      </c>
      <c r="AQ72" s="11">
        <f t="shared" si="112"/>
        <v>2.0064239786660911E-2</v>
      </c>
      <c r="AR72" s="1">
        <f t="shared" si="129"/>
        <v>55399.472738886579</v>
      </c>
      <c r="AS72" s="1">
        <f t="shared" si="122"/>
        <v>14254.800478049427</v>
      </c>
      <c r="AT72" s="1">
        <f t="shared" si="123"/>
        <v>5672.8208026988041</v>
      </c>
      <c r="AU72" s="1">
        <f t="shared" si="70"/>
        <v>11079.894547777316</v>
      </c>
      <c r="AV72" s="1">
        <f t="shared" si="71"/>
        <v>2850.9600956098857</v>
      </c>
      <c r="AW72" s="1">
        <f t="shared" si="72"/>
        <v>1134.5641605397609</v>
      </c>
      <c r="AX72" s="2">
        <f t="shared" si="124"/>
        <v>2.519682022351236E-3</v>
      </c>
      <c r="AY72" s="2">
        <f t="shared" si="119"/>
        <v>1.373155205749879E-2</v>
      </c>
      <c r="AZ72" s="2">
        <f t="shared" si="120"/>
        <v>1.4802411626989144E-2</v>
      </c>
      <c r="BA72" s="2">
        <f t="shared" si="136"/>
        <v>1.0213476321617787E-2</v>
      </c>
      <c r="BB72" s="2">
        <f t="shared" si="137"/>
        <v>6.3487974937600149E-7</v>
      </c>
      <c r="BC72" s="2">
        <f t="shared" si="130"/>
        <v>1.8855552190779926E-5</v>
      </c>
      <c r="BD72" s="2">
        <f t="shared" si="131"/>
        <v>2.1911138997482341E-5</v>
      </c>
      <c r="BE72" s="2">
        <f t="shared" si="138"/>
        <v>3.5172003368026936E-2</v>
      </c>
      <c r="BF72" s="2">
        <f t="shared" si="132"/>
        <v>0.26878213438301563</v>
      </c>
      <c r="BG72" s="2">
        <f t="shared" si="133"/>
        <v>0.12429796511574284</v>
      </c>
      <c r="BH72" s="2">
        <f t="shared" si="125"/>
        <v>1.9940492766054632</v>
      </c>
      <c r="BI72" s="2">
        <f t="shared" si="134"/>
        <v>1.9940492766054632</v>
      </c>
      <c r="BJ72" s="2">
        <f t="shared" si="135"/>
        <v>1.9940492766054632</v>
      </c>
      <c r="BK72" s="11">
        <f t="shared" ref="BK72:BK135" si="139">SUM(H72:J72)*SUM(B71:D71)/SUM(H71:J71)/SUM(B72:D72)-1+BK$5</f>
        <v>5.1421269163967692E-2</v>
      </c>
      <c r="BL72" s="11"/>
      <c r="BM72" s="11"/>
    </row>
    <row r="73" spans="1:65">
      <c r="A73" s="2">
        <f t="shared" si="73"/>
        <v>2027</v>
      </c>
      <c r="B73" s="5">
        <f t="shared" si="74"/>
        <v>1128.0021437847611</v>
      </c>
      <c r="C73" s="5">
        <f t="shared" si="75"/>
        <v>2779.7392599383193</v>
      </c>
      <c r="D73" s="5">
        <f t="shared" si="76"/>
        <v>3833.283421383102</v>
      </c>
      <c r="E73" s="15">
        <f t="shared" si="77"/>
        <v>1.7176285965187768E-3</v>
      </c>
      <c r="F73" s="15">
        <f t="shared" si="78"/>
        <v>3.3838435115531181E-3</v>
      </c>
      <c r="G73" s="15">
        <f t="shared" si="79"/>
        <v>6.9079961582862509E-3</v>
      </c>
      <c r="H73" s="5">
        <f t="shared" si="80"/>
        <v>56738.917776992457</v>
      </c>
      <c r="I73" s="5">
        <f t="shared" si="81"/>
        <v>14708.681855639539</v>
      </c>
      <c r="J73" s="5">
        <f t="shared" si="82"/>
        <v>5861.3673269994651</v>
      </c>
      <c r="K73" s="5">
        <f t="shared" si="83"/>
        <v>50300.363425389951</v>
      </c>
      <c r="L73" s="5">
        <f t="shared" si="84"/>
        <v>5291.3890405555221</v>
      </c>
      <c r="M73" s="5">
        <f t="shared" si="85"/>
        <v>1529.0722554724646</v>
      </c>
      <c r="N73" s="15">
        <f t="shared" si="86"/>
        <v>2.2421797461902759E-2</v>
      </c>
      <c r="O73" s="15">
        <f t="shared" si="87"/>
        <v>2.8360786446042674E-2</v>
      </c>
      <c r="P73" s="15">
        <f t="shared" si="88"/>
        <v>2.6148192298361961E-2</v>
      </c>
      <c r="Q73" s="5">
        <f t="shared" si="89"/>
        <v>6643.4213223233037</v>
      </c>
      <c r="R73" s="5">
        <f t="shared" si="90"/>
        <v>7157.5464540255798</v>
      </c>
      <c r="S73" s="5">
        <f t="shared" si="91"/>
        <v>3261.3746192719154</v>
      </c>
      <c r="T73" s="5">
        <f t="shared" si="92"/>
        <v>117.0875579339513</v>
      </c>
      <c r="U73" s="5">
        <f t="shared" si="93"/>
        <v>486.62052278201014</v>
      </c>
      <c r="V73" s="5">
        <f t="shared" si="94"/>
        <v>556.41873940384301</v>
      </c>
      <c r="W73" s="15">
        <f t="shared" si="95"/>
        <v>-1.0734613539272964E-2</v>
      </c>
      <c r="X73" s="15">
        <f t="shared" si="96"/>
        <v>-1.217998157191269E-2</v>
      </c>
      <c r="Y73" s="15">
        <f t="shared" si="97"/>
        <v>-9.7425357312937999E-3</v>
      </c>
      <c r="Z73" s="5">
        <f t="shared" si="126"/>
        <v>14130.783329914913</v>
      </c>
      <c r="AA73" s="5">
        <f t="shared" si="127"/>
        <v>20015.383982260275</v>
      </c>
      <c r="AB73" s="5">
        <f t="shared" si="128"/>
        <v>8700.7338596344016</v>
      </c>
      <c r="AC73" s="16">
        <f t="shared" si="101"/>
        <v>2.1605202267293104</v>
      </c>
      <c r="AD73" s="16">
        <f t="shared" si="102"/>
        <v>2.8899813864801254</v>
      </c>
      <c r="AE73" s="16">
        <f t="shared" si="103"/>
        <v>2.7706384452811115</v>
      </c>
      <c r="AF73" s="15">
        <f t="shared" si="104"/>
        <v>-4.0504037456468023E-3</v>
      </c>
      <c r="AG73" s="15">
        <f t="shared" si="105"/>
        <v>2.9673830763510267E-4</v>
      </c>
      <c r="AH73" s="15">
        <f t="shared" si="106"/>
        <v>9.7937136394747881E-3</v>
      </c>
      <c r="AI73" s="1">
        <f t="shared" si="64"/>
        <v>89738.992476514046</v>
      </c>
      <c r="AJ73" s="1">
        <f t="shared" si="65"/>
        <v>21783.450639827715</v>
      </c>
      <c r="AK73" s="1">
        <f t="shared" si="66"/>
        <v>8516.3847196490078</v>
      </c>
      <c r="AL73" s="14">
        <f t="shared" si="107"/>
        <v>20.962213780324387</v>
      </c>
      <c r="AM73" s="14">
        <f t="shared" si="108"/>
        <v>3.5055273468561481</v>
      </c>
      <c r="AN73" s="14">
        <f t="shared" si="109"/>
        <v>1.3034688471178848</v>
      </c>
      <c r="AO73" s="11">
        <f t="shared" si="110"/>
        <v>1.7382433548357116E-2</v>
      </c>
      <c r="AP73" s="11">
        <f t="shared" si="111"/>
        <v>2.1897281714343381E-2</v>
      </c>
      <c r="AQ73" s="11">
        <f t="shared" si="112"/>
        <v>1.9863597388794303E-2</v>
      </c>
      <c r="AR73" s="1">
        <f t="shared" si="129"/>
        <v>56738.917776992457</v>
      </c>
      <c r="AS73" s="1">
        <f t="shared" si="122"/>
        <v>14708.681855639539</v>
      </c>
      <c r="AT73" s="1">
        <f t="shared" si="123"/>
        <v>5861.3673269994651</v>
      </c>
      <c r="AU73" s="1">
        <f t="shared" si="70"/>
        <v>11347.783555398491</v>
      </c>
      <c r="AV73" s="1">
        <f t="shared" si="71"/>
        <v>2941.7363711279081</v>
      </c>
      <c r="AW73" s="1">
        <f t="shared" si="72"/>
        <v>1172.273465399893</v>
      </c>
      <c r="AX73" s="2">
        <f t="shared" si="124"/>
        <v>2.6107653381905356E-3</v>
      </c>
      <c r="AY73" s="2">
        <f t="shared" si="119"/>
        <v>1.4265034309199755E-2</v>
      </c>
      <c r="AZ73" s="2">
        <f t="shared" si="120"/>
        <v>1.5561074938928457E-2</v>
      </c>
      <c r="BA73" s="2">
        <f t="shared" si="136"/>
        <v>1.0684671647914203E-2</v>
      </c>
      <c r="BB73" s="2">
        <f t="shared" si="137"/>
        <v>6.816095651097142E-7</v>
      </c>
      <c r="BC73" s="2">
        <f t="shared" si="130"/>
        <v>2.0349120384264614E-5</v>
      </c>
      <c r="BD73" s="2">
        <f t="shared" si="131"/>
        <v>2.4214705325494728E-5</v>
      </c>
      <c r="BE73" s="2">
        <f t="shared" si="138"/>
        <v>3.8673789070771659E-2</v>
      </c>
      <c r="BF73" s="2">
        <f t="shared" si="132"/>
        <v>0.29930873777425759</v>
      </c>
      <c r="BG73" s="2">
        <f t="shared" si="133"/>
        <v>0.14193128262777474</v>
      </c>
      <c r="BH73" s="2">
        <f t="shared" si="125"/>
        <v>2.0965858211840076</v>
      </c>
      <c r="BI73" s="2">
        <f t="shared" si="134"/>
        <v>2.0965858211840076</v>
      </c>
      <c r="BJ73" s="2">
        <f t="shared" si="135"/>
        <v>2.0965858211840076</v>
      </c>
      <c r="BK73" s="11">
        <f t="shared" si="139"/>
        <v>5.1324228239794517E-2</v>
      </c>
      <c r="BL73" s="11"/>
      <c r="BM73" s="11"/>
    </row>
    <row r="74" spans="1:65">
      <c r="A74" s="2">
        <f t="shared" si="73"/>
        <v>2028</v>
      </c>
      <c r="B74" s="5">
        <f t="shared" si="74"/>
        <v>1129.8427580869054</v>
      </c>
      <c r="C74" s="5">
        <f t="shared" si="75"/>
        <v>2788.6751524639435</v>
      </c>
      <c r="D74" s="5">
        <f t="shared" si="76"/>
        <v>3858.4397131742121</v>
      </c>
      <c r="E74" s="15">
        <f t="shared" si="77"/>
        <v>1.6317471666928379E-3</v>
      </c>
      <c r="F74" s="15">
        <f t="shared" si="78"/>
        <v>3.2146513359754621E-3</v>
      </c>
      <c r="G74" s="15">
        <f t="shared" si="79"/>
        <v>6.5625963503719376E-3</v>
      </c>
      <c r="H74" s="5">
        <f t="shared" si="80"/>
        <v>58093.206874795105</v>
      </c>
      <c r="I74" s="5">
        <f t="shared" si="81"/>
        <v>15170.300396210858</v>
      </c>
      <c r="J74" s="5">
        <f t="shared" si="82"/>
        <v>6052.547067797841</v>
      </c>
      <c r="K74" s="5">
        <f t="shared" si="83"/>
        <v>51417.072383736682</v>
      </c>
      <c r="L74" s="5">
        <f t="shared" si="84"/>
        <v>5439.9668540837711</v>
      </c>
      <c r="M74" s="5">
        <f t="shared" si="85"/>
        <v>1568.6514544032123</v>
      </c>
      <c r="N74" s="15">
        <f t="shared" si="86"/>
        <v>2.2200812922616997E-2</v>
      </c>
      <c r="O74" s="15">
        <f t="shared" si="87"/>
        <v>2.8079170212109483E-2</v>
      </c>
      <c r="P74" s="15">
        <f t="shared" si="88"/>
        <v>2.5884453000239782E-2</v>
      </c>
      <c r="Q74" s="5">
        <f t="shared" si="89"/>
        <v>6728.9749730507838</v>
      </c>
      <c r="R74" s="5">
        <f t="shared" si="90"/>
        <v>7292.2646991772199</v>
      </c>
      <c r="S74" s="5">
        <f t="shared" si="91"/>
        <v>3334.9401789979333</v>
      </c>
      <c r="T74" s="5">
        <f t="shared" si="92"/>
        <v>115.8306682492731</v>
      </c>
      <c r="U74" s="5">
        <f t="shared" si="93"/>
        <v>480.69349378201076</v>
      </c>
      <c r="V74" s="5">
        <f t="shared" si="94"/>
        <v>550.9978099536396</v>
      </c>
      <c r="W74" s="15">
        <f t="shared" si="95"/>
        <v>-1.0734613539272964E-2</v>
      </c>
      <c r="X74" s="15">
        <f t="shared" si="96"/>
        <v>-1.217998157191269E-2</v>
      </c>
      <c r="Y74" s="15">
        <f t="shared" si="97"/>
        <v>-9.7425357312937999E-3</v>
      </c>
      <c r="Z74" s="5">
        <f t="shared" si="126"/>
        <v>14257.788522720872</v>
      </c>
      <c r="AA74" s="5">
        <f t="shared" si="127"/>
        <v>20396.151803458408</v>
      </c>
      <c r="AB74" s="5">
        <f t="shared" si="128"/>
        <v>8982.5984028705097</v>
      </c>
      <c r="AC74" s="16">
        <f t="shared" si="101"/>
        <v>2.1517692475104204</v>
      </c>
      <c r="AD74" s="16">
        <f t="shared" si="102"/>
        <v>2.8908389546658464</v>
      </c>
      <c r="AE74" s="16">
        <f t="shared" si="103"/>
        <v>2.7977732848127141</v>
      </c>
      <c r="AF74" s="15">
        <f t="shared" si="104"/>
        <v>-4.0504037456468023E-3</v>
      </c>
      <c r="AG74" s="15">
        <f t="shared" si="105"/>
        <v>2.9673830763510267E-4</v>
      </c>
      <c r="AH74" s="15">
        <f t="shared" si="106"/>
        <v>9.7937136394747881E-3</v>
      </c>
      <c r="AI74" s="1">
        <f t="shared" si="64"/>
        <v>92112.876784261141</v>
      </c>
      <c r="AJ74" s="1">
        <f t="shared" si="65"/>
        <v>22546.841946972851</v>
      </c>
      <c r="AK74" s="1">
        <f t="shared" si="66"/>
        <v>8837.0197130840006</v>
      </c>
      <c r="AL74" s="14">
        <f t="shared" si="107"/>
        <v>21.322944325506704</v>
      </c>
      <c r="AM74" s="14">
        <f t="shared" si="108"/>
        <v>3.5815212515288772</v>
      </c>
      <c r="AN74" s="14">
        <f t="shared" si="109"/>
        <v>1.3291015117019904</v>
      </c>
      <c r="AO74" s="11">
        <f t="shared" si="110"/>
        <v>1.7208609212873545E-2</v>
      </c>
      <c r="AP74" s="11">
        <f t="shared" si="111"/>
        <v>2.1678308897199947E-2</v>
      </c>
      <c r="AQ74" s="11">
        <f t="shared" si="112"/>
        <v>1.9664961414906361E-2</v>
      </c>
      <c r="AR74" s="1">
        <f t="shared" si="129"/>
        <v>58093.206874795105</v>
      </c>
      <c r="AS74" s="1">
        <f t="shared" si="122"/>
        <v>15170.300396210858</v>
      </c>
      <c r="AT74" s="1">
        <f t="shared" si="123"/>
        <v>6052.547067797841</v>
      </c>
      <c r="AU74" s="1">
        <f t="shared" si="70"/>
        <v>11618.641374959021</v>
      </c>
      <c r="AV74" s="1">
        <f t="shared" si="71"/>
        <v>3034.0600792421719</v>
      </c>
      <c r="AW74" s="1">
        <f t="shared" si="72"/>
        <v>1210.5094135595682</v>
      </c>
      <c r="AX74" s="2">
        <f t="shared" si="124"/>
        <v>2.7048683950437083E-3</v>
      </c>
      <c r="AY74" s="2">
        <f t="shared" si="119"/>
        <v>1.4817446807213213E-2</v>
      </c>
      <c r="AZ74" s="2">
        <f t="shared" si="120"/>
        <v>1.6356227022942166E-2</v>
      </c>
      <c r="BA74" s="2">
        <f t="shared" si="136"/>
        <v>1.1176545365787844E-2</v>
      </c>
      <c r="BB74" s="2">
        <f t="shared" si="137"/>
        <v>7.316313034506326E-7</v>
      </c>
      <c r="BC74" s="2">
        <f t="shared" si="130"/>
        <v>2.1955672988459305E-5</v>
      </c>
      <c r="BD74" s="2">
        <f t="shared" si="131"/>
        <v>2.6752616242602358E-5</v>
      </c>
      <c r="BE74" s="2">
        <f t="shared" si="138"/>
        <v>4.2502808667433591E-2</v>
      </c>
      <c r="BF74" s="2">
        <f t="shared" si="132"/>
        <v>0.33307415463590023</v>
      </c>
      <c r="BG74" s="2">
        <f t="shared" si="133"/>
        <v>0.16192146899508381</v>
      </c>
      <c r="BH74" s="2">
        <f t="shared" si="125"/>
        <v>2.2041914703947727</v>
      </c>
      <c r="BI74" s="2">
        <f t="shared" si="134"/>
        <v>2.2041914703947727</v>
      </c>
      <c r="BJ74" s="2">
        <f t="shared" si="135"/>
        <v>2.2041914703947727</v>
      </c>
      <c r="BK74" s="11">
        <f t="shared" si="139"/>
        <v>5.1221522955565896E-2</v>
      </c>
      <c r="BL74" s="11"/>
      <c r="BM74" s="11"/>
    </row>
    <row r="75" spans="1:65">
      <c r="A75" s="2">
        <f t="shared" si="73"/>
        <v>2029</v>
      </c>
      <c r="B75" s="5">
        <f t="shared" si="74"/>
        <v>1131.5941949202563</v>
      </c>
      <c r="C75" s="5">
        <f t="shared" si="75"/>
        <v>2797.1915398531901</v>
      </c>
      <c r="D75" s="5">
        <f t="shared" si="76"/>
        <v>3882.4950264350286</v>
      </c>
      <c r="E75" s="15">
        <f t="shared" si="77"/>
        <v>1.5501598083581959E-3</v>
      </c>
      <c r="F75" s="15">
        <f t="shared" si="78"/>
        <v>3.053918769176689E-3</v>
      </c>
      <c r="G75" s="15">
        <f t="shared" si="79"/>
        <v>6.2344665328533406E-3</v>
      </c>
      <c r="H75" s="5">
        <f t="shared" si="80"/>
        <v>59462.193738456823</v>
      </c>
      <c r="I75" s="5">
        <f t="shared" si="81"/>
        <v>15639.635984912517</v>
      </c>
      <c r="J75" s="5">
        <f t="shared" si="82"/>
        <v>6246.3220026670597</v>
      </c>
      <c r="K75" s="5">
        <f t="shared" si="83"/>
        <v>52547.277111692092</v>
      </c>
      <c r="L75" s="5">
        <f t="shared" si="84"/>
        <v>5591.1923663737944</v>
      </c>
      <c r="M75" s="5">
        <f t="shared" si="85"/>
        <v>1608.8422419442313</v>
      </c>
      <c r="N75" s="15">
        <f t="shared" si="86"/>
        <v>2.1981117857517329E-2</v>
      </c>
      <c r="O75" s="15">
        <f t="shared" si="87"/>
        <v>2.7798976785400553E-2</v>
      </c>
      <c r="P75" s="15">
        <f t="shared" si="88"/>
        <v>2.5621234996597408E-2</v>
      </c>
      <c r="Q75" s="5">
        <f t="shared" si="89"/>
        <v>6813.6104956534828</v>
      </c>
      <c r="R75" s="5">
        <f t="shared" si="90"/>
        <v>7426.3037296222956</v>
      </c>
      <c r="S75" s="5">
        <f t="shared" si="91"/>
        <v>3408.1787635797041</v>
      </c>
      <c r="T75" s="5">
        <f t="shared" si="92"/>
        <v>114.58727078962141</v>
      </c>
      <c r="U75" s="5">
        <f t="shared" si="93"/>
        <v>474.83865588600753</v>
      </c>
      <c r="V75" s="5">
        <f t="shared" si="94"/>
        <v>545.62969410230164</v>
      </c>
      <c r="W75" s="15">
        <f t="shared" si="95"/>
        <v>-1.0734613539272964E-2</v>
      </c>
      <c r="X75" s="15">
        <f t="shared" si="96"/>
        <v>-1.217998157191269E-2</v>
      </c>
      <c r="Y75" s="15">
        <f t="shared" si="97"/>
        <v>-9.7425357312937999E-3</v>
      </c>
      <c r="Z75" s="5">
        <f t="shared" si="126"/>
        <v>14381.549099710926</v>
      </c>
      <c r="AA75" s="5">
        <f t="shared" si="127"/>
        <v>20774.562557583227</v>
      </c>
      <c r="AB75" s="5">
        <f t="shared" si="128"/>
        <v>9267.6810003987648</v>
      </c>
      <c r="AC75" s="16">
        <f t="shared" si="101"/>
        <v>2.1430537132905365</v>
      </c>
      <c r="AD75" s="16">
        <f t="shared" si="102"/>
        <v>2.8916967773248996</v>
      </c>
      <c r="AE75" s="16">
        <f t="shared" si="103"/>
        <v>2.8251738751923425</v>
      </c>
      <c r="AF75" s="15">
        <f t="shared" si="104"/>
        <v>-4.0504037456468023E-3</v>
      </c>
      <c r="AG75" s="15">
        <f t="shared" si="105"/>
        <v>2.9673830763510267E-4</v>
      </c>
      <c r="AH75" s="15">
        <f t="shared" si="106"/>
        <v>9.7937136394747881E-3</v>
      </c>
      <c r="AI75" s="1">
        <f t="shared" si="64"/>
        <v>94520.230480794038</v>
      </c>
      <c r="AJ75" s="1">
        <f t="shared" si="65"/>
        <v>23326.217831517737</v>
      </c>
      <c r="AK75" s="1">
        <f t="shared" si="66"/>
        <v>9163.8271553351697</v>
      </c>
      <c r="AL75" s="14">
        <f t="shared" si="107"/>
        <v>21.686213159510551</v>
      </c>
      <c r="AM75" s="14">
        <f t="shared" si="108"/>
        <v>3.6583861623012814</v>
      </c>
      <c r="AN75" s="14">
        <f t="shared" si="109"/>
        <v>1.3549768743466626</v>
      </c>
      <c r="AO75" s="11">
        <f t="shared" si="110"/>
        <v>1.7036523120744808E-2</v>
      </c>
      <c r="AP75" s="11">
        <f t="shared" si="111"/>
        <v>2.1461525808227949E-2</v>
      </c>
      <c r="AQ75" s="11">
        <f t="shared" si="112"/>
        <v>1.9468311800757296E-2</v>
      </c>
      <c r="AR75" s="1">
        <f t="shared" si="129"/>
        <v>59462.193738456823</v>
      </c>
      <c r="AS75" s="1">
        <f t="shared" si="122"/>
        <v>15639.635984912517</v>
      </c>
      <c r="AT75" s="1">
        <f t="shared" si="123"/>
        <v>6246.3220026670597</v>
      </c>
      <c r="AU75" s="1">
        <f t="shared" si="70"/>
        <v>11892.438747691365</v>
      </c>
      <c r="AV75" s="1">
        <f t="shared" si="71"/>
        <v>3127.9271969825036</v>
      </c>
      <c r="AW75" s="1">
        <f t="shared" si="72"/>
        <v>1249.2644005334121</v>
      </c>
      <c r="AX75" s="2">
        <f t="shared" si="124"/>
        <v>2.8020656530477299E-3</v>
      </c>
      <c r="AY75" s="2">
        <f t="shared" si="119"/>
        <v>1.5389298131039286E-2</v>
      </c>
      <c r="AZ75" s="2">
        <f t="shared" si="120"/>
        <v>1.7189382432036021E-2</v>
      </c>
      <c r="BA75" s="2">
        <f t="shared" si="136"/>
        <v>1.1689900015651476E-2</v>
      </c>
      <c r="BB75" s="2">
        <f t="shared" si="137"/>
        <v>7.851571923989801E-7</v>
      </c>
      <c r="BC75" s="2">
        <f t="shared" si="130"/>
        <v>2.368304969660093E-5</v>
      </c>
      <c r="BD75" s="2">
        <f t="shared" si="131"/>
        <v>2.954748683947886E-5</v>
      </c>
      <c r="BE75" s="2">
        <f t="shared" si="138"/>
        <v>4.6687169089570976E-2</v>
      </c>
      <c r="BF75" s="2">
        <f t="shared" si="132"/>
        <v>0.37039427626743138</v>
      </c>
      <c r="BG75" s="2">
        <f t="shared" si="133"/>
        <v>0.18456311716895218</v>
      </c>
      <c r="BH75" s="2">
        <f t="shared" si="125"/>
        <v>2.317093514394061</v>
      </c>
      <c r="BI75" s="2">
        <f t="shared" si="134"/>
        <v>2.3170935143940614</v>
      </c>
      <c r="BJ75" s="2">
        <f t="shared" si="135"/>
        <v>2.3170935143940614</v>
      </c>
      <c r="BK75" s="11">
        <f t="shared" si="139"/>
        <v>5.1113629152979206E-2</v>
      </c>
      <c r="BL75" s="11"/>
      <c r="BM75" s="11"/>
    </row>
    <row r="76" spans="1:65">
      <c r="A76" s="2">
        <f t="shared" si="73"/>
        <v>2030</v>
      </c>
      <c r="B76" s="5">
        <f t="shared" si="74"/>
        <v>1133.2606391685763</v>
      </c>
      <c r="C76" s="5">
        <f t="shared" si="75"/>
        <v>2805.3068158105034</v>
      </c>
      <c r="D76" s="5">
        <f t="shared" si="76"/>
        <v>3905.4900474759938</v>
      </c>
      <c r="E76" s="15">
        <f t="shared" si="77"/>
        <v>1.472651817940286E-3</v>
      </c>
      <c r="F76" s="15">
        <f t="shared" si="78"/>
        <v>2.9012228307178545E-3</v>
      </c>
      <c r="G76" s="15">
        <f t="shared" si="79"/>
        <v>5.9227432062106729E-3</v>
      </c>
      <c r="H76" s="5">
        <f t="shared" si="80"/>
        <v>60845.731879869039</v>
      </c>
      <c r="I76" s="5">
        <f t="shared" si="81"/>
        <v>16116.667838289619</v>
      </c>
      <c r="J76" s="5">
        <f t="shared" si="82"/>
        <v>6442.6552339942755</v>
      </c>
      <c r="K76" s="5">
        <f t="shared" si="83"/>
        <v>53690.85431618704</v>
      </c>
      <c r="L76" s="5">
        <f t="shared" si="84"/>
        <v>5745.0642287885448</v>
      </c>
      <c r="M76" s="5">
        <f t="shared" si="85"/>
        <v>1649.6406739425643</v>
      </c>
      <c r="N76" s="15">
        <f t="shared" si="86"/>
        <v>2.176282516150585E-2</v>
      </c>
      <c r="O76" s="15">
        <f t="shared" si="87"/>
        <v>2.7520402148950796E-2</v>
      </c>
      <c r="P76" s="15">
        <f t="shared" si="88"/>
        <v>2.5358876672102681E-2</v>
      </c>
      <c r="Q76" s="5">
        <f t="shared" si="89"/>
        <v>6897.303058647738</v>
      </c>
      <c r="R76" s="5">
        <f t="shared" si="90"/>
        <v>7559.6057249562655</v>
      </c>
      <c r="S76" s="5">
        <f t="shared" si="91"/>
        <v>3481.0560296603867</v>
      </c>
      <c r="T76" s="5">
        <f t="shared" si="92"/>
        <v>113.35722072117481</v>
      </c>
      <c r="U76" s="5">
        <f t="shared" si="93"/>
        <v>469.05512980768418</v>
      </c>
      <c r="V76" s="5">
        <f t="shared" si="94"/>
        <v>540.31387731145503</v>
      </c>
      <c r="W76" s="15">
        <f t="shared" si="95"/>
        <v>-1.0734613539272964E-2</v>
      </c>
      <c r="X76" s="15">
        <f t="shared" si="96"/>
        <v>-1.217998157191269E-2</v>
      </c>
      <c r="Y76" s="15">
        <f t="shared" si="97"/>
        <v>-9.7425357312937999E-3</v>
      </c>
      <c r="Z76" s="5">
        <f t="shared" si="126"/>
        <v>14502.039697307317</v>
      </c>
      <c r="AA76" s="5">
        <f t="shared" si="127"/>
        <v>21150.413531176742</v>
      </c>
      <c r="AB76" s="5">
        <f t="shared" si="128"/>
        <v>9555.8659755441968</v>
      </c>
      <c r="AC76" s="16">
        <f t="shared" si="101"/>
        <v>2.1343734805031023</v>
      </c>
      <c r="AD76" s="16">
        <f t="shared" si="102"/>
        <v>2.892554854532797</v>
      </c>
      <c r="AE76" s="16">
        <f t="shared" si="103"/>
        <v>2.8528428191077015</v>
      </c>
      <c r="AF76" s="15">
        <f t="shared" si="104"/>
        <v>-4.0504037456468023E-3</v>
      </c>
      <c r="AG76" s="15">
        <f t="shared" si="105"/>
        <v>2.9673830763510267E-4</v>
      </c>
      <c r="AH76" s="15">
        <f t="shared" si="106"/>
        <v>9.7937136394747881E-3</v>
      </c>
      <c r="AI76" s="1">
        <f t="shared" si="64"/>
        <v>96960.646180406009</v>
      </c>
      <c r="AJ76" s="1">
        <f t="shared" si="65"/>
        <v>24121.523245348468</v>
      </c>
      <c r="AK76" s="1">
        <f t="shared" si="66"/>
        <v>9496.7088403350645</v>
      </c>
      <c r="AL76" s="14">
        <f t="shared" si="107"/>
        <v>22.051976254685016</v>
      </c>
      <c r="AM76" s="14">
        <f t="shared" si="108"/>
        <v>3.736115565849587</v>
      </c>
      <c r="AN76" s="14">
        <f t="shared" si="109"/>
        <v>1.3810921954965329</v>
      </c>
      <c r="AO76" s="11">
        <f t="shared" si="110"/>
        <v>1.686615788953736E-2</v>
      </c>
      <c r="AP76" s="11">
        <f t="shared" si="111"/>
        <v>2.1246910550145669E-2</v>
      </c>
      <c r="AQ76" s="11">
        <f t="shared" si="112"/>
        <v>1.9273628682749722E-2</v>
      </c>
      <c r="AR76" s="1">
        <f t="shared" si="129"/>
        <v>60845.731879869039</v>
      </c>
      <c r="AS76" s="1">
        <f t="shared" si="122"/>
        <v>16116.667838289619</v>
      </c>
      <c r="AT76" s="1">
        <f t="shared" si="123"/>
        <v>6442.6552339942755</v>
      </c>
      <c r="AU76" s="1">
        <f t="shared" si="70"/>
        <v>12169.146375973809</v>
      </c>
      <c r="AV76" s="1">
        <f t="shared" si="71"/>
        <v>3223.333567657924</v>
      </c>
      <c r="AW76" s="1">
        <f t="shared" si="72"/>
        <v>1288.5310467988552</v>
      </c>
      <c r="AX76" s="2">
        <f t="shared" si="124"/>
        <v>2.9024330021479128E-3</v>
      </c>
      <c r="AY76" s="2">
        <f t="shared" si="119"/>
        <v>1.598110633129695E-2</v>
      </c>
      <c r="AZ76" s="2">
        <f t="shared" si="120"/>
        <v>1.8062106210813358E-2</v>
      </c>
      <c r="BA76" s="2">
        <f t="shared" si="136"/>
        <v>1.222556560664813E-2</v>
      </c>
      <c r="BB76" s="2">
        <f t="shared" si="137"/>
        <v>8.4241173319573467E-7</v>
      </c>
      <c r="BC76" s="2">
        <f t="shared" si="130"/>
        <v>2.5539575957221949E-5</v>
      </c>
      <c r="BD76" s="2">
        <f t="shared" si="131"/>
        <v>3.2623968077070251E-5</v>
      </c>
      <c r="BE76" s="2">
        <f t="shared" si="138"/>
        <v>5.1257158450483446E-2</v>
      </c>
      <c r="BF76" s="2">
        <f t="shared" si="132"/>
        <v>0.4116128624333138</v>
      </c>
      <c r="BG76" s="2">
        <f t="shared" si="133"/>
        <v>0.21018497868539882</v>
      </c>
      <c r="BH76" s="2">
        <f t="shared" si="125"/>
        <v>2.4355285730015725</v>
      </c>
      <c r="BI76" s="2">
        <f t="shared" si="134"/>
        <v>2.4355285730015725</v>
      </c>
      <c r="BJ76" s="2">
        <f t="shared" si="135"/>
        <v>2.4355285730015725</v>
      </c>
      <c r="BK76" s="11">
        <f t="shared" si="139"/>
        <v>5.1000987464701913E-2</v>
      </c>
      <c r="BL76" s="11"/>
      <c r="BM76" s="11"/>
    </row>
    <row r="77" spans="1:65">
      <c r="A77" s="2">
        <f t="shared" si="73"/>
        <v>2031</v>
      </c>
      <c r="B77" s="5">
        <f t="shared" si="74"/>
        <v>1134.8460925920244</v>
      </c>
      <c r="C77" s="5">
        <f t="shared" si="75"/>
        <v>2813.0386949826416</v>
      </c>
      <c r="D77" s="5">
        <f t="shared" si="76"/>
        <v>3927.4647013893245</v>
      </c>
      <c r="E77" s="15">
        <f t="shared" si="77"/>
        <v>1.3990192270432716E-3</v>
      </c>
      <c r="F77" s="15">
        <f t="shared" si="78"/>
        <v>2.7561616891819615E-3</v>
      </c>
      <c r="G77" s="15">
        <f t="shared" si="79"/>
        <v>5.6266060459001389E-3</v>
      </c>
      <c r="H77" s="5">
        <f t="shared" si="80"/>
        <v>62243.674388590582</v>
      </c>
      <c r="I77" s="5">
        <f t="shared" si="81"/>
        <v>16601.374411841647</v>
      </c>
      <c r="J77" s="5">
        <f t="shared" si="82"/>
        <v>6641.5109260134768</v>
      </c>
      <c r="K77" s="5">
        <f t="shared" si="83"/>
        <v>54847.679165395952</v>
      </c>
      <c r="L77" s="5">
        <f t="shared" si="84"/>
        <v>5901.5805368948504</v>
      </c>
      <c r="M77" s="5">
        <f t="shared" si="85"/>
        <v>1691.0428052132638</v>
      </c>
      <c r="N77" s="15">
        <f t="shared" si="86"/>
        <v>2.1546031702091017E-2</v>
      </c>
      <c r="O77" s="15">
        <f t="shared" si="87"/>
        <v>2.7243613277985856E-2</v>
      </c>
      <c r="P77" s="15">
        <f t="shared" si="88"/>
        <v>2.5097666373459671E-2</v>
      </c>
      <c r="Q77" s="5">
        <f t="shared" si="89"/>
        <v>6980.0289726776527</v>
      </c>
      <c r="R77" s="5">
        <f t="shared" si="90"/>
        <v>7692.1148025049861</v>
      </c>
      <c r="S77" s="5">
        <f t="shared" si="91"/>
        <v>3553.5394251063672</v>
      </c>
      <c r="T77" s="5">
        <f t="shared" si="92"/>
        <v>112.14037476484694</v>
      </c>
      <c r="U77" s="5">
        <f t="shared" si="93"/>
        <v>463.34204697041548</v>
      </c>
      <c r="V77" s="5">
        <f t="shared" si="94"/>
        <v>535.04985005563424</v>
      </c>
      <c r="W77" s="15">
        <f t="shared" si="95"/>
        <v>-1.0734613539272964E-2</v>
      </c>
      <c r="X77" s="15">
        <f t="shared" si="96"/>
        <v>-1.217998157191269E-2</v>
      </c>
      <c r="Y77" s="15">
        <f t="shared" si="97"/>
        <v>-9.7425357312937999E-3</v>
      </c>
      <c r="Z77" s="5">
        <f t="shared" si="126"/>
        <v>14619.238165699644</v>
      </c>
      <c r="AA77" s="5">
        <f t="shared" si="127"/>
        <v>21523.507144500141</v>
      </c>
      <c r="AB77" s="5">
        <f t="shared" si="128"/>
        <v>9847.0363417191911</v>
      </c>
      <c r="AC77" s="16">
        <f t="shared" si="101"/>
        <v>2.1257284061630632</v>
      </c>
      <c r="AD77" s="16">
        <f t="shared" si="102"/>
        <v>2.8934131863650729</v>
      </c>
      <c r="AE77" s="16">
        <f t="shared" si="103"/>
        <v>2.8807827447364742</v>
      </c>
      <c r="AF77" s="15">
        <f t="shared" si="104"/>
        <v>-4.0504037456468023E-3</v>
      </c>
      <c r="AG77" s="15">
        <f t="shared" si="105"/>
        <v>2.9673830763510267E-4</v>
      </c>
      <c r="AH77" s="15">
        <f t="shared" si="106"/>
        <v>9.7937136394747881E-3</v>
      </c>
      <c r="AI77" s="1">
        <f t="shared" si="64"/>
        <v>99433.727938339216</v>
      </c>
      <c r="AJ77" s="1">
        <f t="shared" si="65"/>
        <v>24932.704488471543</v>
      </c>
      <c r="AK77" s="1">
        <f t="shared" si="66"/>
        <v>9835.5690031004124</v>
      </c>
      <c r="AL77" s="14">
        <f t="shared" si="107"/>
        <v>22.42018904683998</v>
      </c>
      <c r="AM77" s="14">
        <f t="shared" si="108"/>
        <v>3.8147026699498738</v>
      </c>
      <c r="AN77" s="14">
        <f t="shared" si="109"/>
        <v>1.4074446670676504</v>
      </c>
      <c r="AO77" s="11">
        <f t="shared" si="110"/>
        <v>1.6697496310641987E-2</v>
      </c>
      <c r="AP77" s="11">
        <f t="shared" si="111"/>
        <v>2.1034441444644211E-2</v>
      </c>
      <c r="AQ77" s="11">
        <f t="shared" si="112"/>
        <v>1.9080892395922224E-2</v>
      </c>
      <c r="AR77" s="1">
        <f t="shared" si="129"/>
        <v>62243.674388590582</v>
      </c>
      <c r="AS77" s="1">
        <f t="shared" si="122"/>
        <v>16601.374411841647</v>
      </c>
      <c r="AT77" s="1">
        <f t="shared" si="123"/>
        <v>6641.5109260134768</v>
      </c>
      <c r="AU77" s="1">
        <f t="shared" si="70"/>
        <v>12448.734877718118</v>
      </c>
      <c r="AV77" s="1">
        <f t="shared" si="71"/>
        <v>3320.2748823683296</v>
      </c>
      <c r="AW77" s="1">
        <f t="shared" si="72"/>
        <v>1328.3021852026955</v>
      </c>
      <c r="AX77" s="2">
        <f t="shared" si="124"/>
        <v>3.0060477615259282E-3</v>
      </c>
      <c r="AY77" s="2">
        <f t="shared" si="119"/>
        <v>1.6593398831804124E-2</v>
      </c>
      <c r="AZ77" s="2">
        <f t="shared" si="120"/>
        <v>1.8976014636876436E-2</v>
      </c>
      <c r="BA77" s="2">
        <f t="shared" si="136"/>
        <v>1.278440016678959E-2</v>
      </c>
      <c r="BB77" s="2">
        <f t="shared" si="137"/>
        <v>9.0363231445750444E-7</v>
      </c>
      <c r="BC77" s="2">
        <f t="shared" si="130"/>
        <v>2.7534088479131852E-5</v>
      </c>
      <c r="BD77" s="2">
        <f t="shared" si="131"/>
        <v>3.6008913149894876E-5</v>
      </c>
      <c r="BE77" s="2">
        <f t="shared" si="138"/>
        <v>5.6245395548101401E-2</v>
      </c>
      <c r="BF77" s="2">
        <f t="shared" si="132"/>
        <v>0.45710371193084343</v>
      </c>
      <c r="BG77" s="2">
        <f t="shared" si="133"/>
        <v>0.23915359011889717</v>
      </c>
      <c r="BH77" s="2">
        <f t="shared" si="125"/>
        <v>2.5597429352231491</v>
      </c>
      <c r="BI77" s="2">
        <f t="shared" si="134"/>
        <v>2.5597429352231496</v>
      </c>
      <c r="BJ77" s="2">
        <f t="shared" si="135"/>
        <v>2.5597429352231491</v>
      </c>
      <c r="BK77" s="11">
        <f t="shared" si="139"/>
        <v>5.0884006228367057E-2</v>
      </c>
      <c r="BL77" s="11"/>
      <c r="BM77" s="11"/>
    </row>
    <row r="78" spans="1:65">
      <c r="A78" s="2">
        <f t="shared" si="73"/>
        <v>2032</v>
      </c>
      <c r="B78" s="5">
        <f t="shared" si="74"/>
        <v>1136.3543805201318</v>
      </c>
      <c r="C78" s="5">
        <f t="shared" si="75"/>
        <v>2820.4042249898744</v>
      </c>
      <c r="D78" s="5">
        <f t="shared" si="76"/>
        <v>3948.4580831915264</v>
      </c>
      <c r="E78" s="15">
        <f t="shared" si="77"/>
        <v>1.3290682656911079E-3</v>
      </c>
      <c r="F78" s="15">
        <f t="shared" si="78"/>
        <v>2.6183536047228633E-3</v>
      </c>
      <c r="G78" s="15">
        <f t="shared" si="79"/>
        <v>5.3452757436051315E-3</v>
      </c>
      <c r="H78" s="5">
        <f t="shared" si="80"/>
        <v>63655.873721893622</v>
      </c>
      <c r="I78" s="5">
        <f t="shared" si="81"/>
        <v>17093.733310875574</v>
      </c>
      <c r="J78" s="5">
        <f t="shared" si="82"/>
        <v>6842.8542397494766</v>
      </c>
      <c r="K78" s="5">
        <f t="shared" si="83"/>
        <v>56017.625146793616</v>
      </c>
      <c r="L78" s="5">
        <f t="shared" si="84"/>
        <v>6060.7387974455833</v>
      </c>
      <c r="M78" s="5">
        <f t="shared" si="85"/>
        <v>1733.0446710019062</v>
      </c>
      <c r="N78" s="15">
        <f t="shared" si="86"/>
        <v>2.1330820176905352E-2</v>
      </c>
      <c r="O78" s="15">
        <f t="shared" si="87"/>
        <v>2.6968751770093613E-2</v>
      </c>
      <c r="P78" s="15">
        <f t="shared" si="88"/>
        <v>2.4837848964648357E-2</v>
      </c>
      <c r="Q78" s="5">
        <f t="shared" si="89"/>
        <v>7061.7656392657691</v>
      </c>
      <c r="R78" s="5">
        <f t="shared" si="90"/>
        <v>7823.7769398220371</v>
      </c>
      <c r="S78" s="5">
        <f t="shared" si="91"/>
        <v>3625.5980993041103</v>
      </c>
      <c r="T78" s="5">
        <f t="shared" si="92"/>
        <v>110.93659117959707</v>
      </c>
      <c r="U78" s="5">
        <f t="shared" si="93"/>
        <v>457.69854937682351</v>
      </c>
      <c r="V78" s="5">
        <f t="shared" si="94"/>
        <v>529.83710777344379</v>
      </c>
      <c r="W78" s="15">
        <f t="shared" si="95"/>
        <v>-1.0734613539272964E-2</v>
      </c>
      <c r="X78" s="15">
        <f t="shared" si="96"/>
        <v>-1.217998157191269E-2</v>
      </c>
      <c r="Y78" s="15">
        <f t="shared" si="97"/>
        <v>-9.7425357312937999E-3</v>
      </c>
      <c r="Z78" s="5">
        <f t="shared" si="126"/>
        <v>14733.125393379043</v>
      </c>
      <c r="AA78" s="5">
        <f t="shared" si="127"/>
        <v>21893.650734653631</v>
      </c>
      <c r="AB78" s="5">
        <f t="shared" si="128"/>
        <v>10141.073574978034</v>
      </c>
      <c r="AC78" s="16">
        <f t="shared" si="101"/>
        <v>2.1171183478645124</v>
      </c>
      <c r="AD78" s="16">
        <f t="shared" si="102"/>
        <v>2.8942717728972842</v>
      </c>
      <c r="AE78" s="16">
        <f t="shared" si="103"/>
        <v>2.9089963059959634</v>
      </c>
      <c r="AF78" s="15">
        <f t="shared" si="104"/>
        <v>-4.0504037456468023E-3</v>
      </c>
      <c r="AG78" s="15">
        <f t="shared" si="105"/>
        <v>2.9673830763510267E-4</v>
      </c>
      <c r="AH78" s="15">
        <f t="shared" si="106"/>
        <v>9.7937136394747881E-3</v>
      </c>
      <c r="AI78" s="1">
        <f t="shared" si="64"/>
        <v>101939.09002222342</v>
      </c>
      <c r="AJ78" s="1">
        <f t="shared" si="65"/>
        <v>25759.708921992718</v>
      </c>
      <c r="AK78" s="1">
        <f t="shared" si="66"/>
        <v>10180.314287993067</v>
      </c>
      <c r="AL78" s="14">
        <f t="shared" si="107"/>
        <v>22.790806460494551</v>
      </c>
      <c r="AM78" s="14">
        <f t="shared" si="108"/>
        <v>3.8941404084902649</v>
      </c>
      <c r="AN78" s="14">
        <f t="shared" si="109"/>
        <v>1.4340314143107273</v>
      </c>
      <c r="AO78" s="11">
        <f t="shared" si="110"/>
        <v>1.6530521347535566E-2</v>
      </c>
      <c r="AP78" s="11">
        <f t="shared" si="111"/>
        <v>2.0824097030197768E-2</v>
      </c>
      <c r="AQ78" s="11">
        <f t="shared" si="112"/>
        <v>1.8890083471963002E-2</v>
      </c>
      <c r="AR78" s="1">
        <f t="shared" si="129"/>
        <v>63655.873721893622</v>
      </c>
      <c r="AS78" s="1">
        <f t="shared" si="122"/>
        <v>17093.733310875574</v>
      </c>
      <c r="AT78" s="1">
        <f t="shared" si="123"/>
        <v>6842.8542397494766</v>
      </c>
      <c r="AU78" s="1">
        <f t="shared" si="70"/>
        <v>12731.174744378724</v>
      </c>
      <c r="AV78" s="1">
        <f t="shared" si="71"/>
        <v>3418.746662175115</v>
      </c>
      <c r="AW78" s="1">
        <f t="shared" si="72"/>
        <v>1368.5708479498953</v>
      </c>
      <c r="AX78" s="2">
        <f t="shared" si="124"/>
        <v>3.1129886798449973E-3</v>
      </c>
      <c r="AY78" s="2">
        <f t="shared" si="119"/>
        <v>1.7226712326118169E-2</v>
      </c>
      <c r="AZ78" s="2">
        <f t="shared" si="120"/>
        <v>1.9932775905800119E-2</v>
      </c>
      <c r="BA78" s="2">
        <f t="shared" si="136"/>
        <v>1.3367290275839494E-2</v>
      </c>
      <c r="BB78" s="2">
        <f t="shared" si="137"/>
        <v>9.6906985208430993E-7</v>
      </c>
      <c r="BC78" s="2">
        <f t="shared" si="130"/>
        <v>2.9675961756683167E-5</v>
      </c>
      <c r="BD78" s="2">
        <f t="shared" si="131"/>
        <v>3.9731555531084577E-5</v>
      </c>
      <c r="BE78" s="2">
        <f t="shared" si="138"/>
        <v>6.1686988131972965E-2</v>
      </c>
      <c r="BF78" s="2">
        <f t="shared" si="132"/>
        <v>0.50727297601248467</v>
      </c>
      <c r="BG78" s="2">
        <f t="shared" si="133"/>
        <v>0.27187724321772389</v>
      </c>
      <c r="BH78" s="2">
        <f t="shared" si="125"/>
        <v>2.6899929106820624</v>
      </c>
      <c r="BI78" s="2">
        <f t="shared" si="134"/>
        <v>2.6899929106820628</v>
      </c>
      <c r="BJ78" s="2">
        <f t="shared" si="135"/>
        <v>2.6899929106820628</v>
      </c>
      <c r="BK78" s="11">
        <f t="shared" si="139"/>
        <v>5.0763064128207053E-2</v>
      </c>
      <c r="BL78" s="11"/>
      <c r="BM78" s="11"/>
    </row>
    <row r="79" spans="1:65">
      <c r="A79" s="2">
        <f t="shared" si="73"/>
        <v>2033</v>
      </c>
      <c r="B79" s="5">
        <f t="shared" si="74"/>
        <v>1137.7891584385738</v>
      </c>
      <c r="C79" s="5">
        <f t="shared" si="75"/>
        <v>2827.4197997806882</v>
      </c>
      <c r="D79" s="5">
        <f t="shared" si="76"/>
        <v>3968.5084005474155</v>
      </c>
      <c r="E79" s="15">
        <f t="shared" si="77"/>
        <v>1.2626148524065525E-3</v>
      </c>
      <c r="F79" s="15">
        <f t="shared" si="78"/>
        <v>2.4874359244867199E-3</v>
      </c>
      <c r="G79" s="15">
        <f t="shared" si="79"/>
        <v>5.0780119564248745E-3</v>
      </c>
      <c r="H79" s="5">
        <f t="shared" si="80"/>
        <v>65082.181512353825</v>
      </c>
      <c r="I79" s="5">
        <f t="shared" si="81"/>
        <v>17593.721204893049</v>
      </c>
      <c r="J79" s="5">
        <f t="shared" si="82"/>
        <v>7046.6512665219616</v>
      </c>
      <c r="K79" s="5">
        <f t="shared" si="83"/>
        <v>57200.563944262118</v>
      </c>
      <c r="L79" s="5">
        <f t="shared" si="84"/>
        <v>6222.5358987221225</v>
      </c>
      <c r="M79" s="5">
        <f t="shared" si="85"/>
        <v>1775.6422704182628</v>
      </c>
      <c r="N79" s="15">
        <f t="shared" si="86"/>
        <v>2.111726076156617E-2</v>
      </c>
      <c r="O79" s="15">
        <f t="shared" si="87"/>
        <v>2.6695937027467975E-2</v>
      </c>
      <c r="P79" s="15">
        <f t="shared" si="88"/>
        <v>2.4579631517363199E-2</v>
      </c>
      <c r="Q79" s="5">
        <f t="shared" si="89"/>
        <v>7142.491503529679</v>
      </c>
      <c r="R79" s="5">
        <f t="shared" si="90"/>
        <v>7954.5399022095144</v>
      </c>
      <c r="S79" s="5">
        <f t="shared" si="91"/>
        <v>3697.2028160326863</v>
      </c>
      <c r="T79" s="5">
        <f t="shared" si="92"/>
        <v>109.74572974591977</v>
      </c>
      <c r="U79" s="5">
        <f t="shared" si="93"/>
        <v>452.12378947992261</v>
      </c>
      <c r="V79" s="5">
        <f t="shared" si="94"/>
        <v>524.67515081919566</v>
      </c>
      <c r="W79" s="15">
        <f t="shared" si="95"/>
        <v>-1.0734613539272964E-2</v>
      </c>
      <c r="X79" s="15">
        <f t="shared" si="96"/>
        <v>-1.217998157191269E-2</v>
      </c>
      <c r="Y79" s="15">
        <f t="shared" si="97"/>
        <v>-9.7425357312937999E-3</v>
      </c>
      <c r="Z79" s="5">
        <f t="shared" si="126"/>
        <v>14843.685144191641</v>
      </c>
      <c r="AA79" s="5">
        <f t="shared" si="127"/>
        <v>22260.656354574308</v>
      </c>
      <c r="AB79" s="5">
        <f t="shared" si="128"/>
        <v>10437.857380957881</v>
      </c>
      <c r="AC79" s="16">
        <f t="shared" si="101"/>
        <v>2.1085431637783443</v>
      </c>
      <c r="AD79" s="16">
        <f t="shared" si="102"/>
        <v>2.8951306142050099</v>
      </c>
      <c r="AE79" s="16">
        <f t="shared" si="103"/>
        <v>2.9374861827951779</v>
      </c>
      <c r="AF79" s="15">
        <f t="shared" si="104"/>
        <v>-4.0504037456468023E-3</v>
      </c>
      <c r="AG79" s="15">
        <f t="shared" si="105"/>
        <v>2.9673830763510267E-4</v>
      </c>
      <c r="AH79" s="15">
        <f t="shared" si="106"/>
        <v>9.7937136394747881E-3</v>
      </c>
      <c r="AI79" s="1">
        <f t="shared" si="64"/>
        <v>104476.35576437981</v>
      </c>
      <c r="AJ79" s="1">
        <f t="shared" si="65"/>
        <v>26602.484691968562</v>
      </c>
      <c r="AK79" s="1">
        <f t="shared" si="66"/>
        <v>10530.853707143657</v>
      </c>
      <c r="AL79" s="14">
        <f t="shared" si="107"/>
        <v>23.163782934090079</v>
      </c>
      <c r="AM79" s="14">
        <f t="shared" si="108"/>
        <v>3.9744214466287238</v>
      </c>
      <c r="AN79" s="14">
        <f t="shared" si="109"/>
        <v>1.4608494976972968</v>
      </c>
      <c r="AO79" s="11">
        <f t="shared" si="110"/>
        <v>1.6365216134060209E-2</v>
      </c>
      <c r="AP79" s="11">
        <f t="shared" si="111"/>
        <v>2.0615856059895788E-2</v>
      </c>
      <c r="AQ79" s="11">
        <f t="shared" si="112"/>
        <v>1.8701182637243373E-2</v>
      </c>
      <c r="AR79" s="1">
        <f t="shared" si="129"/>
        <v>65082.181512353825</v>
      </c>
      <c r="AS79" s="1">
        <f t="shared" si="122"/>
        <v>17593.721204893049</v>
      </c>
      <c r="AT79" s="1">
        <f t="shared" si="123"/>
        <v>7046.6512665219616</v>
      </c>
      <c r="AU79" s="1">
        <f t="shared" si="70"/>
        <v>13016.436302470765</v>
      </c>
      <c r="AV79" s="1">
        <f t="shared" si="71"/>
        <v>3518.7442409786099</v>
      </c>
      <c r="AW79" s="1">
        <f t="shared" si="72"/>
        <v>1409.3302533043925</v>
      </c>
      <c r="AX79" s="2">
        <f t="shared" si="124"/>
        <v>3.22333593622543E-3</v>
      </c>
      <c r="AY79" s="2">
        <f t="shared" si="119"/>
        <v>1.7881592667695744E-2</v>
      </c>
      <c r="AZ79" s="2">
        <f t="shared" si="120"/>
        <v>2.0934110751856992E-2</v>
      </c>
      <c r="BA79" s="2">
        <f t="shared" si="136"/>
        <v>1.3975151576503163E-2</v>
      </c>
      <c r="BB79" s="2">
        <f t="shared" si="137"/>
        <v>1.0389894557762268E-6</v>
      </c>
      <c r="BC79" s="2">
        <f t="shared" si="130"/>
        <v>3.1975135633339024E-5</v>
      </c>
      <c r="BD79" s="2">
        <f t="shared" si="131"/>
        <v>4.3823699297101457E-5</v>
      </c>
      <c r="BE79" s="2">
        <f t="shared" si="138"/>
        <v>6.7619700350250111E-2</v>
      </c>
      <c r="BF79" s="2">
        <f t="shared" si="132"/>
        <v>0.56256162182160807</v>
      </c>
      <c r="BG79" s="2">
        <f t="shared" si="133"/>
        <v>0.30881032615559756</v>
      </c>
      <c r="BH79" s="2">
        <f t="shared" si="125"/>
        <v>2.8265451933114383</v>
      </c>
      <c r="BI79" s="2">
        <f t="shared" si="134"/>
        <v>2.8265451933114383</v>
      </c>
      <c r="BJ79" s="2">
        <f t="shared" si="135"/>
        <v>2.8265451933114383</v>
      </c>
      <c r="BK79" s="11">
        <f t="shared" si="139"/>
        <v>5.0638512590933632E-2</v>
      </c>
      <c r="BL79" s="11"/>
      <c r="BM79" s="11"/>
    </row>
    <row r="80" spans="1:65">
      <c r="A80" s="2">
        <f t="shared" si="73"/>
        <v>2034</v>
      </c>
      <c r="B80" s="5">
        <f t="shared" si="74"/>
        <v>1139.1539184544079</v>
      </c>
      <c r="C80" s="5">
        <f t="shared" si="75"/>
        <v>2834.1011740850886</v>
      </c>
      <c r="D80" s="5">
        <f t="shared" si="76"/>
        <v>3987.6529269992102</v>
      </c>
      <c r="E80" s="15">
        <f t="shared" si="77"/>
        <v>1.1994841097862248E-3</v>
      </c>
      <c r="F80" s="15">
        <f t="shared" si="78"/>
        <v>2.3630641282623836E-3</v>
      </c>
      <c r="G80" s="15">
        <f t="shared" si="79"/>
        <v>4.8241113586036301E-3</v>
      </c>
      <c r="H80" s="5">
        <f t="shared" si="80"/>
        <v>66522.448392371865</v>
      </c>
      <c r="I80" s="5">
        <f t="shared" si="81"/>
        <v>18101.313745687396</v>
      </c>
      <c r="J80" s="5">
        <f t="shared" si="82"/>
        <v>7252.8689605588188</v>
      </c>
      <c r="K80" s="5">
        <f t="shared" si="83"/>
        <v>58396.365332815454</v>
      </c>
      <c r="L80" s="5">
        <f t="shared" si="84"/>
        <v>6386.9680839925932</v>
      </c>
      <c r="M80" s="5">
        <f t="shared" si="85"/>
        <v>1818.8315516257203</v>
      </c>
      <c r="N80" s="15">
        <f t="shared" si="86"/>
        <v>2.0905412571081694E-2</v>
      </c>
      <c r="O80" s="15">
        <f t="shared" si="87"/>
        <v>2.6425269045734057E-2</v>
      </c>
      <c r="P80" s="15">
        <f t="shared" si="88"/>
        <v>2.4323188249671501E-2</v>
      </c>
      <c r="Q80" s="5">
        <f t="shared" si="89"/>
        <v>7222.1860105879032</v>
      </c>
      <c r="R80" s="5">
        <f t="shared" si="90"/>
        <v>8084.3531750763705</v>
      </c>
      <c r="S80" s="5">
        <f t="shared" si="91"/>
        <v>3768.3258691534675</v>
      </c>
      <c r="T80" s="5">
        <f t="shared" si="92"/>
        <v>108.56765174951184</v>
      </c>
      <c r="U80" s="5">
        <f t="shared" si="93"/>
        <v>446.61693005583379</v>
      </c>
      <c r="V80" s="5">
        <f t="shared" si="94"/>
        <v>519.56348441501768</v>
      </c>
      <c r="W80" s="15">
        <f t="shared" si="95"/>
        <v>-1.0734613539272964E-2</v>
      </c>
      <c r="X80" s="15">
        <f t="shared" si="96"/>
        <v>-1.217998157191269E-2</v>
      </c>
      <c r="Y80" s="15">
        <f t="shared" si="97"/>
        <v>-9.7425357312937999E-3</v>
      </c>
      <c r="Z80" s="5">
        <f t="shared" si="126"/>
        <v>14950.903906010157</v>
      </c>
      <c r="AA80" s="5">
        <f t="shared" si="127"/>
        <v>22624.340587511513</v>
      </c>
      <c r="AB80" s="5">
        <f t="shared" si="128"/>
        <v>10737.265457462072</v>
      </c>
      <c r="AC80" s="16">
        <f t="shared" si="101"/>
        <v>2.1000027126499186</v>
      </c>
      <c r="AD80" s="16">
        <f t="shared" si="102"/>
        <v>2.8959897103638519</v>
      </c>
      <c r="AE80" s="16">
        <f t="shared" si="103"/>
        <v>2.966255081289388</v>
      </c>
      <c r="AF80" s="15">
        <f t="shared" si="104"/>
        <v>-4.0504037456468023E-3</v>
      </c>
      <c r="AG80" s="15">
        <f t="shared" si="105"/>
        <v>2.9673830763510267E-4</v>
      </c>
      <c r="AH80" s="15">
        <f t="shared" si="106"/>
        <v>9.7937136394747881E-3</v>
      </c>
      <c r="AI80" s="1">
        <f t="shared" si="64"/>
        <v>107045.1564904126</v>
      </c>
      <c r="AJ80" s="1">
        <f t="shared" si="65"/>
        <v>27460.980463750315</v>
      </c>
      <c r="AK80" s="1">
        <f t="shared" si="66"/>
        <v>10887.098589733683</v>
      </c>
      <c r="AL80" s="14">
        <f t="shared" si="107"/>
        <v>23.539072445146928</v>
      </c>
      <c r="AM80" s="14">
        <f t="shared" si="108"/>
        <v>4.0555381860891337</v>
      </c>
      <c r="AN80" s="14">
        <f t="shared" si="109"/>
        <v>1.4878959148266395</v>
      </c>
      <c r="AO80" s="11">
        <f t="shared" si="110"/>
        <v>1.6201563972719608E-2</v>
      </c>
      <c r="AP80" s="11">
        <f t="shared" si="111"/>
        <v>2.0409697499296831E-2</v>
      </c>
      <c r="AQ80" s="11">
        <f t="shared" si="112"/>
        <v>1.851417081087094E-2</v>
      </c>
      <c r="AR80" s="1">
        <f t="shared" si="129"/>
        <v>66522.448392371865</v>
      </c>
      <c r="AS80" s="1">
        <f t="shared" si="122"/>
        <v>18101.313745687396</v>
      </c>
      <c r="AT80" s="1">
        <f t="shared" si="123"/>
        <v>7252.8689605588188</v>
      </c>
      <c r="AU80" s="1">
        <f t="shared" si="70"/>
        <v>13304.489678474374</v>
      </c>
      <c r="AV80" s="1">
        <f t="shared" si="71"/>
        <v>3620.2627491374792</v>
      </c>
      <c r="AW80" s="1">
        <f t="shared" si="72"/>
        <v>1450.5737921117639</v>
      </c>
      <c r="AX80" s="2">
        <f t="shared" si="124"/>
        <v>3.337171141868839E-3</v>
      </c>
      <c r="AY80" s="2">
        <f t="shared" si="119"/>
        <v>1.8558594752846033E-2</v>
      </c>
      <c r="AZ80" s="2">
        <f t="shared" si="120"/>
        <v>2.1981792996166198E-2</v>
      </c>
      <c r="BA80" s="2">
        <f t="shared" si="136"/>
        <v>1.4608929259127211E-2</v>
      </c>
      <c r="BB80" s="2">
        <f t="shared" si="137"/>
        <v>1.1136711230122172E-6</v>
      </c>
      <c r="BC80" s="2">
        <f t="shared" si="130"/>
        <v>3.4442143920036431E-5</v>
      </c>
      <c r="BD80" s="2">
        <f t="shared" si="131"/>
        <v>4.8319922332630135E-5</v>
      </c>
      <c r="BE80" s="2">
        <f t="shared" si="138"/>
        <v>7.4084129806655033E-2</v>
      </c>
      <c r="BF80" s="2">
        <f t="shared" si="132"/>
        <v>0.62344805317069896</v>
      </c>
      <c r="BG80" s="2">
        <f t="shared" si="133"/>
        <v>0.35045806486294601</v>
      </c>
      <c r="BH80" s="2">
        <f t="shared" si="125"/>
        <v>2.9696772376717826</v>
      </c>
      <c r="BI80" s="2">
        <f t="shared" si="134"/>
        <v>2.9696772376717826</v>
      </c>
      <c r="BJ80" s="2">
        <f t="shared" si="135"/>
        <v>2.9696772376717826</v>
      </c>
      <c r="BK80" s="11">
        <f t="shared" si="139"/>
        <v>5.0510677960114075E-2</v>
      </c>
      <c r="BL80" s="11"/>
      <c r="BM80" s="11"/>
    </row>
    <row r="81" spans="1:65">
      <c r="A81" s="2">
        <f t="shared" si="73"/>
        <v>2035</v>
      </c>
      <c r="B81" s="5">
        <f t="shared" si="74"/>
        <v>1140.4519956270053</v>
      </c>
      <c r="C81" s="5">
        <f t="shared" si="75"/>
        <v>2840.4634787644177</v>
      </c>
      <c r="D81" s="5">
        <f t="shared" si="76"/>
        <v>4005.9279646895507</v>
      </c>
      <c r="E81" s="15">
        <f t="shared" si="77"/>
        <v>1.1395099042969135E-3</v>
      </c>
      <c r="F81" s="15">
        <f t="shared" si="78"/>
        <v>2.2449109218492642E-3</v>
      </c>
      <c r="G81" s="15">
        <f t="shared" si="79"/>
        <v>4.5829057906734486E-3</v>
      </c>
      <c r="H81" s="5">
        <f t="shared" si="80"/>
        <v>67976.523834979365</v>
      </c>
      <c r="I81" s="5">
        <f t="shared" si="81"/>
        <v>18616.485489275259</v>
      </c>
      <c r="J81" s="5">
        <f t="shared" si="82"/>
        <v>7461.4750711812649</v>
      </c>
      <c r="K81" s="5">
        <f t="shared" si="83"/>
        <v>59604.897089602426</v>
      </c>
      <c r="L81" s="5">
        <f t="shared" si="84"/>
        <v>6554.0309278587538</v>
      </c>
      <c r="M81" s="5">
        <f t="shared" si="85"/>
        <v>1862.6083985909891</v>
      </c>
      <c r="N81" s="15">
        <f t="shared" si="86"/>
        <v>2.0695324955573025E-2</v>
      </c>
      <c r="O81" s="15">
        <f t="shared" si="87"/>
        <v>2.6156830857643421E-2</v>
      </c>
      <c r="P81" s="15">
        <f t="shared" si="88"/>
        <v>2.4068664811834672E-2</v>
      </c>
      <c r="Q81" s="5">
        <f t="shared" si="89"/>
        <v>7300.8295653882997</v>
      </c>
      <c r="R81" s="5">
        <f t="shared" si="90"/>
        <v>8213.1679009289091</v>
      </c>
      <c r="S81" s="5">
        <f t="shared" si="91"/>
        <v>3838.9410012918952</v>
      </c>
      <c r="T81" s="5">
        <f t="shared" si="92"/>
        <v>107.40221996511445</v>
      </c>
      <c r="U81" s="5">
        <f t="shared" si="93"/>
        <v>441.17714407804954</v>
      </c>
      <c r="V81" s="5">
        <f t="shared" si="94"/>
        <v>514.50161860342882</v>
      </c>
      <c r="W81" s="15">
        <f t="shared" si="95"/>
        <v>-1.0734613539272964E-2</v>
      </c>
      <c r="X81" s="15">
        <f t="shared" si="96"/>
        <v>-1.217998157191269E-2</v>
      </c>
      <c r="Y81" s="15">
        <f t="shared" si="97"/>
        <v>-9.7425357312937999E-3</v>
      </c>
      <c r="Z81" s="5">
        <f t="shared" si="126"/>
        <v>15054.770750164325</v>
      </c>
      <c r="AA81" s="5">
        <f t="shared" si="127"/>
        <v>22984.524376494992</v>
      </c>
      <c r="AB81" s="5">
        <f t="shared" si="128"/>
        <v>11039.173253822846</v>
      </c>
      <c r="AC81" s="16">
        <f t="shared" si="101"/>
        <v>2.0914968537967327</v>
      </c>
      <c r="AD81" s="16">
        <f t="shared" si="102"/>
        <v>2.896849061449434</v>
      </c>
      <c r="AE81" s="16">
        <f t="shared" si="103"/>
        <v>2.9953057341371734</v>
      </c>
      <c r="AF81" s="15">
        <f t="shared" si="104"/>
        <v>-4.0504037456468023E-3</v>
      </c>
      <c r="AG81" s="15">
        <f t="shared" si="105"/>
        <v>2.9673830763510267E-4</v>
      </c>
      <c r="AH81" s="15">
        <f t="shared" si="106"/>
        <v>9.7937136394747881E-3</v>
      </c>
      <c r="AI81" s="1">
        <f t="shared" si="64"/>
        <v>109645.13051984571</v>
      </c>
      <c r="AJ81" s="1">
        <f t="shared" si="65"/>
        <v>28335.145166512764</v>
      </c>
      <c r="AK81" s="1">
        <f t="shared" si="66"/>
        <v>11248.962522872078</v>
      </c>
      <c r="AL81" s="14">
        <f t="shared" si="107"/>
        <v>23.916628535344675</v>
      </c>
      <c r="AM81" s="14">
        <f t="shared" si="108"/>
        <v>4.1374827705883108</v>
      </c>
      <c r="AN81" s="14">
        <f t="shared" si="109"/>
        <v>1.515167602351378</v>
      </c>
      <c r="AO81" s="11">
        <f t="shared" si="110"/>
        <v>1.6039548332992412E-2</v>
      </c>
      <c r="AP81" s="11">
        <f t="shared" si="111"/>
        <v>2.0205600524303861E-2</v>
      </c>
      <c r="AQ81" s="11">
        <f t="shared" si="112"/>
        <v>1.8329029102762229E-2</v>
      </c>
      <c r="AR81" s="1">
        <f t="shared" si="129"/>
        <v>67976.523834979365</v>
      </c>
      <c r="AS81" s="1">
        <f t="shared" si="122"/>
        <v>18616.485489275259</v>
      </c>
      <c r="AT81" s="1">
        <f t="shared" si="123"/>
        <v>7461.4750711812649</v>
      </c>
      <c r="AU81" s="1">
        <f t="shared" si="70"/>
        <v>13595.304766995874</v>
      </c>
      <c r="AV81" s="1">
        <f t="shared" si="71"/>
        <v>3723.297097855052</v>
      </c>
      <c r="AW81" s="1">
        <f t="shared" si="72"/>
        <v>1492.2950142362531</v>
      </c>
      <c r="AX81" s="2">
        <f t="shared" si="124"/>
        <v>3.4545773422543237E-3</v>
      </c>
      <c r="AY81" s="2">
        <f t="shared" si="119"/>
        <v>1.9258282395664957E-2</v>
      </c>
      <c r="AZ81" s="2">
        <f t="shared" si="120"/>
        <v>2.3077650013425086E-2</v>
      </c>
      <c r="BA81" s="2">
        <f t="shared" si="136"/>
        <v>1.5269598514737935E-2</v>
      </c>
      <c r="BB81" s="2">
        <f t="shared" si="137"/>
        <v>1.1934104613616949E-6</v>
      </c>
      <c r="BC81" s="2">
        <f t="shared" si="130"/>
        <v>3.7088144083117881E-5</v>
      </c>
      <c r="BD81" s="2">
        <f t="shared" si="131"/>
        <v>5.3257793014213888E-5</v>
      </c>
      <c r="BE81" s="2">
        <f t="shared" si="138"/>
        <v>8.1123894671666974E-2</v>
      </c>
      <c r="BF81" s="2">
        <f t="shared" si="132"/>
        <v>0.69045089614751409</v>
      </c>
      <c r="BG81" s="2">
        <f t="shared" si="133"/>
        <v>0.39738169492168862</v>
      </c>
      <c r="BH81" s="2">
        <f t="shared" si="125"/>
        <v>3.1196776482693034</v>
      </c>
      <c r="BI81" s="2">
        <f t="shared" si="134"/>
        <v>3.1196776482693034</v>
      </c>
      <c r="BJ81" s="2">
        <f t="shared" si="135"/>
        <v>3.1196776482693038</v>
      </c>
      <c r="BK81" s="11">
        <f t="shared" si="139"/>
        <v>5.037986347107723E-2</v>
      </c>
      <c r="BL81" s="11"/>
      <c r="BM81" s="11"/>
    </row>
    <row r="82" spans="1:65">
      <c r="A82" s="2">
        <f t="shared" si="73"/>
        <v>2036</v>
      </c>
      <c r="B82" s="5">
        <f t="shared" si="74"/>
        <v>1141.6865741541778</v>
      </c>
      <c r="C82" s="5">
        <f t="shared" si="75"/>
        <v>2846.5212368766802</v>
      </c>
      <c r="D82" s="5">
        <f t="shared" si="76"/>
        <v>4023.368815632627</v>
      </c>
      <c r="E82" s="15">
        <f t="shared" si="77"/>
        <v>1.0825344090820677E-3</v>
      </c>
      <c r="F82" s="15">
        <f t="shared" si="78"/>
        <v>2.1326653757568008E-3</v>
      </c>
      <c r="G82" s="15">
        <f t="shared" si="79"/>
        <v>4.3537605011397763E-3</v>
      </c>
      <c r="H82" s="5">
        <f t="shared" si="80"/>
        <v>69444.256010260695</v>
      </c>
      <c r="I82" s="5">
        <f t="shared" si="81"/>
        <v>19139.209821744105</v>
      </c>
      <c r="J82" s="5">
        <f t="shared" si="82"/>
        <v>7672.4380749478969</v>
      </c>
      <c r="K82" s="5">
        <f t="shared" si="83"/>
        <v>60826.024919938027</v>
      </c>
      <c r="L82" s="5">
        <f t="shared" si="84"/>
        <v>6723.7193152805812</v>
      </c>
      <c r="M82" s="5">
        <f t="shared" si="85"/>
        <v>1906.968619217052</v>
      </c>
      <c r="N82" s="15">
        <f t="shared" si="86"/>
        <v>2.0487038648853151E-2</v>
      </c>
      <c r="O82" s="15">
        <f t="shared" si="87"/>
        <v>2.5890690674123196E-2</v>
      </c>
      <c r="P82" s="15">
        <f t="shared" si="88"/>
        <v>2.3816182005632625E-2</v>
      </c>
      <c r="Q82" s="5">
        <f t="shared" si="89"/>
        <v>7378.4034957035374</v>
      </c>
      <c r="R82" s="5">
        <f t="shared" si="90"/>
        <v>8340.9368207743264</v>
      </c>
      <c r="S82" s="5">
        <f t="shared" si="91"/>
        <v>3909.023325630294</v>
      </c>
      <c r="T82" s="5">
        <f t="shared" si="92"/>
        <v>106.24929864052896</v>
      </c>
      <c r="U82" s="5">
        <f t="shared" si="93"/>
        <v>435.80361459322984</v>
      </c>
      <c r="V82" s="5">
        <f t="shared" si="94"/>
        <v>509.48906820037644</v>
      </c>
      <c r="W82" s="15">
        <f t="shared" si="95"/>
        <v>-1.0734613539272964E-2</v>
      </c>
      <c r="X82" s="15">
        <f t="shared" si="96"/>
        <v>-1.217998157191269E-2</v>
      </c>
      <c r="Y82" s="15">
        <f t="shared" si="97"/>
        <v>-9.7425357312937999E-3</v>
      </c>
      <c r="Z82" s="5">
        <f t="shared" si="126"/>
        <v>15155.277200814451</v>
      </c>
      <c r="AA82" s="5">
        <f t="shared" si="127"/>
        <v>23341.032868252478</v>
      </c>
      <c r="AB82" s="5">
        <f t="shared" si="128"/>
        <v>11343.453728084289</v>
      </c>
      <c r="AC82" s="16">
        <f t="shared" si="101"/>
        <v>2.083025447106106</v>
      </c>
      <c r="AD82" s="16">
        <f t="shared" si="102"/>
        <v>2.8977086675374029</v>
      </c>
      <c r="AE82" s="16">
        <f t="shared" si="103"/>
        <v>3.0246409007599895</v>
      </c>
      <c r="AF82" s="15">
        <f t="shared" si="104"/>
        <v>-4.0504037456468023E-3</v>
      </c>
      <c r="AG82" s="15">
        <f t="shared" si="105"/>
        <v>2.9673830763510267E-4</v>
      </c>
      <c r="AH82" s="15">
        <f t="shared" si="106"/>
        <v>9.7937136394747881E-3</v>
      </c>
      <c r="AI82" s="1">
        <f t="shared" si="64"/>
        <v>112275.92223485702</v>
      </c>
      <c r="AJ82" s="1">
        <f t="shared" si="65"/>
        <v>29224.927747716538</v>
      </c>
      <c r="AK82" s="1">
        <f t="shared" si="66"/>
        <v>11616.361284821123</v>
      </c>
      <c r="AL82" s="14">
        <f t="shared" si="107"/>
        <v>24.296404335506011</v>
      </c>
      <c r="AM82" s="14">
        <f t="shared" si="108"/>
        <v>4.2202470913866206</v>
      </c>
      <c r="AN82" s="14">
        <f t="shared" si="109"/>
        <v>1.5426614379196482</v>
      </c>
      <c r="AO82" s="11">
        <f t="shared" si="110"/>
        <v>1.5879152849662487E-2</v>
      </c>
      <c r="AP82" s="11">
        <f t="shared" si="111"/>
        <v>2.0003544519060824E-2</v>
      </c>
      <c r="AQ82" s="11">
        <f t="shared" si="112"/>
        <v>1.8145738811734608E-2</v>
      </c>
      <c r="AR82" s="1">
        <f t="shared" si="129"/>
        <v>69444.256010260695</v>
      </c>
      <c r="AS82" s="1">
        <f t="shared" si="122"/>
        <v>19139.209821744105</v>
      </c>
      <c r="AT82" s="1">
        <f t="shared" si="123"/>
        <v>7672.4380749478969</v>
      </c>
      <c r="AU82" s="1">
        <f t="shared" si="70"/>
        <v>13888.851202052139</v>
      </c>
      <c r="AV82" s="1">
        <f t="shared" si="71"/>
        <v>3827.8419643488214</v>
      </c>
      <c r="AW82" s="1">
        <f t="shared" si="72"/>
        <v>1534.4876149895795</v>
      </c>
      <c r="AX82" s="2">
        <f t="shared" si="124"/>
        <v>3.5756390198346784E-3</v>
      </c>
      <c r="AY82" s="2">
        <f t="shared" si="119"/>
        <v>1.9981228194155626E-2</v>
      </c>
      <c r="AZ82" s="2">
        <f t="shared" si="120"/>
        <v>2.4223563107860321E-2</v>
      </c>
      <c r="BA82" s="2">
        <f t="shared" si="136"/>
        <v>1.5958164950859721E-2</v>
      </c>
      <c r="BB82" s="2">
        <f t="shared" si="137"/>
        <v>1.27851944001643E-6</v>
      </c>
      <c r="BC82" s="2">
        <f t="shared" si="130"/>
        <v>3.9924948014691969E-5</v>
      </c>
      <c r="BD82" s="2">
        <f t="shared" si="131"/>
        <v>5.8678100964049163E-5</v>
      </c>
      <c r="BE82" s="2">
        <f t="shared" si="138"/>
        <v>8.8785831306596105E-2</v>
      </c>
      <c r="BF82" s="2">
        <f t="shared" si="132"/>
        <v>0.76413195717541538</v>
      </c>
      <c r="BG82" s="2">
        <f t="shared" si="133"/>
        <v>0.45020409600220768</v>
      </c>
      <c r="BH82" s="2">
        <f t="shared" si="125"/>
        <v>3.2768465822628823</v>
      </c>
      <c r="BI82" s="2">
        <f t="shared" si="134"/>
        <v>3.2768465822628814</v>
      </c>
      <c r="BJ82" s="2">
        <f t="shared" si="135"/>
        <v>3.2768465822628823</v>
      </c>
      <c r="BK82" s="11">
        <f t="shared" si="139"/>
        <v>5.0246351046243393E-2</v>
      </c>
      <c r="BL82" s="11"/>
      <c r="BM82" s="11"/>
    </row>
    <row r="83" spans="1:65">
      <c r="A83" s="2">
        <f t="shared" si="73"/>
        <v>2037</v>
      </c>
      <c r="B83" s="5">
        <f t="shared" si="74"/>
        <v>1142.8606934050413</v>
      </c>
      <c r="C83" s="5">
        <f t="shared" si="75"/>
        <v>2852.2883802957613</v>
      </c>
      <c r="D83" s="5">
        <f t="shared" si="76"/>
        <v>4040.0097606520953</v>
      </c>
      <c r="E83" s="15">
        <f t="shared" si="77"/>
        <v>1.0284076886279642E-3</v>
      </c>
      <c r="F83" s="15">
        <f t="shared" si="78"/>
        <v>2.0260321069689607E-3</v>
      </c>
      <c r="G83" s="15">
        <f t="shared" si="79"/>
        <v>4.1360724760827871E-3</v>
      </c>
      <c r="H83" s="5">
        <f t="shared" si="80"/>
        <v>70925.491656717422</v>
      </c>
      <c r="I83" s="5">
        <f t="shared" si="81"/>
        <v>19669.458889062753</v>
      </c>
      <c r="J83" s="5">
        <f t="shared" si="82"/>
        <v>7885.7271080795117</v>
      </c>
      <c r="K83" s="5">
        <f t="shared" si="83"/>
        <v>62059.61239720467</v>
      </c>
      <c r="L83" s="5">
        <f t="shared" si="84"/>
        <v>6896.0274230837686</v>
      </c>
      <c r="M83" s="5">
        <f t="shared" si="85"/>
        <v>1951.9079346993167</v>
      </c>
      <c r="N83" s="15">
        <f t="shared" si="86"/>
        <v>2.0280586786500354E-2</v>
      </c>
      <c r="O83" s="15">
        <f t="shared" si="87"/>
        <v>2.5626903760184172E-2</v>
      </c>
      <c r="P83" s="15">
        <f t="shared" si="88"/>
        <v>2.3565839012450907E-2</v>
      </c>
      <c r="Q83" s="5">
        <f t="shared" si="89"/>
        <v>7454.8900180507389</v>
      </c>
      <c r="R83" s="5">
        <f t="shared" si="90"/>
        <v>8467.6142197105128</v>
      </c>
      <c r="S83" s="5">
        <f t="shared" si="91"/>
        <v>3978.5492508840439</v>
      </c>
      <c r="T83" s="5">
        <f t="shared" si="92"/>
        <v>105.10875348080408</v>
      </c>
      <c r="U83" s="5">
        <f t="shared" si="93"/>
        <v>430.49553459851137</v>
      </c>
      <c r="V83" s="5">
        <f t="shared" si="94"/>
        <v>504.52535274873071</v>
      </c>
      <c r="W83" s="15">
        <f t="shared" si="95"/>
        <v>-1.0734613539272964E-2</v>
      </c>
      <c r="X83" s="15">
        <f t="shared" si="96"/>
        <v>-1.217998157191269E-2</v>
      </c>
      <c r="Y83" s="15">
        <f t="shared" si="97"/>
        <v>-9.7425357312937999E-3</v>
      </c>
      <c r="Z83" s="5">
        <f t="shared" si="126"/>
        <v>15252.417113497851</v>
      </c>
      <c r="AA83" s="5">
        <f t="shared" si="127"/>
        <v>23693.69527099128</v>
      </c>
      <c r="AB83" s="5">
        <f t="shared" si="128"/>
        <v>11649.977102970861</v>
      </c>
      <c r="AC83" s="16">
        <f t="shared" si="101"/>
        <v>2.0745883530328699</v>
      </c>
      <c r="AD83" s="16">
        <f t="shared" si="102"/>
        <v>2.8985685287034273</v>
      </c>
      <c r="AE83" s="16">
        <f t="shared" si="103"/>
        <v>3.0542633676042761</v>
      </c>
      <c r="AF83" s="15">
        <f t="shared" si="104"/>
        <v>-4.0504037456468023E-3</v>
      </c>
      <c r="AG83" s="15">
        <f t="shared" si="105"/>
        <v>2.9673830763510267E-4</v>
      </c>
      <c r="AH83" s="15">
        <f t="shared" si="106"/>
        <v>9.7937136394747881E-3</v>
      </c>
      <c r="AI83" s="1">
        <f t="shared" si="64"/>
        <v>114937.18121342346</v>
      </c>
      <c r="AJ83" s="1">
        <f t="shared" si="65"/>
        <v>30130.276937293704</v>
      </c>
      <c r="AK83" s="1">
        <f t="shared" si="66"/>
        <v>11989.21277132859</v>
      </c>
      <c r="AL83" s="14">
        <f t="shared" si="107"/>
        <v>24.678352590465305</v>
      </c>
      <c r="AM83" s="14">
        <f t="shared" si="108"/>
        <v>4.30382279295487</v>
      </c>
      <c r="AN83" s="14">
        <f t="shared" si="109"/>
        <v>1.5703742421317985</v>
      </c>
      <c r="AO83" s="11">
        <f t="shared" si="110"/>
        <v>1.5720361321165863E-2</v>
      </c>
      <c r="AP83" s="11">
        <f t="shared" si="111"/>
        <v>1.9803509073870216E-2</v>
      </c>
      <c r="AQ83" s="11">
        <f t="shared" si="112"/>
        <v>1.7964281423617261E-2</v>
      </c>
      <c r="AR83" s="1">
        <f t="shared" si="129"/>
        <v>70925.491656717422</v>
      </c>
      <c r="AS83" s="1">
        <f t="shared" si="122"/>
        <v>19669.458889062753</v>
      </c>
      <c r="AT83" s="1">
        <f t="shared" si="123"/>
        <v>7885.7271080795117</v>
      </c>
      <c r="AU83" s="1">
        <f t="shared" si="70"/>
        <v>14185.098331343484</v>
      </c>
      <c r="AV83" s="1">
        <f t="shared" si="71"/>
        <v>3933.8917778125506</v>
      </c>
      <c r="AW83" s="1">
        <f t="shared" si="72"/>
        <v>1577.1454216159025</v>
      </c>
      <c r="AX83" s="2">
        <f t="shared" si="124"/>
        <v>3.7004420971647389E-3</v>
      </c>
      <c r="AY83" s="2">
        <f t="shared" si="119"/>
        <v>2.0728013386753941E-2</v>
      </c>
      <c r="AZ83" s="2">
        <f t="shared" si="120"/>
        <v>2.5421467788504095E-2</v>
      </c>
      <c r="BA83" s="2">
        <f t="shared" si="136"/>
        <v>1.6675664964150561E-2</v>
      </c>
      <c r="BB83" s="2">
        <f t="shared" si="137"/>
        <v>1.3693271714468973E-6</v>
      </c>
      <c r="BC83" s="2">
        <f t="shared" si="130"/>
        <v>4.2965053896145067E-5</v>
      </c>
      <c r="BD83" s="2">
        <f t="shared" si="131"/>
        <v>6.4625102452195123E-5</v>
      </c>
      <c r="BE83" s="2">
        <f t="shared" si="138"/>
        <v>9.7120202873773376E-2</v>
      </c>
      <c r="BF83" s="2">
        <f t="shared" si="132"/>
        <v>0.84509936127659091</v>
      </c>
      <c r="BG83" s="2">
        <f t="shared" si="133"/>
        <v>0.50961592226969077</v>
      </c>
      <c r="BH83" s="2">
        <f t="shared" si="125"/>
        <v>3.4414961659599461</v>
      </c>
      <c r="BI83" s="2">
        <f t="shared" si="134"/>
        <v>3.441496165959947</v>
      </c>
      <c r="BJ83" s="2">
        <f t="shared" si="135"/>
        <v>3.4414961659599461</v>
      </c>
      <c r="BK83" s="11">
        <f t="shared" si="139"/>
        <v>5.0110402928916747E-2</v>
      </c>
      <c r="BL83" s="11"/>
      <c r="BM83" s="11"/>
    </row>
    <row r="84" spans="1:65">
      <c r="A84" s="2">
        <f t="shared" si="73"/>
        <v>2038</v>
      </c>
      <c r="B84" s="5">
        <f t="shared" si="74"/>
        <v>1143.9772537929632</v>
      </c>
      <c r="C84" s="5">
        <f t="shared" si="75"/>
        <v>2857.7782667407346</v>
      </c>
      <c r="D84" s="5">
        <f t="shared" si="76"/>
        <v>4055.8840451675278</v>
      </c>
      <c r="E84" s="15">
        <f t="shared" si="77"/>
        <v>9.7698730419656585E-4</v>
      </c>
      <c r="F84" s="15">
        <f t="shared" si="78"/>
        <v>1.9247305016205126E-3</v>
      </c>
      <c r="G84" s="15">
        <f t="shared" si="79"/>
        <v>3.9292688522786475E-3</v>
      </c>
      <c r="H84" s="5">
        <f t="shared" si="80"/>
        <v>72420.075966891818</v>
      </c>
      <c r="I84" s="5">
        <f t="shared" si="81"/>
        <v>20207.203530872248</v>
      </c>
      <c r="J84" s="5">
        <f t="shared" si="82"/>
        <v>8101.311899428887</v>
      </c>
      <c r="K84" s="5">
        <f t="shared" si="83"/>
        <v>63305.520915539455</v>
      </c>
      <c r="L84" s="5">
        <f t="shared" si="84"/>
        <v>7070.9487037699209</v>
      </c>
      <c r="M84" s="5">
        <f t="shared" si="85"/>
        <v>1997.421969960254</v>
      </c>
      <c r="N84" s="15">
        <f t="shared" si="86"/>
        <v>2.007599580803876E-2</v>
      </c>
      <c r="O84" s="15">
        <f t="shared" si="87"/>
        <v>2.5365514078528939E-2</v>
      </c>
      <c r="P84" s="15">
        <f t="shared" si="88"/>
        <v>2.3317716195435434E-2</v>
      </c>
      <c r="Q84" s="5">
        <f t="shared" si="89"/>
        <v>7530.272206304101</v>
      </c>
      <c r="R84" s="5">
        <f t="shared" si="90"/>
        <v>8593.1558764709662</v>
      </c>
      <c r="S84" s="5">
        <f t="shared" si="91"/>
        <v>4047.496409494122</v>
      </c>
      <c r="T84" s="5">
        <f t="shared" si="92"/>
        <v>103.98045163259295</v>
      </c>
      <c r="U84" s="5">
        <f t="shared" si="93"/>
        <v>425.25210692031078</v>
      </c>
      <c r="V84" s="5">
        <f t="shared" si="94"/>
        <v>499.60999647223258</v>
      </c>
      <c r="W84" s="15">
        <f t="shared" si="95"/>
        <v>-1.0734613539272964E-2</v>
      </c>
      <c r="X84" s="15">
        <f t="shared" si="96"/>
        <v>-1.217998157191269E-2</v>
      </c>
      <c r="Y84" s="15">
        <f t="shared" si="97"/>
        <v>-9.7425357312937999E-3</v>
      </c>
      <c r="Z84" s="5">
        <f t="shared" si="126"/>
        <v>15346.186562124698</v>
      </c>
      <c r="AA84" s="5">
        <f t="shared" si="127"/>
        <v>24042.344725433479</v>
      </c>
      <c r="AB84" s="5">
        <f t="shared" si="128"/>
        <v>11958.610621549593</v>
      </c>
      <c r="AC84" s="16">
        <f t="shared" si="101"/>
        <v>2.0661854325970705</v>
      </c>
      <c r="AD84" s="16">
        <f t="shared" si="102"/>
        <v>2.8994286450231992</v>
      </c>
      <c r="AE84" s="16">
        <f t="shared" si="103"/>
        <v>3.0841759484061302</v>
      </c>
      <c r="AF84" s="15">
        <f t="shared" si="104"/>
        <v>-4.0504037456468023E-3</v>
      </c>
      <c r="AG84" s="15">
        <f t="shared" si="105"/>
        <v>2.9673830763510267E-4</v>
      </c>
      <c r="AH84" s="15">
        <f t="shared" si="106"/>
        <v>9.7937136394747881E-3</v>
      </c>
      <c r="AI84" s="1">
        <f t="shared" si="64"/>
        <v>117628.5614234246</v>
      </c>
      <c r="AJ84" s="1">
        <f t="shared" si="65"/>
        <v>31051.141021376883</v>
      </c>
      <c r="AK84" s="1">
        <f t="shared" si="66"/>
        <v>12367.436915811633</v>
      </c>
      <c r="AL84" s="14">
        <f t="shared" si="107"/>
        <v>25.06242568380322</v>
      </c>
      <c r="AM84" s="14">
        <f t="shared" si="108"/>
        <v>4.388201278750155</v>
      </c>
      <c r="AN84" s="14">
        <f t="shared" si="109"/>
        <v>1.5983027805095935</v>
      </c>
      <c r="AO84" s="11">
        <f t="shared" si="110"/>
        <v>1.5563157707954205E-2</v>
      </c>
      <c r="AP84" s="11">
        <f t="shared" si="111"/>
        <v>1.9605473983131512E-2</v>
      </c>
      <c r="AQ84" s="11">
        <f t="shared" si="112"/>
        <v>1.7784638609381089E-2</v>
      </c>
      <c r="AR84" s="1">
        <f t="shared" si="129"/>
        <v>72420.075966891818</v>
      </c>
      <c r="AS84" s="1">
        <f t="shared" si="122"/>
        <v>20207.203530872248</v>
      </c>
      <c r="AT84" s="1">
        <f t="shared" si="123"/>
        <v>8101.311899428887</v>
      </c>
      <c r="AU84" s="1">
        <f t="shared" si="70"/>
        <v>14484.015193378364</v>
      </c>
      <c r="AV84" s="1">
        <f t="shared" si="71"/>
        <v>4041.4407061744496</v>
      </c>
      <c r="AW84" s="1">
        <f t="shared" si="72"/>
        <v>1620.2623798857776</v>
      </c>
      <c r="AX84" s="2">
        <f t="shared" si="124"/>
        <v>3.8290739403990547E-3</v>
      </c>
      <c r="AY84" s="2">
        <f t="shared" si="119"/>
        <v>2.149922769849712E-2</v>
      </c>
      <c r="AZ84" s="2">
        <f t="shared" si="120"/>
        <v>2.6673353933369507E-2</v>
      </c>
      <c r="BA84" s="2">
        <f t="shared" si="136"/>
        <v>1.7423166063477574E-2</v>
      </c>
      <c r="BB84" s="2">
        <f t="shared" si="137"/>
        <v>1.4661807241043144E-6</v>
      </c>
      <c r="BC84" s="2">
        <f t="shared" si="130"/>
        <v>4.6221679163182579E-5</v>
      </c>
      <c r="BD84" s="2">
        <f t="shared" si="131"/>
        <v>7.1146781005479852E-5</v>
      </c>
      <c r="BE84" s="2">
        <f t="shared" si="138"/>
        <v>0.1061809194208269</v>
      </c>
      <c r="BF84" s="2">
        <f t="shared" si="132"/>
        <v>0.93401087838910724</v>
      </c>
      <c r="BG84" s="2">
        <f t="shared" si="133"/>
        <v>0.57638226356575506</v>
      </c>
      <c r="BH84" s="2">
        <f t="shared" si="125"/>
        <v>3.6139509255145215</v>
      </c>
      <c r="BI84" s="2">
        <f t="shared" si="134"/>
        <v>3.6139509255145215</v>
      </c>
      <c r="BJ84" s="2">
        <f t="shared" si="135"/>
        <v>3.6139509255145215</v>
      </c>
      <c r="BK84" s="11">
        <f t="shared" si="139"/>
        <v>4.9972263171578629E-2</v>
      </c>
      <c r="BL84" s="11"/>
      <c r="BM84" s="11"/>
    </row>
    <row r="85" spans="1:65">
      <c r="A85" s="2">
        <f t="shared" si="73"/>
        <v>2039</v>
      </c>
      <c r="B85" s="5">
        <f t="shared" si="74"/>
        <v>1145.0390224835462</v>
      </c>
      <c r="C85" s="5">
        <f t="shared" si="75"/>
        <v>2863.003697087755</v>
      </c>
      <c r="D85" s="5">
        <f t="shared" si="76"/>
        <v>4071.0238710723024</v>
      </c>
      <c r="E85" s="15">
        <f t="shared" si="77"/>
        <v>9.2813793898673753E-4</v>
      </c>
      <c r="F85" s="15">
        <f t="shared" si="78"/>
        <v>1.8284939765394869E-3</v>
      </c>
      <c r="G85" s="15">
        <f t="shared" si="79"/>
        <v>3.732805409664715E-3</v>
      </c>
      <c r="H85" s="5">
        <f t="shared" si="80"/>
        <v>73927.852486579635</v>
      </c>
      <c r="I85" s="5">
        <f t="shared" si="81"/>
        <v>20752.413218251357</v>
      </c>
      <c r="J85" s="5">
        <f t="shared" si="82"/>
        <v>8319.1627042095351</v>
      </c>
      <c r="K85" s="5">
        <f t="shared" si="83"/>
        <v>64563.609654309359</v>
      </c>
      <c r="L85" s="5">
        <f t="shared" si="84"/>
        <v>7248.47587146349</v>
      </c>
      <c r="M85" s="5">
        <f t="shared" si="85"/>
        <v>2043.5062450317391</v>
      </c>
      <c r="N85" s="15">
        <f t="shared" si="86"/>
        <v>1.9873286256476996E-2</v>
      </c>
      <c r="O85" s="15">
        <f t="shared" si="87"/>
        <v>2.5106555729773383E-2</v>
      </c>
      <c r="P85" s="15">
        <f t="shared" si="88"/>
        <v>2.3071877532418572E-2</v>
      </c>
      <c r="Q85" s="5">
        <f t="shared" si="89"/>
        <v>7604.5339627829544</v>
      </c>
      <c r="R85" s="5">
        <f t="shared" si="90"/>
        <v>8717.5190166933426</v>
      </c>
      <c r="S85" s="5">
        <f t="shared" si="91"/>
        <v>4115.8435890364362</v>
      </c>
      <c r="T85" s="5">
        <f t="shared" si="92"/>
        <v>102.864261668678</v>
      </c>
      <c r="U85" s="5">
        <f t="shared" si="93"/>
        <v>420.07254409460432</v>
      </c>
      <c r="V85" s="5">
        <f t="shared" si="94"/>
        <v>494.7425282298903</v>
      </c>
      <c r="W85" s="15">
        <f t="shared" si="95"/>
        <v>-1.0734613539272964E-2</v>
      </c>
      <c r="X85" s="15">
        <f t="shared" si="96"/>
        <v>-1.217998157191269E-2</v>
      </c>
      <c r="Y85" s="15">
        <f t="shared" si="97"/>
        <v>-9.7425357312937999E-3</v>
      </c>
      <c r="Z85" s="5">
        <f t="shared" si="126"/>
        <v>15436.583733743482</v>
      </c>
      <c r="AA85" s="5">
        <f t="shared" si="127"/>
        <v>24386.818188478723</v>
      </c>
      <c r="AB85" s="5">
        <f t="shared" si="128"/>
        <v>12269.218303452106</v>
      </c>
      <c r="AC85" s="16">
        <f t="shared" si="101"/>
        <v>2.0578165473816785</v>
      </c>
      <c r="AD85" s="16">
        <f t="shared" si="102"/>
        <v>2.9002890165724322</v>
      </c>
      <c r="AE85" s="16">
        <f t="shared" si="103"/>
        <v>3.1143814844585753</v>
      </c>
      <c r="AF85" s="15">
        <f t="shared" si="104"/>
        <v>-4.0504037456468023E-3</v>
      </c>
      <c r="AG85" s="15">
        <f t="shared" si="105"/>
        <v>2.9673830763510267E-4</v>
      </c>
      <c r="AH85" s="15">
        <f t="shared" si="106"/>
        <v>9.7937136394747881E-3</v>
      </c>
      <c r="AI85" s="1">
        <f t="shared" si="64"/>
        <v>120349.72047446051</v>
      </c>
      <c r="AJ85" s="1">
        <f t="shared" si="65"/>
        <v>31987.467625413647</v>
      </c>
      <c r="AK85" s="1">
        <f t="shared" si="66"/>
        <v>12750.955604116247</v>
      </c>
      <c r="AL85" s="14">
        <f t="shared" si="107"/>
        <v>25.448575662429519</v>
      </c>
      <c r="AM85" s="14">
        <f t="shared" si="108"/>
        <v>4.473373717093402</v>
      </c>
      <c r="AN85" s="14">
        <f t="shared" si="109"/>
        <v>1.6264437654759281</v>
      </c>
      <c r="AO85" s="11">
        <f t="shared" si="110"/>
        <v>1.5407526130874663E-2</v>
      </c>
      <c r="AP85" s="11">
        <f t="shared" si="111"/>
        <v>1.9409419243300197E-2</v>
      </c>
      <c r="AQ85" s="11">
        <f t="shared" si="112"/>
        <v>1.7606792223287277E-2</v>
      </c>
      <c r="AR85" s="1">
        <f t="shared" si="129"/>
        <v>73927.852486579635</v>
      </c>
      <c r="AS85" s="1">
        <f t="shared" si="122"/>
        <v>20752.413218251357</v>
      </c>
      <c r="AT85" s="1">
        <f t="shared" si="123"/>
        <v>8319.1627042095351</v>
      </c>
      <c r="AU85" s="1">
        <f t="shared" si="70"/>
        <v>14785.570497315928</v>
      </c>
      <c r="AV85" s="1">
        <f t="shared" si="71"/>
        <v>4150.4826436502717</v>
      </c>
      <c r="AW85" s="1">
        <f t="shared" si="72"/>
        <v>1663.8325408419071</v>
      </c>
      <c r="AX85" s="2">
        <f t="shared" si="124"/>
        <v>3.9616233630986909E-3</v>
      </c>
      <c r="AY85" s="2">
        <f t="shared" si="119"/>
        <v>2.2295469176084784E-2</v>
      </c>
      <c r="AZ85" s="2">
        <f t="shared" si="120"/>
        <v>2.7981265831559521E-2</v>
      </c>
      <c r="BA85" s="2">
        <f t="shared" si="136"/>
        <v>1.8201767136625042E-2</v>
      </c>
      <c r="BB85" s="2">
        <f t="shared" si="137"/>
        <v>1.5694459671049382E-6</v>
      </c>
      <c r="BC85" s="2">
        <f t="shared" si="130"/>
        <v>4.9708794578174679E-5</v>
      </c>
      <c r="BD85" s="2">
        <f t="shared" si="131"/>
        <v>7.8295123753640034E-5</v>
      </c>
      <c r="BE85" s="2">
        <f t="shared" si="138"/>
        <v>0.11602576994179119</v>
      </c>
      <c r="BF85" s="2">
        <f t="shared" si="132"/>
        <v>1.0315774456674536</v>
      </c>
      <c r="BG85" s="2">
        <f t="shared" si="133"/>
        <v>0.65134987345275219</v>
      </c>
      <c r="BH85" s="2">
        <f t="shared" si="125"/>
        <v>3.7945482322535034</v>
      </c>
      <c r="BI85" s="2">
        <f t="shared" si="134"/>
        <v>3.7945482322535029</v>
      </c>
      <c r="BJ85" s="2">
        <f t="shared" si="135"/>
        <v>3.7945482322535034</v>
      </c>
      <c r="BK85" s="11">
        <f t="shared" si="139"/>
        <v>4.983215899329127E-2</v>
      </c>
      <c r="BL85" s="11"/>
      <c r="BM85" s="11"/>
    </row>
    <row r="86" spans="1:65">
      <c r="A86" s="2">
        <f t="shared" si="73"/>
        <v>2040</v>
      </c>
      <c r="B86" s="5">
        <f t="shared" si="74"/>
        <v>1146.0486389340142</v>
      </c>
      <c r="C86" s="5">
        <f t="shared" si="75"/>
        <v>2867.9769328519437</v>
      </c>
      <c r="D86" s="5">
        <f t="shared" si="76"/>
        <v>4085.4603940046745</v>
      </c>
      <c r="E86" s="15">
        <f t="shared" si="77"/>
        <v>8.8173104203740065E-4</v>
      </c>
      <c r="F86" s="15">
        <f t="shared" si="78"/>
        <v>1.7370692777125124E-3</v>
      </c>
      <c r="G86" s="15">
        <f t="shared" si="79"/>
        <v>3.5461651391814793E-3</v>
      </c>
      <c r="H86" s="5">
        <f t="shared" si="80"/>
        <v>75448.663026962851</v>
      </c>
      <c r="I86" s="5">
        <f t="shared" si="81"/>
        <v>21305.055995431012</v>
      </c>
      <c r="J86" s="5">
        <f t="shared" si="82"/>
        <v>8539.2502386530468</v>
      </c>
      <c r="K86" s="5">
        <f t="shared" si="83"/>
        <v>65833.735553440973</v>
      </c>
      <c r="L86" s="5">
        <f t="shared" si="84"/>
        <v>7428.6008898422551</v>
      </c>
      <c r="M86" s="5">
        <f t="shared" si="85"/>
        <v>2090.1561672667817</v>
      </c>
      <c r="N86" s="15">
        <f t="shared" si="86"/>
        <v>1.9672473486724185E-2</v>
      </c>
      <c r="O86" s="15">
        <f t="shared" si="87"/>
        <v>2.485005421455555E-2</v>
      </c>
      <c r="P86" s="15">
        <f t="shared" si="88"/>
        <v>2.2828372728715518E-2</v>
      </c>
      <c r="Q86" s="5">
        <f t="shared" si="89"/>
        <v>7677.6599916094692</v>
      </c>
      <c r="R86" s="5">
        <f t="shared" si="90"/>
        <v>8840.6622696817121</v>
      </c>
      <c r="S86" s="5">
        <f t="shared" si="91"/>
        <v>4183.5706668211924</v>
      </c>
      <c r="T86" s="5">
        <f t="shared" si="92"/>
        <v>101.76005357266209</v>
      </c>
      <c r="U86" s="5">
        <f t="shared" si="93"/>
        <v>414.95606824866559</v>
      </c>
      <c r="V86" s="5">
        <f t="shared" si="94"/>
        <v>489.92248147081995</v>
      </c>
      <c r="W86" s="15">
        <f t="shared" si="95"/>
        <v>-1.0734613539272964E-2</v>
      </c>
      <c r="X86" s="15">
        <f t="shared" si="96"/>
        <v>-1.217998157191269E-2</v>
      </c>
      <c r="Y86" s="15">
        <f t="shared" si="97"/>
        <v>-9.7425357312937999E-3</v>
      </c>
      <c r="Z86" s="5">
        <f t="shared" si="126"/>
        <v>15523.608830442934</v>
      </c>
      <c r="AA86" s="5">
        <f t="shared" si="127"/>
        <v>24726.956328864755</v>
      </c>
      <c r="AB86" s="5">
        <f t="shared" si="128"/>
        <v>12581.660702494712</v>
      </c>
      <c r="AC86" s="16">
        <f t="shared" si="101"/>
        <v>2.0494815595303097</v>
      </c>
      <c r="AD86" s="16">
        <f t="shared" si="102"/>
        <v>2.9011496434268627</v>
      </c>
      <c r="AE86" s="16">
        <f t="shared" si="103"/>
        <v>3.1448828448814452</v>
      </c>
      <c r="AF86" s="15">
        <f t="shared" si="104"/>
        <v>-4.0504037456468023E-3</v>
      </c>
      <c r="AG86" s="15">
        <f t="shared" si="105"/>
        <v>2.9673830763510267E-4</v>
      </c>
      <c r="AH86" s="15">
        <f t="shared" si="106"/>
        <v>9.7937136394747881E-3</v>
      </c>
      <c r="AI86" s="1">
        <f t="shared" si="64"/>
        <v>123100.31892433039</v>
      </c>
      <c r="AJ86" s="1">
        <f t="shared" si="65"/>
        <v>32939.203506522557</v>
      </c>
      <c r="AK86" s="1">
        <f t="shared" si="66"/>
        <v>13139.69258454653</v>
      </c>
      <c r="AL86" s="14">
        <f t="shared" si="107"/>
        <v>25.836754260996816</v>
      </c>
      <c r="AM86" s="14">
        <f t="shared" si="108"/>
        <v>4.5593310471413577</v>
      </c>
      <c r="AN86" s="14">
        <f t="shared" si="109"/>
        <v>1.6547938583431077</v>
      </c>
      <c r="AO86" s="11">
        <f t="shared" si="110"/>
        <v>1.5253450869565916E-2</v>
      </c>
      <c r="AP86" s="11">
        <f t="shared" si="111"/>
        <v>1.9215325050867194E-2</v>
      </c>
      <c r="AQ86" s="11">
        <f t="shared" si="112"/>
        <v>1.7430724301054405E-2</v>
      </c>
      <c r="AR86" s="1">
        <f t="shared" si="129"/>
        <v>75448.663026962851</v>
      </c>
      <c r="AS86" s="1">
        <f t="shared" si="122"/>
        <v>21305.055995431012</v>
      </c>
      <c r="AT86" s="1">
        <f t="shared" si="123"/>
        <v>8539.2502386530468</v>
      </c>
      <c r="AU86" s="1">
        <f t="shared" si="70"/>
        <v>15089.732605392572</v>
      </c>
      <c r="AV86" s="1">
        <f t="shared" si="71"/>
        <v>4261.0111990862024</v>
      </c>
      <c r="AW86" s="1">
        <f t="shared" si="72"/>
        <v>1707.8500477306095</v>
      </c>
      <c r="AX86" s="2">
        <f t="shared" si="124"/>
        <v>4.0981806302917544E-3</v>
      </c>
      <c r="AY86" s="2">
        <f t="shared" si="119"/>
        <v>2.3117344011100188E-2</v>
      </c>
      <c r="AZ86" s="2">
        <f t="shared" si="120"/>
        <v>2.9347302091810655E-2</v>
      </c>
      <c r="BA86" s="2">
        <f t="shared" si="136"/>
        <v>1.9012598653390739E-2</v>
      </c>
      <c r="BB86" s="2">
        <f t="shared" si="137"/>
        <v>1.6795084478498523E-6</v>
      </c>
      <c r="BC86" s="2">
        <f t="shared" si="130"/>
        <v>5.3441159412754975E-5</v>
      </c>
      <c r="BD86" s="2">
        <f t="shared" si="131"/>
        <v>8.6126414006799405E-5</v>
      </c>
      <c r="BE86" s="2">
        <f t="shared" si="138"/>
        <v>0.12671666693276093</v>
      </c>
      <c r="BF86" s="2">
        <f t="shared" si="132"/>
        <v>1.1385668937494999</v>
      </c>
      <c r="BG86" s="2">
        <f t="shared" si="133"/>
        <v>0.7354550013618929</v>
      </c>
      <c r="BH86" s="2">
        <f t="shared" si="125"/>
        <v>3.9836387630708723</v>
      </c>
      <c r="BI86" s="2">
        <f t="shared" si="134"/>
        <v>3.9836387630708723</v>
      </c>
      <c r="BJ86" s="2">
        <f t="shared" si="135"/>
        <v>3.9836387630708723</v>
      </c>
      <c r="BK86" s="11">
        <f t="shared" si="139"/>
        <v>4.9690302019106153E-2</v>
      </c>
      <c r="BL86" s="11"/>
      <c r="BM86" s="11"/>
    </row>
    <row r="87" spans="1:65">
      <c r="A87" s="2">
        <f t="shared" si="73"/>
        <v>2041</v>
      </c>
      <c r="B87" s="5">
        <f t="shared" si="74"/>
        <v>1147.0086202616155</v>
      </c>
      <c r="C87" s="5">
        <f t="shared" si="75"/>
        <v>2872.709713740227</v>
      </c>
      <c r="D87" s="5">
        <f t="shared" si="76"/>
        <v>4099.2237253700641</v>
      </c>
      <c r="E87" s="15">
        <f t="shared" si="77"/>
        <v>8.3764448993553053E-4</v>
      </c>
      <c r="F87" s="15">
        <f t="shared" si="78"/>
        <v>1.6502158138268868E-3</v>
      </c>
      <c r="G87" s="15">
        <f t="shared" si="79"/>
        <v>3.3688568822224053E-3</v>
      </c>
      <c r="H87" s="5">
        <f t="shared" si="80"/>
        <v>76982.34758901372</v>
      </c>
      <c r="I87" s="5">
        <f t="shared" si="81"/>
        <v>21865.098425415519</v>
      </c>
      <c r="J87" s="5">
        <f t="shared" si="82"/>
        <v>8761.5456157263616</v>
      </c>
      <c r="K87" s="5">
        <f t="shared" si="83"/>
        <v>67115.753298746087</v>
      </c>
      <c r="L87" s="5">
        <f t="shared" si="84"/>
        <v>7611.3149619101168</v>
      </c>
      <c r="M87" s="5">
        <f t="shared" si="85"/>
        <v>2137.3670242736994</v>
      </c>
      <c r="N87" s="15">
        <f t="shared" si="86"/>
        <v>1.9473568293332244E-2</v>
      </c>
      <c r="O87" s="15">
        <f t="shared" si="87"/>
        <v>2.4596027539681486E-2</v>
      </c>
      <c r="P87" s="15">
        <f t="shared" si="88"/>
        <v>2.2587239052407115E-2</v>
      </c>
      <c r="Q87" s="5">
        <f t="shared" si="89"/>
        <v>7749.6357741435195</v>
      </c>
      <c r="R87" s="5">
        <f t="shared" si="90"/>
        <v>8962.5456284363936</v>
      </c>
      <c r="S87" s="5">
        <f t="shared" si="91"/>
        <v>4250.6585476335449</v>
      </c>
      <c r="T87" s="5">
        <f t="shared" si="92"/>
        <v>100.66769872382385</v>
      </c>
      <c r="U87" s="5">
        <f t="shared" si="93"/>
        <v>409.9019109842435</v>
      </c>
      <c r="V87" s="5">
        <f t="shared" si="94"/>
        <v>485.14939418952633</v>
      </c>
      <c r="W87" s="15">
        <f t="shared" si="95"/>
        <v>-1.0734613539272964E-2</v>
      </c>
      <c r="X87" s="15">
        <f t="shared" si="96"/>
        <v>-1.217998157191269E-2</v>
      </c>
      <c r="Y87" s="15">
        <f t="shared" si="97"/>
        <v>-9.7425357312937999E-3</v>
      </c>
      <c r="Z87" s="5">
        <f t="shared" si="126"/>
        <v>15607.263977798297</v>
      </c>
      <c r="AA87" s="5">
        <f t="shared" si="127"/>
        <v>25062.603434197066</v>
      </c>
      <c r="AB87" s="5">
        <f t="shared" si="128"/>
        <v>12895.794666519421</v>
      </c>
      <c r="AC87" s="16">
        <f t="shared" si="101"/>
        <v>2.0411803317449539</v>
      </c>
      <c r="AD87" s="16">
        <f t="shared" si="102"/>
        <v>2.9020105256622495</v>
      </c>
      <c r="AE87" s="16">
        <f t="shared" si="103"/>
        <v>3.1756829268939111</v>
      </c>
      <c r="AF87" s="15">
        <f t="shared" si="104"/>
        <v>-4.0504037456468023E-3</v>
      </c>
      <c r="AG87" s="15">
        <f t="shared" si="105"/>
        <v>2.9673830763510267E-4</v>
      </c>
      <c r="AH87" s="15">
        <f t="shared" si="106"/>
        <v>9.7937136394747881E-3</v>
      </c>
      <c r="AI87" s="1">
        <f t="shared" si="64"/>
        <v>125880.01963728992</v>
      </c>
      <c r="AJ87" s="1">
        <f t="shared" si="65"/>
        <v>33906.29435495651</v>
      </c>
      <c r="AK87" s="1">
        <f t="shared" si="66"/>
        <v>13533.573373822488</v>
      </c>
      <c r="AL87" s="14">
        <f t="shared" si="107"/>
        <v>26.226912926128485</v>
      </c>
      <c r="AM87" s="14">
        <f t="shared" si="108"/>
        <v>4.6460639849458367</v>
      </c>
      <c r="AN87" s="14">
        <f t="shared" si="109"/>
        <v>1.6833496713077658</v>
      </c>
      <c r="AO87" s="11">
        <f t="shared" si="110"/>
        <v>1.5100916360870256E-2</v>
      </c>
      <c r="AP87" s="11">
        <f t="shared" si="111"/>
        <v>1.9023171800358521E-2</v>
      </c>
      <c r="AQ87" s="11">
        <f t="shared" si="112"/>
        <v>1.7256417058043861E-2</v>
      </c>
      <c r="AR87" s="1">
        <f t="shared" si="129"/>
        <v>76982.34758901372</v>
      </c>
      <c r="AS87" s="1">
        <f t="shared" si="122"/>
        <v>21865.098425415519</v>
      </c>
      <c r="AT87" s="1">
        <f t="shared" si="123"/>
        <v>8761.5456157263616</v>
      </c>
      <c r="AU87" s="1">
        <f t="shared" si="70"/>
        <v>15396.469517802745</v>
      </c>
      <c r="AV87" s="1">
        <f t="shared" si="71"/>
        <v>4373.0196850831044</v>
      </c>
      <c r="AW87" s="1">
        <f t="shared" si="72"/>
        <v>1752.3091231452725</v>
      </c>
      <c r="AX87" s="2">
        <f t="shared" si="124"/>
        <v>4.2388374627341562E-3</v>
      </c>
      <c r="AY87" s="2">
        <f t="shared" si="119"/>
        <v>2.3965466350671875E-2</v>
      </c>
      <c r="AZ87" s="2">
        <f t="shared" si="120"/>
        <v>3.0773615405436123E-2</v>
      </c>
      <c r="BA87" s="2">
        <f t="shared" si="136"/>
        <v>1.9856822797378007E-2</v>
      </c>
      <c r="BB87" s="2">
        <f t="shared" si="137"/>
        <v>1.7967743035478541E-6</v>
      </c>
      <c r="BC87" s="2">
        <f t="shared" si="130"/>
        <v>5.7434357740518591E-5</v>
      </c>
      <c r="BD87" s="2">
        <f t="shared" si="131"/>
        <v>9.4701540512169555E-5</v>
      </c>
      <c r="BE87" s="2">
        <f t="shared" si="138"/>
        <v>0.13831990397472896</v>
      </c>
      <c r="BF87" s="2">
        <f t="shared" si="132"/>
        <v>1.2558078849969647</v>
      </c>
      <c r="BG87" s="2">
        <f t="shared" si="133"/>
        <v>0.82973186707693158</v>
      </c>
      <c r="BH87" s="2">
        <f t="shared" si="125"/>
        <v>4.1815869763428823</v>
      </c>
      <c r="BI87" s="2">
        <f t="shared" si="134"/>
        <v>4.1815869763428823</v>
      </c>
      <c r="BJ87" s="2">
        <f t="shared" si="135"/>
        <v>4.1815869763428823</v>
      </c>
      <c r="BK87" s="11">
        <f t="shared" si="139"/>
        <v>4.9546889413188494E-2</v>
      </c>
      <c r="BL87" s="11"/>
      <c r="BM87" s="11"/>
    </row>
    <row r="88" spans="1:65">
      <c r="A88" s="2">
        <f t="shared" si="73"/>
        <v>2042</v>
      </c>
      <c r="B88" s="5">
        <f t="shared" si="74"/>
        <v>1147.9213664397525</v>
      </c>
      <c r="C88" s="5">
        <f t="shared" si="75"/>
        <v>2877.2132751884678</v>
      </c>
      <c r="D88" s="5">
        <f t="shared" si="76"/>
        <v>4112.342938526097</v>
      </c>
      <c r="E88" s="15">
        <f t="shared" si="77"/>
        <v>7.9576226543875397E-4</v>
      </c>
      <c r="F88" s="15">
        <f t="shared" si="78"/>
        <v>1.5677050231355423E-3</v>
      </c>
      <c r="G88" s="15">
        <f t="shared" si="79"/>
        <v>3.2004140381112849E-3</v>
      </c>
      <c r="H88" s="5">
        <f t="shared" si="80"/>
        <v>78528.744299531114</v>
      </c>
      <c r="I88" s="5">
        <f t="shared" si="81"/>
        <v>22432.50553945544</v>
      </c>
      <c r="J88" s="5">
        <f t="shared" si="82"/>
        <v>8986.0202820054074</v>
      </c>
      <c r="K88" s="5">
        <f t="shared" si="83"/>
        <v>68409.515316441859</v>
      </c>
      <c r="L88" s="5">
        <f t="shared" si="84"/>
        <v>7796.6085214819641</v>
      </c>
      <c r="M88" s="5">
        <f t="shared" si="85"/>
        <v>2185.1339774756439</v>
      </c>
      <c r="N88" s="15">
        <f t="shared" si="86"/>
        <v>1.9276577466648792E-2</v>
      </c>
      <c r="O88" s="15">
        <f t="shared" si="87"/>
        <v>2.4344487187710095E-2</v>
      </c>
      <c r="P88" s="15">
        <f t="shared" si="88"/>
        <v>2.234850292882018E-2</v>
      </c>
      <c r="Q88" s="5">
        <f t="shared" si="89"/>
        <v>7820.4475463137651</v>
      </c>
      <c r="R88" s="5">
        <f t="shared" si="90"/>
        <v>9083.1304127305848</v>
      </c>
      <c r="S88" s="5">
        <f t="shared" si="91"/>
        <v>4317.0891045482394</v>
      </c>
      <c r="T88" s="5">
        <f t="shared" si="92"/>
        <v>99.587069882135637</v>
      </c>
      <c r="U88" s="5">
        <f t="shared" si="93"/>
        <v>404.90931326216361</v>
      </c>
      <c r="V88" s="5">
        <f t="shared" si="94"/>
        <v>480.42280888161935</v>
      </c>
      <c r="W88" s="15">
        <f t="shared" si="95"/>
        <v>-1.0734613539272964E-2</v>
      </c>
      <c r="X88" s="15">
        <f t="shared" si="96"/>
        <v>-1.217998157191269E-2</v>
      </c>
      <c r="Y88" s="15">
        <f t="shared" si="97"/>
        <v>-9.7425357312937999E-3</v>
      </c>
      <c r="Z88" s="5">
        <f t="shared" si="126"/>
        <v>15687.553139313402</v>
      </c>
      <c r="AA88" s="5">
        <f t="shared" si="127"/>
        <v>25393.607328726721</v>
      </c>
      <c r="AB88" s="5">
        <f t="shared" si="128"/>
        <v>13211.473100275596</v>
      </c>
      <c r="AC88" s="16">
        <f t="shared" si="101"/>
        <v>2.0329127272837137</v>
      </c>
      <c r="AD88" s="16">
        <f t="shared" si="102"/>
        <v>2.9028716633543739</v>
      </c>
      <c r="AE88" s="16">
        <f t="shared" si="103"/>
        <v>3.2067846560896793</v>
      </c>
      <c r="AF88" s="15">
        <f t="shared" si="104"/>
        <v>-4.0504037456468023E-3</v>
      </c>
      <c r="AG88" s="15">
        <f t="shared" si="105"/>
        <v>2.9673830763510267E-4</v>
      </c>
      <c r="AH88" s="15">
        <f t="shared" si="106"/>
        <v>9.7937136394747881E-3</v>
      </c>
      <c r="AI88" s="1">
        <f t="shared" si="64"/>
        <v>128688.48719136367</v>
      </c>
      <c r="AJ88" s="1">
        <f t="shared" si="65"/>
        <v>34888.68460454396</v>
      </c>
      <c r="AK88" s="1">
        <f t="shared" si="66"/>
        <v>13932.525159585512</v>
      </c>
      <c r="AL88" s="14">
        <f t="shared" si="107"/>
        <v>26.619002840444768</v>
      </c>
      <c r="AM88" s="14">
        <f t="shared" si="108"/>
        <v>4.7335630295931095</v>
      </c>
      <c r="AN88" s="14">
        <f t="shared" si="109"/>
        <v>1.7121077694505478</v>
      </c>
      <c r="AO88" s="11">
        <f t="shared" si="110"/>
        <v>1.4949907197261553E-2</v>
      </c>
      <c r="AP88" s="11">
        <f t="shared" si="111"/>
        <v>1.8832940082354935E-2</v>
      </c>
      <c r="AQ88" s="11">
        <f t="shared" si="112"/>
        <v>1.7083852887463422E-2</v>
      </c>
      <c r="AR88" s="1">
        <f t="shared" si="129"/>
        <v>78528.744299531114</v>
      </c>
      <c r="AS88" s="1">
        <f t="shared" si="122"/>
        <v>22432.50553945544</v>
      </c>
      <c r="AT88" s="1">
        <f t="shared" si="123"/>
        <v>8986.0202820054074</v>
      </c>
      <c r="AU88" s="1">
        <f t="shared" si="70"/>
        <v>15705.748859906224</v>
      </c>
      <c r="AV88" s="1">
        <f t="shared" si="71"/>
        <v>4486.5011078910884</v>
      </c>
      <c r="AW88" s="1">
        <f t="shared" si="72"/>
        <v>1797.2040564010815</v>
      </c>
      <c r="AX88" s="2">
        <f t="shared" si="124"/>
        <v>4.3836870413210879E-3</v>
      </c>
      <c r="AY88" s="2">
        <f t="shared" si="119"/>
        <v>2.4840458094870819E-2</v>
      </c>
      <c r="AZ88" s="2">
        <f t="shared" si="120"/>
        <v>3.2262412151117303E-2</v>
      </c>
      <c r="BA88" s="2">
        <f t="shared" si="136"/>
        <v>2.0735633518341047E-2</v>
      </c>
      <c r="BB88" s="2">
        <f t="shared" si="137"/>
        <v>1.9216712076246436E-6</v>
      </c>
      <c r="BC88" s="2">
        <f t="shared" si="130"/>
        <v>6.1704835836303318E-5</v>
      </c>
      <c r="BD88" s="2">
        <f t="shared" si="131"/>
        <v>1.0408632378085615E-4</v>
      </c>
      <c r="BE88" s="2">
        <f t="shared" si="138"/>
        <v>0.1509064268913268</v>
      </c>
      <c r="BF88" s="2">
        <f t="shared" si="132"/>
        <v>1.3841940717090628</v>
      </c>
      <c r="BG88" s="2">
        <f t="shared" si="133"/>
        <v>0.93532181657415514</v>
      </c>
      <c r="BH88" s="2">
        <f t="shared" si="125"/>
        <v>4.3887716038313727</v>
      </c>
      <c r="BI88" s="2">
        <f t="shared" si="134"/>
        <v>4.3887716038313735</v>
      </c>
      <c r="BJ88" s="2">
        <f t="shared" si="135"/>
        <v>4.3887716038313718</v>
      </c>
      <c r="BK88" s="11">
        <f t="shared" si="139"/>
        <v>4.9402104915998696E-2</v>
      </c>
      <c r="BL88" s="11"/>
      <c r="BM88" s="11"/>
    </row>
    <row r="89" spans="1:65">
      <c r="A89" s="2">
        <f t="shared" si="73"/>
        <v>2043</v>
      </c>
      <c r="B89" s="5">
        <f t="shared" si="74"/>
        <v>1148.7891653215011</v>
      </c>
      <c r="C89" s="5">
        <f t="shared" si="75"/>
        <v>2881.4983658074057</v>
      </c>
      <c r="D89" s="5">
        <f t="shared" si="76"/>
        <v>4124.8460785925845</v>
      </c>
      <c r="E89" s="15">
        <f t="shared" si="77"/>
        <v>7.5597415216681623E-4</v>
      </c>
      <c r="F89" s="15">
        <f t="shared" si="78"/>
        <v>1.489319771978765E-3</v>
      </c>
      <c r="G89" s="15">
        <f t="shared" si="79"/>
        <v>3.0403933362057206E-3</v>
      </c>
      <c r="H89" s="5">
        <f t="shared" si="80"/>
        <v>80087.68935819107</v>
      </c>
      <c r="I89" s="5">
        <f t="shared" si="81"/>
        <v>23007.240790305863</v>
      </c>
      <c r="J89" s="5">
        <f t="shared" si="82"/>
        <v>9212.6459557724211</v>
      </c>
      <c r="K89" s="5">
        <f t="shared" si="83"/>
        <v>69714.87177612583</v>
      </c>
      <c r="L89" s="5">
        <f t="shared" si="84"/>
        <v>7984.4712262604935</v>
      </c>
      <c r="M89" s="5">
        <f t="shared" si="85"/>
        <v>2233.45205620759</v>
      </c>
      <c r="N89" s="15">
        <f t="shared" si="86"/>
        <v>1.9081504285562989E-2</v>
      </c>
      <c r="O89" s="15">
        <f t="shared" si="87"/>
        <v>2.4095438966944771E-2</v>
      </c>
      <c r="P89" s="15">
        <f t="shared" si="88"/>
        <v>2.2112181326183533E-2</v>
      </c>
      <c r="Q89" s="5">
        <f t="shared" si="89"/>
        <v>7890.0822776761279</v>
      </c>
      <c r="R89" s="5">
        <f t="shared" si="90"/>
        <v>9202.3792350193671</v>
      </c>
      <c r="S89" s="5">
        <f t="shared" si="91"/>
        <v>4382.8451227367532</v>
      </c>
      <c r="T89" s="5">
        <f t="shared" si="92"/>
        <v>98.518041173442342</v>
      </c>
      <c r="U89" s="5">
        <f t="shared" si="93"/>
        <v>399.97752528833462</v>
      </c>
      <c r="V89" s="5">
        <f t="shared" si="94"/>
        <v>475.74227249996164</v>
      </c>
      <c r="W89" s="15">
        <f t="shared" si="95"/>
        <v>-1.0734613539272964E-2</v>
      </c>
      <c r="X89" s="15">
        <f t="shared" si="96"/>
        <v>-1.217998157191269E-2</v>
      </c>
      <c r="Y89" s="15">
        <f t="shared" si="97"/>
        <v>-9.7425357312937999E-3</v>
      </c>
      <c r="Z89" s="5">
        <f t="shared" si="126"/>
        <v>15764.482036348156</v>
      </c>
      <c r="AA89" s="5">
        <f t="shared" si="127"/>
        <v>25719.819301267653</v>
      </c>
      <c r="AB89" s="5">
        <f t="shared" si="128"/>
        <v>13528.54473216696</v>
      </c>
      <c r="AC89" s="16">
        <f t="shared" si="101"/>
        <v>2.0246786099585505</v>
      </c>
      <c r="AD89" s="16">
        <f t="shared" si="102"/>
        <v>2.9037330565790396</v>
      </c>
      <c r="AE89" s="16">
        <f t="shared" si="103"/>
        <v>3.2381909867148835</v>
      </c>
      <c r="AF89" s="15">
        <f t="shared" si="104"/>
        <v>-4.0504037456468023E-3</v>
      </c>
      <c r="AG89" s="15">
        <f t="shared" si="105"/>
        <v>2.9673830763510267E-4</v>
      </c>
      <c r="AH89" s="15">
        <f t="shared" si="106"/>
        <v>9.7937136394747881E-3</v>
      </c>
      <c r="AI89" s="1">
        <f t="shared" si="64"/>
        <v>131525.38733213354</v>
      </c>
      <c r="AJ89" s="1">
        <f t="shared" si="65"/>
        <v>35886.317251980654</v>
      </c>
      <c r="AK89" s="1">
        <f t="shared" si="66"/>
        <v>14336.476700028043</v>
      </c>
      <c r="AL89" s="14">
        <f t="shared" si="107"/>
        <v>27.012974946371578</v>
      </c>
      <c r="AM89" s="14">
        <f t="shared" si="108"/>
        <v>4.8218184694163639</v>
      </c>
      <c r="AN89" s="14">
        <f t="shared" si="109"/>
        <v>1.7410646727387162</v>
      </c>
      <c r="AO89" s="11">
        <f t="shared" si="110"/>
        <v>1.4800408125288936E-2</v>
      </c>
      <c r="AP89" s="11">
        <f t="shared" si="111"/>
        <v>1.8644610681531386E-2</v>
      </c>
      <c r="AQ89" s="11">
        <f t="shared" si="112"/>
        <v>1.6913014358588788E-2</v>
      </c>
      <c r="AR89" s="1">
        <f t="shared" si="129"/>
        <v>80087.68935819107</v>
      </c>
      <c r="AS89" s="1">
        <f t="shared" si="122"/>
        <v>23007.240790305863</v>
      </c>
      <c r="AT89" s="1">
        <f t="shared" si="123"/>
        <v>9212.6459557724211</v>
      </c>
      <c r="AU89" s="1">
        <f t="shared" si="70"/>
        <v>16017.537871638215</v>
      </c>
      <c r="AV89" s="1">
        <f t="shared" si="71"/>
        <v>4601.4481580611728</v>
      </c>
      <c r="AW89" s="1">
        <f t="shared" si="72"/>
        <v>1842.5291911544844</v>
      </c>
      <c r="AX89" s="2">
        <f t="shared" si="124"/>
        <v>4.5328240116013245E-3</v>
      </c>
      <c r="AY89" s="2">
        <f t="shared" si="119"/>
        <v>2.5742948680151184E-2</v>
      </c>
      <c r="AZ89" s="2">
        <f t="shared" si="120"/>
        <v>3.3815951828476007E-2</v>
      </c>
      <c r="BA89" s="2">
        <f t="shared" si="136"/>
        <v>2.1650256496485162E-2</v>
      </c>
      <c r="BB89" s="2">
        <f t="shared" si="137"/>
        <v>2.0546493520149523E-6</v>
      </c>
      <c r="BC89" s="2">
        <f t="shared" si="130"/>
        <v>6.626994067488976E-5</v>
      </c>
      <c r="BD89" s="2">
        <f t="shared" si="131"/>
        <v>1.1435185980658098E-4</v>
      </c>
      <c r="BE89" s="2">
        <f t="shared" si="138"/>
        <v>0.16455211904418207</v>
      </c>
      <c r="BF89" s="2">
        <f t="shared" si="132"/>
        <v>1.5246884822664732</v>
      </c>
      <c r="BG89" s="2">
        <f t="shared" si="133"/>
        <v>1.0534831987821531</v>
      </c>
      <c r="BH89" s="2">
        <f t="shared" si="125"/>
        <v>4.6055861590562062</v>
      </c>
      <c r="BI89" s="2">
        <f t="shared" si="134"/>
        <v>4.6055861590562071</v>
      </c>
      <c r="BJ89" s="2">
        <f t="shared" si="135"/>
        <v>4.6055861590562071</v>
      </c>
      <c r="BK89" s="11">
        <f t="shared" si="139"/>
        <v>4.9256119794886616E-2</v>
      </c>
      <c r="BL89" s="11"/>
      <c r="BM89" s="11"/>
    </row>
    <row r="90" spans="1:65">
      <c r="A90" s="2">
        <f t="shared" si="73"/>
        <v>2044</v>
      </c>
      <c r="B90" s="5">
        <f t="shared" si="74"/>
        <v>1149.6141974910097</v>
      </c>
      <c r="C90" s="5">
        <f t="shared" si="75"/>
        <v>2885.5752646720712</v>
      </c>
      <c r="D90" s="5">
        <f t="shared" si="76"/>
        <v>4136.7601753962999</v>
      </c>
      <c r="E90" s="15">
        <f t="shared" si="77"/>
        <v>7.1817544455847536E-4</v>
      </c>
      <c r="F90" s="15">
        <f t="shared" si="78"/>
        <v>1.4148537833798267E-3</v>
      </c>
      <c r="G90" s="15">
        <f t="shared" si="79"/>
        <v>2.8883736693954346E-3</v>
      </c>
      <c r="H90" s="5">
        <f t="shared" si="80"/>
        <v>81659.016995011072</v>
      </c>
      <c r="I90" s="5">
        <f t="shared" si="81"/>
        <v>23589.266009194293</v>
      </c>
      <c r="J90" s="5">
        <f t="shared" si="82"/>
        <v>9441.3945663774284</v>
      </c>
      <c r="K90" s="5">
        <f t="shared" si="83"/>
        <v>71031.670601519058</v>
      </c>
      <c r="L90" s="5">
        <f t="shared" si="84"/>
        <v>8174.8919523937893</v>
      </c>
      <c r="M90" s="5">
        <f t="shared" si="85"/>
        <v>2282.3161522707674</v>
      </c>
      <c r="N90" s="15">
        <f t="shared" si="86"/>
        <v>1.8888348954034351E-2</v>
      </c>
      <c r="O90" s="15">
        <f t="shared" si="87"/>
        <v>2.384888375663663E-2</v>
      </c>
      <c r="P90" s="15">
        <f t="shared" si="88"/>
        <v>2.187828295994354E-2</v>
      </c>
      <c r="Q90" s="5">
        <f t="shared" si="89"/>
        <v>7958.5276520421066</v>
      </c>
      <c r="R90" s="5">
        <f t="shared" si="90"/>
        <v>9320.2559689737955</v>
      </c>
      <c r="S90" s="5">
        <f t="shared" si="91"/>
        <v>4447.9102461736611</v>
      </c>
      <c r="T90" s="5">
        <f t="shared" si="92"/>
        <v>97.460488074799258</v>
      </c>
      <c r="U90" s="5">
        <f t="shared" si="93"/>
        <v>395.10580640114347</v>
      </c>
      <c r="V90" s="5">
        <f t="shared" si="94"/>
        <v>471.10733641124386</v>
      </c>
      <c r="W90" s="15">
        <f t="shared" si="95"/>
        <v>-1.0734613539272964E-2</v>
      </c>
      <c r="X90" s="15">
        <f t="shared" si="96"/>
        <v>-1.217998157191269E-2</v>
      </c>
      <c r="Y90" s="15">
        <f t="shared" si="97"/>
        <v>-9.7425357312937999E-3</v>
      </c>
      <c r="Z90" s="5">
        <f t="shared" si="126"/>
        <v>15838.058073059819</v>
      </c>
      <c r="AA90" s="5">
        <f t="shared" si="127"/>
        <v>26041.094042659653</v>
      </c>
      <c r="AB90" s="5">
        <f t="shared" si="128"/>
        <v>13846.85388570581</v>
      </c>
      <c r="AC90" s="16">
        <f t="shared" si="101"/>
        <v>2.0164778441330435</v>
      </c>
      <c r="AD90" s="16">
        <f t="shared" si="102"/>
        <v>2.9045947054120731</v>
      </c>
      <c r="AE90" s="16">
        <f t="shared" si="103"/>
        <v>3.2699049019486974</v>
      </c>
      <c r="AF90" s="15">
        <f t="shared" si="104"/>
        <v>-4.0504037456468023E-3</v>
      </c>
      <c r="AG90" s="15">
        <f t="shared" si="105"/>
        <v>2.9673830763510267E-4</v>
      </c>
      <c r="AH90" s="15">
        <f t="shared" si="106"/>
        <v>9.7937136394747881E-3</v>
      </c>
      <c r="AI90" s="1">
        <f t="shared" si="64"/>
        <v>134390.38647055841</v>
      </c>
      <c r="AJ90" s="1">
        <f t="shared" si="65"/>
        <v>36899.133684843764</v>
      </c>
      <c r="AK90" s="1">
        <f t="shared" si="66"/>
        <v>14745.358221179724</v>
      </c>
      <c r="AL90" s="14">
        <f t="shared" si="107"/>
        <v>27.408779969717241</v>
      </c>
      <c r="AM90" s="14">
        <f t="shared" si="108"/>
        <v>4.9108203882742574</v>
      </c>
      <c r="AN90" s="14">
        <f t="shared" si="109"/>
        <v>1.7702168580298854</v>
      </c>
      <c r="AO90" s="11">
        <f t="shared" si="110"/>
        <v>1.4652404044036046E-2</v>
      </c>
      <c r="AP90" s="11">
        <f t="shared" si="111"/>
        <v>1.8458164574716072E-2</v>
      </c>
      <c r="AQ90" s="11">
        <f t="shared" si="112"/>
        <v>1.6743884215002898E-2</v>
      </c>
      <c r="AR90" s="1">
        <f t="shared" si="129"/>
        <v>81659.016995011072</v>
      </c>
      <c r="AS90" s="1">
        <f t="shared" si="122"/>
        <v>23589.266009194293</v>
      </c>
      <c r="AT90" s="1">
        <f t="shared" si="123"/>
        <v>9441.3945663774284</v>
      </c>
      <c r="AU90" s="1">
        <f t="shared" si="70"/>
        <v>16331.803399002216</v>
      </c>
      <c r="AV90" s="1">
        <f t="shared" si="71"/>
        <v>4717.8532018388587</v>
      </c>
      <c r="AW90" s="1">
        <f t="shared" si="72"/>
        <v>1888.2789132754858</v>
      </c>
      <c r="AX90" s="2">
        <f t="shared" si="124"/>
        <v>4.6863444883492242E-3</v>
      </c>
      <c r="AY90" s="2">
        <f t="shared" si="119"/>
        <v>2.6673574848157584E-2</v>
      </c>
      <c r="AZ90" s="2">
        <f t="shared" si="120"/>
        <v>3.5436546306878439E-2</v>
      </c>
      <c r="BA90" s="2">
        <f t="shared" si="136"/>
        <v>2.2601949009674428E-2</v>
      </c>
      <c r="BB90" s="2">
        <f t="shared" si="137"/>
        <v>2.1961824663481153E-6</v>
      </c>
      <c r="BC90" s="2">
        <f t="shared" si="130"/>
        <v>7.1147959518026491E-5</v>
      </c>
      <c r="BD90" s="2">
        <f t="shared" si="131"/>
        <v>1.2557488141595399E-4</v>
      </c>
      <c r="BE90" s="2">
        <f t="shared" si="138"/>
        <v>0.17933810134366607</v>
      </c>
      <c r="BF90" s="2">
        <f t="shared" si="132"/>
        <v>1.6783281430821138</v>
      </c>
      <c r="BG90" s="2">
        <f t="shared" si="133"/>
        <v>1.1856020030740779</v>
      </c>
      <c r="BH90" s="2">
        <f t="shared" si="125"/>
        <v>4.8324394626323501</v>
      </c>
      <c r="BI90" s="2">
        <f t="shared" si="134"/>
        <v>4.8324394626323501</v>
      </c>
      <c r="BJ90" s="2">
        <f t="shared" si="135"/>
        <v>4.8324394626323501</v>
      </c>
      <c r="BK90" s="11">
        <f t="shared" si="139"/>
        <v>4.9109093716394242E-2</v>
      </c>
      <c r="BL90" s="11"/>
      <c r="BM90" s="11"/>
    </row>
    <row r="91" spans="1:65">
      <c r="A91" s="2">
        <f t="shared" si="73"/>
        <v>2045</v>
      </c>
      <c r="B91" s="5">
        <f t="shared" si="74"/>
        <v>1150.3985409439958</v>
      </c>
      <c r="C91" s="5">
        <f t="shared" si="75"/>
        <v>2889.4537983984969</v>
      </c>
      <c r="D91" s="5">
        <f t="shared" si="76"/>
        <v>4148.1112591051569</v>
      </c>
      <c r="E91" s="15">
        <f t="shared" si="77"/>
        <v>6.8226667233055153E-4</v>
      </c>
      <c r="F91" s="15">
        <f t="shared" si="78"/>
        <v>1.3441110942108354E-3</v>
      </c>
      <c r="G91" s="15">
        <f t="shared" si="79"/>
        <v>2.7439549859256626E-3</v>
      </c>
      <c r="H91" s="5">
        <f t="shared" si="80"/>
        <v>83242.559437648422</v>
      </c>
      <c r="I91" s="5">
        <f t="shared" si="81"/>
        <v>24178.541366415589</v>
      </c>
      <c r="J91" s="5">
        <f t="shared" si="82"/>
        <v>9672.2381948820585</v>
      </c>
      <c r="K91" s="5">
        <f t="shared" si="83"/>
        <v>72359.75748834062</v>
      </c>
      <c r="L91" s="5">
        <f t="shared" si="84"/>
        <v>8367.8587904110955</v>
      </c>
      <c r="M91" s="5">
        <f t="shared" si="85"/>
        <v>2331.7210148718582</v>
      </c>
      <c r="N91" s="15">
        <f t="shared" si="86"/>
        <v>1.869710898779231E-2</v>
      </c>
      <c r="O91" s="15">
        <f t="shared" si="87"/>
        <v>2.3604818160416263E-2</v>
      </c>
      <c r="P91" s="15">
        <f t="shared" si="88"/>
        <v>2.1646809339685991E-2</v>
      </c>
      <c r="Q91" s="5">
        <f t="shared" si="89"/>
        <v>8025.7720495303001</v>
      </c>
      <c r="R91" s="5">
        <f t="shared" si="90"/>
        <v>9436.7257204407415</v>
      </c>
      <c r="S91" s="5">
        <f t="shared" si="91"/>
        <v>4512.2689271403624</v>
      </c>
      <c r="T91" s="5">
        <f t="shared" si="92"/>
        <v>96.414287399967364</v>
      </c>
      <c r="U91" s="5">
        <f t="shared" si="93"/>
        <v>390.29342496022184</v>
      </c>
      <c r="V91" s="5">
        <f t="shared" si="94"/>
        <v>466.51755635298269</v>
      </c>
      <c r="W91" s="15">
        <f t="shared" si="95"/>
        <v>-1.0734613539272964E-2</v>
      </c>
      <c r="X91" s="15">
        <f t="shared" si="96"/>
        <v>-1.217998157191269E-2</v>
      </c>
      <c r="Y91" s="15">
        <f t="shared" si="97"/>
        <v>-9.7425357312937999E-3</v>
      </c>
      <c r="Z91" s="5">
        <f t="shared" si="126"/>
        <v>15908.290265921865</v>
      </c>
      <c r="AA91" s="5">
        <f t="shared" si="127"/>
        <v>26357.289592200381</v>
      </c>
      <c r="AB91" s="5">
        <f t="shared" si="128"/>
        <v>14166.240256539542</v>
      </c>
      <c r="AC91" s="16">
        <f t="shared" si="101"/>
        <v>2.0083102947201534</v>
      </c>
      <c r="AD91" s="16">
        <f t="shared" si="102"/>
        <v>2.9054566099293231</v>
      </c>
      <c r="AE91" s="16">
        <f t="shared" si="103"/>
        <v>3.3019294141866977</v>
      </c>
      <c r="AF91" s="15">
        <f t="shared" si="104"/>
        <v>-4.0504037456468023E-3</v>
      </c>
      <c r="AG91" s="15">
        <f t="shared" si="105"/>
        <v>2.9673830763510267E-4</v>
      </c>
      <c r="AH91" s="15">
        <f t="shared" si="106"/>
        <v>9.7937136394747881E-3</v>
      </c>
      <c r="AI91" s="1">
        <f t="shared" si="64"/>
        <v>137283.15122250479</v>
      </c>
      <c r="AJ91" s="1">
        <f t="shared" si="65"/>
        <v>37927.073518198245</v>
      </c>
      <c r="AK91" s="1">
        <f t="shared" si="66"/>
        <v>15159.101312337238</v>
      </c>
      <c r="AL91" s="14">
        <f t="shared" si="107"/>
        <v>27.806368443002917</v>
      </c>
      <c r="AM91" s="14">
        <f t="shared" si="108"/>
        <v>5.0005586718886583</v>
      </c>
      <c r="AN91" s="14">
        <f t="shared" si="109"/>
        <v>1.7995607610751212</v>
      </c>
      <c r="AO91" s="11">
        <f t="shared" si="110"/>
        <v>1.4505880003595685E-2</v>
      </c>
      <c r="AP91" s="11">
        <f t="shared" si="111"/>
        <v>1.8273582928968912E-2</v>
      </c>
      <c r="AQ91" s="11">
        <f t="shared" si="112"/>
        <v>1.6576445372852869E-2</v>
      </c>
      <c r="AR91" s="1">
        <f t="shared" si="129"/>
        <v>83242.559437648422</v>
      </c>
      <c r="AS91" s="1">
        <f t="shared" si="122"/>
        <v>24178.541366415589</v>
      </c>
      <c r="AT91" s="1">
        <f t="shared" si="123"/>
        <v>9672.2381948820585</v>
      </c>
      <c r="AU91" s="1">
        <f t="shared" si="70"/>
        <v>16648.511887529687</v>
      </c>
      <c r="AV91" s="1">
        <f t="shared" si="71"/>
        <v>4835.7082732831177</v>
      </c>
      <c r="AW91" s="1">
        <f t="shared" si="72"/>
        <v>1934.4476389764118</v>
      </c>
      <c r="AX91" s="2">
        <f t="shared" si="124"/>
        <v>4.8443460601509218E-3</v>
      </c>
      <c r="AY91" s="2">
        <f t="shared" si="119"/>
        <v>2.763298039923353E-2</v>
      </c>
      <c r="AZ91" s="2">
        <f t="shared" si="120"/>
        <v>3.7126558875455053E-2</v>
      </c>
      <c r="BA91" s="2">
        <f t="shared" si="136"/>
        <v>2.3591999694052165E-2</v>
      </c>
      <c r="BB91" s="2">
        <f t="shared" si="137"/>
        <v>2.3467688750499762E-6</v>
      </c>
      <c r="BC91" s="2">
        <f t="shared" si="130"/>
        <v>7.6358160574442445E-5</v>
      </c>
      <c r="BD91" s="2">
        <f t="shared" si="131"/>
        <v>1.3783813739326304E-4</v>
      </c>
      <c r="BE91" s="2">
        <f t="shared" si="138"/>
        <v>0.19535104756777097</v>
      </c>
      <c r="BF91" s="2">
        <f t="shared" si="132"/>
        <v>1.8462289441125606</v>
      </c>
      <c r="BG91" s="2">
        <f t="shared" si="133"/>
        <v>1.3332032972065198</v>
      </c>
      <c r="BH91" s="2">
        <f t="shared" si="125"/>
        <v>5.0697561850815642</v>
      </c>
      <c r="BI91" s="2">
        <f t="shared" si="134"/>
        <v>5.0697561850815642</v>
      </c>
      <c r="BJ91" s="2">
        <f t="shared" si="135"/>
        <v>5.0697561850815624</v>
      </c>
      <c r="BK91" s="11">
        <f t="shared" si="139"/>
        <v>4.896117554773835E-2</v>
      </c>
      <c r="BL91" s="11"/>
      <c r="BM91" s="11"/>
    </row>
    <row r="92" spans="1:65">
      <c r="A92" s="2">
        <f t="shared" si="73"/>
        <v>2046</v>
      </c>
      <c r="B92" s="5">
        <f t="shared" si="74"/>
        <v>1151.1441755991602</v>
      </c>
      <c r="C92" s="5">
        <f t="shared" si="75"/>
        <v>2893.1433579598024</v>
      </c>
      <c r="D92" s="5">
        <f t="shared" si="76"/>
        <v>4158.9243781481728</v>
      </c>
      <c r="E92" s="15">
        <f t="shared" si="77"/>
        <v>6.481533387140239E-4</v>
      </c>
      <c r="F92" s="15">
        <f t="shared" si="78"/>
        <v>1.2769055395002935E-3</v>
      </c>
      <c r="G92" s="15">
        <f t="shared" si="79"/>
        <v>2.6067572366293792E-3</v>
      </c>
      <c r="H92" s="5">
        <f t="shared" si="80"/>
        <v>84838.146887971321</v>
      </c>
      <c r="I92" s="5">
        <f t="shared" si="81"/>
        <v>24775.025335464543</v>
      </c>
      <c r="J92" s="5">
        <f t="shared" si="82"/>
        <v>9905.1490159837504</v>
      </c>
      <c r="K92" s="5">
        <f t="shared" si="83"/>
        <v>73698.975928722255</v>
      </c>
      <c r="L92" s="5">
        <f t="shared" si="84"/>
        <v>8563.359042441467</v>
      </c>
      <c r="M92" s="5">
        <f t="shared" si="85"/>
        <v>2381.6612458806417</v>
      </c>
      <c r="N92" s="15">
        <f t="shared" si="86"/>
        <v>1.8507779556854231E-2</v>
      </c>
      <c r="O92" s="15">
        <f t="shared" si="87"/>
        <v>2.3363235079253419E-2</v>
      </c>
      <c r="P92" s="15">
        <f t="shared" si="88"/>
        <v>2.1417755679286499E-2</v>
      </c>
      <c r="Q92" s="5">
        <f t="shared" si="89"/>
        <v>8091.804529904708</v>
      </c>
      <c r="R92" s="5">
        <f t="shared" si="90"/>
        <v>9551.7548006373054</v>
      </c>
      <c r="S92" s="5">
        <f t="shared" si="91"/>
        <v>4575.9063784176587</v>
      </c>
      <c r="T92" s="5">
        <f t="shared" si="92"/>
        <v>95.379317285064317</v>
      </c>
      <c r="U92" s="5">
        <f t="shared" si="93"/>
        <v>385.53965823656767</v>
      </c>
      <c r="V92" s="5">
        <f t="shared" si="94"/>
        <v>461.97249239093787</v>
      </c>
      <c r="W92" s="15">
        <f t="shared" si="95"/>
        <v>-1.0734613539272964E-2</v>
      </c>
      <c r="X92" s="15">
        <f t="shared" si="96"/>
        <v>-1.217998157191269E-2</v>
      </c>
      <c r="Y92" s="15">
        <f t="shared" si="97"/>
        <v>-9.7425357312937999E-3</v>
      </c>
      <c r="Z92" s="5">
        <f t="shared" si="126"/>
        <v>15975.189177418299</v>
      </c>
      <c r="AA92" s="5">
        <f t="shared" si="127"/>
        <v>26668.267292489334</v>
      </c>
      <c r="AB92" s="5">
        <f t="shared" si="128"/>
        <v>14486.538695947556</v>
      </c>
      <c r="AC92" s="16">
        <f t="shared" si="101"/>
        <v>2.0001758271799979</v>
      </c>
      <c r="AD92" s="16">
        <f t="shared" si="102"/>
        <v>2.9063187702066609</v>
      </c>
      <c r="AE92" s="16">
        <f t="shared" si="103"/>
        <v>3.3342675653270009</v>
      </c>
      <c r="AF92" s="15">
        <f t="shared" si="104"/>
        <v>-4.0504037456468023E-3</v>
      </c>
      <c r="AG92" s="15">
        <f t="shared" si="105"/>
        <v>2.9673830763510267E-4</v>
      </c>
      <c r="AH92" s="15">
        <f t="shared" si="106"/>
        <v>9.7937136394747881E-3</v>
      </c>
      <c r="AI92" s="1">
        <f t="shared" si="64"/>
        <v>140203.34798778399</v>
      </c>
      <c r="AJ92" s="1">
        <f t="shared" si="65"/>
        <v>38970.074439661541</v>
      </c>
      <c r="AK92" s="1">
        <f t="shared" si="66"/>
        <v>15577.638820079925</v>
      </c>
      <c r="AL92" s="14">
        <f t="shared" si="107"/>
        <v>28.205690728533188</v>
      </c>
      <c r="AM92" s="14">
        <f t="shared" si="108"/>
        <v>5.0910230142347714</v>
      </c>
      <c r="AN92" s="14">
        <f t="shared" si="109"/>
        <v>1.8290927785197013</v>
      </c>
      <c r="AO92" s="11">
        <f t="shared" si="110"/>
        <v>1.4360821203559727E-2</v>
      </c>
      <c r="AP92" s="11">
        <f t="shared" si="111"/>
        <v>1.8090847099679223E-2</v>
      </c>
      <c r="AQ92" s="11">
        <f t="shared" si="112"/>
        <v>1.641068091912434E-2</v>
      </c>
      <c r="AR92" s="1">
        <f t="shared" si="129"/>
        <v>84838.146887971321</v>
      </c>
      <c r="AS92" s="1">
        <f t="shared" si="122"/>
        <v>24775.025335464543</v>
      </c>
      <c r="AT92" s="1">
        <f t="shared" si="123"/>
        <v>9905.1490159837504</v>
      </c>
      <c r="AU92" s="1">
        <f t="shared" si="70"/>
        <v>16967.629377594265</v>
      </c>
      <c r="AV92" s="1">
        <f t="shared" si="71"/>
        <v>4955.0050670929086</v>
      </c>
      <c r="AW92" s="1">
        <f t="shared" si="72"/>
        <v>1981.0298031967502</v>
      </c>
      <c r="AX92" s="2">
        <f t="shared" si="124"/>
        <v>5.0069277939631656E-3</v>
      </c>
      <c r="AY92" s="2">
        <f t="shared" si="119"/>
        <v>2.8621815929981399E-2</v>
      </c>
      <c r="AZ92" s="2">
        <f t="shared" si="120"/>
        <v>3.8888403079896633E-2</v>
      </c>
      <c r="BA92" s="2">
        <f t="shared" si="136"/>
        <v>2.4621728188148725E-2</v>
      </c>
      <c r="BB92" s="2">
        <f t="shared" si="137"/>
        <v>2.5069325933960854E-6</v>
      </c>
      <c r="BC92" s="2">
        <f t="shared" si="130"/>
        <v>8.192083471297371E-5</v>
      </c>
      <c r="BD92" s="2">
        <f t="shared" si="131"/>
        <v>1.5123078941045142E-4</v>
      </c>
      <c r="BE92" s="2">
        <f t="shared" si="138"/>
        <v>0.21268351559677998</v>
      </c>
      <c r="BF92" s="2">
        <f t="shared" si="132"/>
        <v>2.0295907555163271</v>
      </c>
      <c r="BG92" s="2">
        <f t="shared" si="133"/>
        <v>1.4979635049153788</v>
      </c>
      <c r="BH92" s="2">
        <f t="shared" si="125"/>
        <v>5.3179774076435748</v>
      </c>
      <c r="BI92" s="2">
        <f t="shared" si="134"/>
        <v>5.3179774076435748</v>
      </c>
      <c r="BJ92" s="2">
        <f t="shared" si="135"/>
        <v>5.3179774076435748</v>
      </c>
      <c r="BK92" s="11">
        <f t="shared" si="139"/>
        <v>4.881250409411117E-2</v>
      </c>
      <c r="BL92" s="11"/>
      <c r="BM92" s="11"/>
    </row>
    <row r="93" spans="1:65">
      <c r="A93" s="2">
        <f t="shared" si="73"/>
        <v>2047</v>
      </c>
      <c r="B93" s="5">
        <f t="shared" si="74"/>
        <v>1151.8529876428784</v>
      </c>
      <c r="C93" s="5">
        <f t="shared" si="75"/>
        <v>2896.6529152011326</v>
      </c>
      <c r="D93" s="5">
        <f t="shared" si="76"/>
        <v>4169.2236190565382</v>
      </c>
      <c r="E93" s="15">
        <f t="shared" si="77"/>
        <v>6.1574567177832265E-4</v>
      </c>
      <c r="F93" s="15">
        <f t="shared" si="78"/>
        <v>1.2130602625252788E-3</v>
      </c>
      <c r="G93" s="15">
        <f t="shared" si="79"/>
        <v>2.4764193747979103E-3</v>
      </c>
      <c r="H93" s="5">
        <f t="shared" si="80"/>
        <v>86445.607507364664</v>
      </c>
      <c r="I93" s="5">
        <f t="shared" si="81"/>
        <v>25378.674660612451</v>
      </c>
      <c r="J93" s="5">
        <f t="shared" si="82"/>
        <v>10140.099241201528</v>
      </c>
      <c r="K93" s="5">
        <f t="shared" si="83"/>
        <v>75049.167241615331</v>
      </c>
      <c r="L93" s="5">
        <f t="shared" si="84"/>
        <v>8761.3792206272155</v>
      </c>
      <c r="M93" s="5">
        <f t="shared" si="85"/>
        <v>2432.131295345619</v>
      </c>
      <c r="N93" s="15">
        <f t="shared" si="86"/>
        <v>1.8320353788889854E-2</v>
      </c>
      <c r="O93" s="15">
        <f t="shared" si="87"/>
        <v>2.3124124213912634E-2</v>
      </c>
      <c r="P93" s="15">
        <f t="shared" si="88"/>
        <v>2.1191111688226405E-2</v>
      </c>
      <c r="Q93" s="5">
        <f t="shared" si="89"/>
        <v>8156.6148170734969</v>
      </c>
      <c r="R93" s="5">
        <f t="shared" si="90"/>
        <v>9665.3107013971967</v>
      </c>
      <c r="S93" s="5">
        <f t="shared" si="91"/>
        <v>4638.8085280542691</v>
      </c>
      <c r="T93" s="5">
        <f t="shared" si="92"/>
        <v>94.355457174369448</v>
      </c>
      <c r="U93" s="5">
        <f t="shared" si="93"/>
        <v>380.84379230400475</v>
      </c>
      <c r="V93" s="5">
        <f t="shared" si="94"/>
        <v>457.47170887694432</v>
      </c>
      <c r="W93" s="15">
        <f t="shared" si="95"/>
        <v>-1.0734613539272964E-2</v>
      </c>
      <c r="X93" s="15">
        <f t="shared" si="96"/>
        <v>-1.217998157191269E-2</v>
      </c>
      <c r="Y93" s="15">
        <f t="shared" si="97"/>
        <v>-9.7425357312937999E-3</v>
      </c>
      <c r="Z93" s="5">
        <f t="shared" si="126"/>
        <v>16038.766853542735</v>
      </c>
      <c r="AA93" s="5">
        <f t="shared" si="127"/>
        <v>26973.891752146577</v>
      </c>
      <c r="AB93" s="5">
        <f t="shared" si="128"/>
        <v>14807.579001745424</v>
      </c>
      <c r="AC93" s="16">
        <f t="shared" si="101"/>
        <v>1.9920743075176359</v>
      </c>
      <c r="AD93" s="16">
        <f t="shared" si="102"/>
        <v>2.9071811863199799</v>
      </c>
      <c r="AE93" s="16">
        <f t="shared" si="103"/>
        <v>3.3669224270592024</v>
      </c>
      <c r="AF93" s="15">
        <f t="shared" si="104"/>
        <v>-4.0504037456468023E-3</v>
      </c>
      <c r="AG93" s="15">
        <f t="shared" si="105"/>
        <v>2.9673830763510267E-4</v>
      </c>
      <c r="AH93" s="15">
        <f t="shared" si="106"/>
        <v>9.7937136394747881E-3</v>
      </c>
      <c r="AI93" s="1">
        <f t="shared" si="64"/>
        <v>143150.64256659985</v>
      </c>
      <c r="AJ93" s="1">
        <f t="shared" si="65"/>
        <v>40028.072062788298</v>
      </c>
      <c r="AK93" s="1">
        <f t="shared" si="66"/>
        <v>16000.904741268683</v>
      </c>
      <c r="AL93" s="14">
        <f t="shared" si="107"/>
        <v>28.606697041193801</v>
      </c>
      <c r="AM93" s="14">
        <f t="shared" si="108"/>
        <v>5.1822029239769263</v>
      </c>
      <c r="AN93" s="14">
        <f t="shared" si="109"/>
        <v>1.8588092698998651</v>
      </c>
      <c r="AO93" s="11">
        <f t="shared" si="110"/>
        <v>1.421721299152413E-2</v>
      </c>
      <c r="AP93" s="11">
        <f t="shared" si="111"/>
        <v>1.7909938628682429E-2</v>
      </c>
      <c r="AQ93" s="11">
        <f t="shared" si="112"/>
        <v>1.6246574109933097E-2</v>
      </c>
      <c r="AR93" s="1">
        <f t="shared" si="129"/>
        <v>86445.607507364664</v>
      </c>
      <c r="AS93" s="1">
        <f t="shared" si="122"/>
        <v>25378.674660612451</v>
      </c>
      <c r="AT93" s="1">
        <f t="shared" si="123"/>
        <v>10140.099241201528</v>
      </c>
      <c r="AU93" s="1">
        <f t="shared" si="70"/>
        <v>17289.121501472935</v>
      </c>
      <c r="AV93" s="1">
        <f t="shared" si="71"/>
        <v>5075.7349321224901</v>
      </c>
      <c r="AW93" s="1">
        <f t="shared" si="72"/>
        <v>2028.0198482403057</v>
      </c>
      <c r="AX93" s="2">
        <f t="shared" si="124"/>
        <v>5.1741902396043055E-3</v>
      </c>
      <c r="AY93" s="2">
        <f t="shared" si="119"/>
        <v>2.964073855423641E-2</v>
      </c>
      <c r="AZ93" s="2">
        <f t="shared" si="120"/>
        <v>4.072454133119964E-2</v>
      </c>
      <c r="BA93" s="2">
        <f t="shared" si="136"/>
        <v>2.5692484650134139E-2</v>
      </c>
      <c r="BB93" s="2">
        <f t="shared" si="137"/>
        <v>2.6772244635616462E-6</v>
      </c>
      <c r="BC93" s="2">
        <f t="shared" si="130"/>
        <v>8.7857338204059684E-5</v>
      </c>
      <c r="BD93" s="2">
        <f t="shared" si="131"/>
        <v>1.6584882666365877E-4</v>
      </c>
      <c r="BE93" s="2">
        <f t="shared" si="138"/>
        <v>0.23143429518616498</v>
      </c>
      <c r="BF93" s="2">
        <f t="shared" si="132"/>
        <v>2.2297028028282275</v>
      </c>
      <c r="BG93" s="2">
        <f t="shared" si="133"/>
        <v>1.6817235614063299</v>
      </c>
      <c r="BH93" s="2">
        <f t="shared" si="125"/>
        <v>5.5775612016265681</v>
      </c>
      <c r="BI93" s="2">
        <f t="shared" si="134"/>
        <v>5.5775612016265681</v>
      </c>
      <c r="BJ93" s="2">
        <f t="shared" si="135"/>
        <v>5.577561201626569</v>
      </c>
      <c r="BK93" s="11">
        <f t="shared" si="139"/>
        <v>4.8663208777796479E-2</v>
      </c>
      <c r="BL93" s="11"/>
      <c r="BM93" s="11"/>
    </row>
    <row r="94" spans="1:65">
      <c r="A94" s="2">
        <f t="shared" si="73"/>
        <v>2048</v>
      </c>
      <c r="B94" s="5">
        <f t="shared" si="74"/>
        <v>1152.5267737099612</v>
      </c>
      <c r="C94" s="5">
        <f t="shared" si="75"/>
        <v>2899.9910390196028</v>
      </c>
      <c r="D94" s="5">
        <f t="shared" si="76"/>
        <v>4179.0321278972297</v>
      </c>
      <c r="E94" s="15">
        <f t="shared" si="77"/>
        <v>5.8495838818940651E-4</v>
      </c>
      <c r="F94" s="15">
        <f t="shared" si="78"/>
        <v>1.1524072493990149E-3</v>
      </c>
      <c r="G94" s="15">
        <f t="shared" si="79"/>
        <v>2.3525984060580145E-3</v>
      </c>
      <c r="H94" s="5">
        <f t="shared" si="80"/>
        <v>88064.767410250119</v>
      </c>
      <c r="I94" s="5">
        <f t="shared" si="81"/>
        <v>25989.444327829002</v>
      </c>
      <c r="J94" s="5">
        <f t="shared" si="82"/>
        <v>10377.061063290545</v>
      </c>
      <c r="K94" s="5">
        <f t="shared" si="83"/>
        <v>76410.170608680404</v>
      </c>
      <c r="L94" s="5">
        <f t="shared" si="84"/>
        <v>8961.9050466498084</v>
      </c>
      <c r="M94" s="5">
        <f t="shared" si="85"/>
        <v>2483.1254572125022</v>
      </c>
      <c r="N94" s="15">
        <f t="shared" si="86"/>
        <v>1.8134823037854853E-2</v>
      </c>
      <c r="O94" s="15">
        <f t="shared" si="87"/>
        <v>2.2887472505526141E-2</v>
      </c>
      <c r="P94" s="15">
        <f t="shared" si="88"/>
        <v>2.0966862259644836E-2</v>
      </c>
      <c r="Q94" s="5">
        <f t="shared" si="89"/>
        <v>8220.193284631001</v>
      </c>
      <c r="R94" s="5">
        <f t="shared" si="90"/>
        <v>9777.3620722949163</v>
      </c>
      <c r="S94" s="5">
        <f t="shared" si="91"/>
        <v>4700.961976595835</v>
      </c>
      <c r="T94" s="5">
        <f t="shared" si="92"/>
        <v>93.342587806281173</v>
      </c>
      <c r="U94" s="5">
        <f t="shared" si="93"/>
        <v>376.20512193196464</v>
      </c>
      <c r="V94" s="5">
        <f t="shared" si="94"/>
        <v>453.01477440715468</v>
      </c>
      <c r="W94" s="15">
        <f t="shared" si="95"/>
        <v>-1.0734613539272964E-2</v>
      </c>
      <c r="X94" s="15">
        <f t="shared" si="96"/>
        <v>-1.217998157191269E-2</v>
      </c>
      <c r="Y94" s="15">
        <f t="shared" si="97"/>
        <v>-9.7425357312937999E-3</v>
      </c>
      <c r="Z94" s="5">
        <f t="shared" si="126"/>
        <v>16099.036764761884</v>
      </c>
      <c r="AA94" s="5">
        <f t="shared" si="127"/>
        <v>27274.030815890248</v>
      </c>
      <c r="AB94" s="5">
        <f t="shared" si="128"/>
        <v>15129.185717579274</v>
      </c>
      <c r="AC94" s="16">
        <f t="shared" si="101"/>
        <v>1.9840056022808596</v>
      </c>
      <c r="AD94" s="16">
        <f t="shared" si="102"/>
        <v>2.9080438583451973</v>
      </c>
      <c r="AE94" s="16">
        <f t="shared" si="103"/>
        <v>3.3998971011561459</v>
      </c>
      <c r="AF94" s="15">
        <f t="shared" si="104"/>
        <v>-4.0504037456468023E-3</v>
      </c>
      <c r="AG94" s="15">
        <f t="shared" si="105"/>
        <v>2.9673830763510267E-4</v>
      </c>
      <c r="AH94" s="15">
        <f t="shared" si="106"/>
        <v>9.7937136394747881E-3</v>
      </c>
      <c r="AI94" s="1">
        <f t="shared" si="64"/>
        <v>146124.69981141281</v>
      </c>
      <c r="AJ94" s="1">
        <f t="shared" si="65"/>
        <v>41100.999788631962</v>
      </c>
      <c r="AK94" s="1">
        <f t="shared" si="66"/>
        <v>16428.83411538212</v>
      </c>
      <c r="AL94" s="14">
        <f t="shared" si="107"/>
        <v>29.009337470964269</v>
      </c>
      <c r="AM94" s="14">
        <f t="shared" si="108"/>
        <v>5.2740877309434335</v>
      </c>
      <c r="AN94" s="14">
        <f t="shared" si="109"/>
        <v>1.888706559633927</v>
      </c>
      <c r="AO94" s="11">
        <f t="shared" si="110"/>
        <v>1.4075040861608889E-2</v>
      </c>
      <c r="AP94" s="11">
        <f t="shared" si="111"/>
        <v>1.7730839242395605E-2</v>
      </c>
      <c r="AQ94" s="11">
        <f t="shared" si="112"/>
        <v>1.6084108368833765E-2</v>
      </c>
      <c r="AR94" s="1">
        <f t="shared" si="129"/>
        <v>88064.767410250119</v>
      </c>
      <c r="AS94" s="1">
        <f t="shared" si="122"/>
        <v>25989.444327829002</v>
      </c>
      <c r="AT94" s="1">
        <f t="shared" si="123"/>
        <v>10377.061063290545</v>
      </c>
      <c r="AU94" s="1">
        <f t="shared" si="70"/>
        <v>17612.953482050023</v>
      </c>
      <c r="AV94" s="1">
        <f t="shared" si="71"/>
        <v>5197.8888655658011</v>
      </c>
      <c r="AW94" s="1">
        <f t="shared" si="72"/>
        <v>2075.4122126581092</v>
      </c>
      <c r="AX94" s="2">
        <f t="shared" si="124"/>
        <v>5.3462354341385684E-3</v>
      </c>
      <c r="AY94" s="2">
        <f t="shared" si="119"/>
        <v>3.0690411606833969E-2</v>
      </c>
      <c r="AZ94" s="2">
        <f t="shared" si="120"/>
        <v>4.2637483271199823E-2</v>
      </c>
      <c r="BA94" s="2">
        <f t="shared" si="136"/>
        <v>2.6805649137483473E-2</v>
      </c>
      <c r="BB94" s="2">
        <f t="shared" si="137"/>
        <v>2.8582233317238808E-6</v>
      </c>
      <c r="BC94" s="2">
        <f t="shared" si="130"/>
        <v>9.4190136459688931E-5</v>
      </c>
      <c r="BD94" s="2">
        <f t="shared" si="131"/>
        <v>1.8179549797018449E-4</v>
      </c>
      <c r="BE94" s="2">
        <f t="shared" si="138"/>
        <v>0.25170877291481375</v>
      </c>
      <c r="BF94" s="2">
        <f t="shared" si="132"/>
        <v>2.4479493077497021</v>
      </c>
      <c r="BG94" s="2">
        <f t="shared" si="133"/>
        <v>1.8865029834679166</v>
      </c>
      <c r="BH94" s="2">
        <f t="shared" si="125"/>
        <v>5.8489832268522592</v>
      </c>
      <c r="BI94" s="2">
        <f t="shared" si="134"/>
        <v>5.8489832268522592</v>
      </c>
      <c r="BJ94" s="2">
        <f t="shared" si="135"/>
        <v>5.8489832268522592</v>
      </c>
      <c r="BK94" s="11">
        <f t="shared" si="139"/>
        <v>4.8513410264424434E-2</v>
      </c>
      <c r="BL94" s="11"/>
      <c r="BM94" s="11"/>
    </row>
    <row r="95" spans="1:65">
      <c r="A95" s="2">
        <f t="shared" si="73"/>
        <v>2049</v>
      </c>
      <c r="B95" s="5">
        <f t="shared" si="74"/>
        <v>1153.167244903661</v>
      </c>
      <c r="C95" s="5">
        <f t="shared" si="75"/>
        <v>2903.1659111813333</v>
      </c>
      <c r="D95" s="5">
        <f t="shared" si="76"/>
        <v>4188.3721330040389</v>
      </c>
      <c r="E95" s="15">
        <f t="shared" si="77"/>
        <v>5.5571046877993615E-4</v>
      </c>
      <c r="F95" s="15">
        <f t="shared" si="78"/>
        <v>1.0947868869290642E-3</v>
      </c>
      <c r="G95" s="15">
        <f t="shared" si="79"/>
        <v>2.2349684857551136E-3</v>
      </c>
      <c r="H95" s="5">
        <f t="shared" si="80"/>
        <v>89695.450665322467</v>
      </c>
      <c r="I95" s="5">
        <f t="shared" si="81"/>
        <v>26607.287538949164</v>
      </c>
      <c r="J95" s="5">
        <f t="shared" si="82"/>
        <v>10616.006601840134</v>
      </c>
      <c r="K95" s="5">
        <f t="shared" si="83"/>
        <v>77781.823115185602</v>
      </c>
      <c r="L95" s="5">
        <f t="shared" si="84"/>
        <v>9164.9214522921775</v>
      </c>
      <c r="M95" s="5">
        <f t="shared" si="85"/>
        <v>2534.6378651951309</v>
      </c>
      <c r="N95" s="15">
        <f t="shared" si="86"/>
        <v>1.7951177121823703E-2</v>
      </c>
      <c r="O95" s="15">
        <f t="shared" si="87"/>
        <v>2.2653264521951488E-2</v>
      </c>
      <c r="P95" s="15">
        <f t="shared" si="88"/>
        <v>2.0744988068567061E-2</v>
      </c>
      <c r="Q95" s="5">
        <f t="shared" si="89"/>
        <v>8282.5309423347426</v>
      </c>
      <c r="R95" s="5">
        <f t="shared" si="90"/>
        <v>9887.8786994826969</v>
      </c>
      <c r="S95" s="5">
        <f t="shared" si="91"/>
        <v>4762.3539566576083</v>
      </c>
      <c r="T95" s="5">
        <f t="shared" si="92"/>
        <v>92.340591199425091</v>
      </c>
      <c r="U95" s="5">
        <f t="shared" si="93"/>
        <v>371.62295047957417</v>
      </c>
      <c r="V95" s="5">
        <f t="shared" si="94"/>
        <v>448.60126178068896</v>
      </c>
      <c r="W95" s="15">
        <f t="shared" si="95"/>
        <v>-1.0734613539272964E-2</v>
      </c>
      <c r="X95" s="15">
        <f t="shared" si="96"/>
        <v>-1.217998157191269E-2</v>
      </c>
      <c r="Y95" s="15">
        <f t="shared" si="97"/>
        <v>-9.7425357312937999E-3</v>
      </c>
      <c r="Z95" s="5">
        <f t="shared" si="126"/>
        <v>16156.013750130609</v>
      </c>
      <c r="AA95" s="5">
        <f t="shared" si="127"/>
        <v>27568.555541477581</v>
      </c>
      <c r="AB95" s="5">
        <f t="shared" si="128"/>
        <v>15451.177941645567</v>
      </c>
      <c r="AC95" s="16">
        <f t="shared" si="101"/>
        <v>1.9759695785579969</v>
      </c>
      <c r="AD95" s="16">
        <f t="shared" si="102"/>
        <v>2.9089067863582514</v>
      </c>
      <c r="AE95" s="16">
        <f t="shared" si="103"/>
        <v>3.4331947197685495</v>
      </c>
      <c r="AF95" s="15">
        <f t="shared" si="104"/>
        <v>-4.0504037456468023E-3</v>
      </c>
      <c r="AG95" s="15">
        <f t="shared" si="105"/>
        <v>2.9673830763510267E-4</v>
      </c>
      <c r="AH95" s="15">
        <f t="shared" si="106"/>
        <v>9.7937136394747881E-3</v>
      </c>
      <c r="AI95" s="1">
        <f t="shared" si="64"/>
        <v>149125.18331232155</v>
      </c>
      <c r="AJ95" s="1">
        <f t="shared" si="65"/>
        <v>42188.788675334567</v>
      </c>
      <c r="AK95" s="1">
        <f t="shared" si="66"/>
        <v>16861.362916502017</v>
      </c>
      <c r="AL95" s="14">
        <f t="shared" si="107"/>
        <v>29.413562005133574</v>
      </c>
      <c r="AM95" s="14">
        <f t="shared" si="108"/>
        <v>5.3666665926340062</v>
      </c>
      <c r="AN95" s="14">
        <f t="shared" si="109"/>
        <v>1.9187809390061856</v>
      </c>
      <c r="AO95" s="11">
        <f t="shared" si="110"/>
        <v>1.39342904529928E-2</v>
      </c>
      <c r="AP95" s="11">
        <f t="shared" si="111"/>
        <v>1.755353084997165E-2</v>
      </c>
      <c r="AQ95" s="11">
        <f t="shared" si="112"/>
        <v>1.5923267285145426E-2</v>
      </c>
      <c r="AR95" s="1">
        <f t="shared" si="129"/>
        <v>89695.450665322467</v>
      </c>
      <c r="AS95" s="1">
        <f t="shared" si="122"/>
        <v>26607.287538949164</v>
      </c>
      <c r="AT95" s="1">
        <f t="shared" si="123"/>
        <v>10616.006601840134</v>
      </c>
      <c r="AU95" s="1">
        <f t="shared" si="70"/>
        <v>17939.090133064496</v>
      </c>
      <c r="AV95" s="1">
        <f t="shared" si="71"/>
        <v>5321.4575077898335</v>
      </c>
      <c r="AW95" s="1">
        <f t="shared" si="72"/>
        <v>2123.2013203680267</v>
      </c>
      <c r="AX95" s="2">
        <f t="shared" si="124"/>
        <v>5.5231669061154252E-3</v>
      </c>
      <c r="AY95" s="2">
        <f t="shared" si="119"/>
        <v>3.1771504329562161E-2</v>
      </c>
      <c r="AZ95" s="2">
        <f t="shared" si="120"/>
        <v>4.4629783879462585E-2</v>
      </c>
      <c r="BA95" s="2">
        <f t="shared" si="136"/>
        <v>2.7962630837962545E-2</v>
      </c>
      <c r="BB95" s="2">
        <f t="shared" si="137"/>
        <v>3.0505372672808639E-6</v>
      </c>
      <c r="BC95" s="2">
        <f t="shared" si="130"/>
        <v>1.0094284873633872E-4</v>
      </c>
      <c r="BD95" s="2">
        <f t="shared" si="131"/>
        <v>1.9918176091275388E-4</v>
      </c>
      <c r="BE95" s="2">
        <f t="shared" si="138"/>
        <v>0.27361931496011832</v>
      </c>
      <c r="BF95" s="2">
        <f t="shared" si="132"/>
        <v>2.6858154013284157</v>
      </c>
      <c r="BG95" s="2">
        <f t="shared" si="133"/>
        <v>2.1145148888159384</v>
      </c>
      <c r="BH95" s="2">
        <f t="shared" si="125"/>
        <v>6.1327373497662805</v>
      </c>
      <c r="BI95" s="2">
        <f t="shared" si="134"/>
        <v>6.1327373497662814</v>
      </c>
      <c r="BJ95" s="2">
        <f t="shared" si="135"/>
        <v>6.1327373497662805</v>
      </c>
      <c r="BK95" s="11">
        <f t="shared" si="139"/>
        <v>4.8363221041179488E-2</v>
      </c>
      <c r="BL95" s="11"/>
      <c r="BM95" s="11"/>
    </row>
    <row r="96" spans="1:65">
      <c r="A96" s="2">
        <f t="shared" si="73"/>
        <v>2050</v>
      </c>
      <c r="B96" s="5">
        <f t="shared" si="74"/>
        <v>1153.7760306583957</v>
      </c>
      <c r="C96" s="5">
        <f t="shared" si="75"/>
        <v>2906.1853417529674</v>
      </c>
      <c r="D96" s="5">
        <f t="shared" si="76"/>
        <v>4197.2649687417243</v>
      </c>
      <c r="E96" s="15">
        <f t="shared" si="77"/>
        <v>5.2792494534093935E-4</v>
      </c>
      <c r="F96" s="15">
        <f t="shared" si="78"/>
        <v>1.0400475425826109E-3</v>
      </c>
      <c r="G96" s="15">
        <f t="shared" si="79"/>
        <v>2.123220061467358E-3</v>
      </c>
      <c r="H96" s="5">
        <f t="shared" si="80"/>
        <v>91337.479304022971</v>
      </c>
      <c r="I96" s="5">
        <f t="shared" si="81"/>
        <v>27232.15568898058</v>
      </c>
      <c r="J96" s="5">
        <f t="shared" si="82"/>
        <v>10856.907850001269</v>
      </c>
      <c r="K96" s="5">
        <f t="shared" si="83"/>
        <v>79163.959795474133</v>
      </c>
      <c r="L96" s="5">
        <f t="shared" si="84"/>
        <v>9370.4125809658617</v>
      </c>
      <c r="M96" s="5">
        <f t="shared" si="85"/>
        <v>2586.6624887530043</v>
      </c>
      <c r="N96" s="15">
        <f t="shared" si="86"/>
        <v>1.7769404533521271E-2</v>
      </c>
      <c r="O96" s="15">
        <f t="shared" si="87"/>
        <v>2.2421482796482595E-2</v>
      </c>
      <c r="P96" s="15">
        <f t="shared" si="88"/>
        <v>2.0525466092122802E-2</v>
      </c>
      <c r="Q96" s="5">
        <f t="shared" si="89"/>
        <v>8343.6194234174964</v>
      </c>
      <c r="R96" s="5">
        <f t="shared" si="90"/>
        <v>9996.8314860832525</v>
      </c>
      <c r="S96" s="5">
        <f t="shared" si="91"/>
        <v>4822.9722947246055</v>
      </c>
      <c r="T96" s="5">
        <f t="shared" si="92"/>
        <v>91.349350638911275</v>
      </c>
      <c r="U96" s="5">
        <f t="shared" si="93"/>
        <v>367.09658979103313</v>
      </c>
      <c r="V96" s="5">
        <f t="shared" si="94"/>
        <v>444.23074795868712</v>
      </c>
      <c r="W96" s="15">
        <f t="shared" si="95"/>
        <v>-1.0734613539272964E-2</v>
      </c>
      <c r="X96" s="15">
        <f t="shared" si="96"/>
        <v>-1.217998157191269E-2</v>
      </c>
      <c r="Y96" s="15">
        <f t="shared" si="97"/>
        <v>-9.7425357312937999E-3</v>
      </c>
      <c r="Z96" s="5">
        <f t="shared" si="126"/>
        <v>16209.713964272065</v>
      </c>
      <c r="AA96" s="5">
        <f t="shared" si="127"/>
        <v>27857.340183036737</v>
      </c>
      <c r="AB96" s="5">
        <f t="shared" si="128"/>
        <v>15773.369145927622</v>
      </c>
      <c r="AC96" s="16">
        <f t="shared" si="101"/>
        <v>1.9679661039757215</v>
      </c>
      <c r="AD96" s="16">
        <f t="shared" si="102"/>
        <v>2.9097699704351037</v>
      </c>
      <c r="AE96" s="16">
        <f t="shared" si="103"/>
        <v>3.4668184457225197</v>
      </c>
      <c r="AF96" s="15">
        <f t="shared" si="104"/>
        <v>-4.0504037456468023E-3</v>
      </c>
      <c r="AG96" s="15">
        <f t="shared" si="105"/>
        <v>2.9673830763510267E-4</v>
      </c>
      <c r="AH96" s="15">
        <f t="shared" si="106"/>
        <v>9.7937136394747881E-3</v>
      </c>
      <c r="AI96" s="1">
        <f t="shared" si="64"/>
        <v>152151.75511415387</v>
      </c>
      <c r="AJ96" s="1">
        <f t="shared" si="65"/>
        <v>43291.367315590942</v>
      </c>
      <c r="AK96" s="1">
        <f t="shared" si="66"/>
        <v>17298.427945219843</v>
      </c>
      <c r="AL96" s="14">
        <f t="shared" si="107"/>
        <v>29.819320550207852</v>
      </c>
      <c r="AM96" s="14">
        <f t="shared" si="108"/>
        <v>5.4599285007533664</v>
      </c>
      <c r="AN96" s="14">
        <f t="shared" si="109"/>
        <v>1.9490286681420892</v>
      </c>
      <c r="AO96" s="11">
        <f t="shared" si="110"/>
        <v>1.3794947548462872E-2</v>
      </c>
      <c r="AP96" s="11">
        <f t="shared" si="111"/>
        <v>1.7377995541471934E-2</v>
      </c>
      <c r="AQ96" s="11">
        <f t="shared" si="112"/>
        <v>1.5764034612293972E-2</v>
      </c>
      <c r="AR96" s="1">
        <f t="shared" si="129"/>
        <v>91337.479304022971</v>
      </c>
      <c r="AS96" s="1">
        <f t="shared" si="122"/>
        <v>27232.15568898058</v>
      </c>
      <c r="AT96" s="1">
        <f t="shared" si="123"/>
        <v>10856.907850001269</v>
      </c>
      <c r="AU96" s="1">
        <f t="shared" si="70"/>
        <v>18267.495860804596</v>
      </c>
      <c r="AV96" s="1">
        <f t="shared" si="71"/>
        <v>5446.4311377961167</v>
      </c>
      <c r="AW96" s="1">
        <f t="shared" si="72"/>
        <v>2171.3815700002538</v>
      </c>
      <c r="AX96" s="2">
        <f t="shared" si="124"/>
        <v>5.7050896796268773E-3</v>
      </c>
      <c r="AY96" s="2">
        <f t="shared" si="119"/>
        <v>3.2884691538711305E-2</v>
      </c>
      <c r="AZ96" s="2">
        <f t="shared" si="120"/>
        <v>4.6704041305892424E-2</v>
      </c>
      <c r="BA96" s="2">
        <f t="shared" si="136"/>
        <v>2.9164867140522622E-2</v>
      </c>
      <c r="BB96" s="2">
        <f t="shared" si="137"/>
        <v>3.2548048252585108E-6</v>
      </c>
      <c r="BC96" s="2">
        <f t="shared" si="130"/>
        <v>1.0814029375961911E-4</v>
      </c>
      <c r="BD96" s="2">
        <f t="shared" si="131"/>
        <v>2.181267474302506E-4</v>
      </c>
      <c r="BE96" s="2">
        <f t="shared" si="138"/>
        <v>0.29728566836568332</v>
      </c>
      <c r="BF96" s="2">
        <f t="shared" si="132"/>
        <v>2.9448933159140425</v>
      </c>
      <c r="BG96" s="2">
        <f t="shared" si="133"/>
        <v>2.368181996470732</v>
      </c>
      <c r="BH96" s="2">
        <f t="shared" si="125"/>
        <v>6.4293362818005244</v>
      </c>
      <c r="BI96" s="2">
        <f t="shared" si="134"/>
        <v>6.4293362818005235</v>
      </c>
      <c r="BJ96" s="2">
        <f t="shared" si="135"/>
        <v>6.4293362818005244</v>
      </c>
      <c r="BK96" s="11">
        <f t="shared" si="139"/>
        <v>4.821274595126443E-2</v>
      </c>
      <c r="BL96" s="11"/>
      <c r="BM96" s="11"/>
    </row>
    <row r="97" spans="1:65">
      <c r="A97" s="2">
        <f t="shared" si="73"/>
        <v>2051</v>
      </c>
      <c r="B97" s="5">
        <f t="shared" si="74"/>
        <v>1154.3546824489206</v>
      </c>
      <c r="C97" s="5">
        <f t="shared" si="75"/>
        <v>2909.0567841297984</v>
      </c>
      <c r="D97" s="5">
        <f t="shared" si="76"/>
        <v>4205.7311000674044</v>
      </c>
      <c r="E97" s="15">
        <f t="shared" si="77"/>
        <v>5.0152869807389231E-4</v>
      </c>
      <c r="F97" s="15">
        <f t="shared" si="78"/>
        <v>9.8804516545348024E-4</v>
      </c>
      <c r="G97" s="15">
        <f t="shared" si="79"/>
        <v>2.01705905839399E-3</v>
      </c>
      <c r="H97" s="5">
        <f t="shared" si="80"/>
        <v>92990.673335790052</v>
      </c>
      <c r="I97" s="5">
        <f t="shared" si="81"/>
        <v>27863.998346446384</v>
      </c>
      <c r="J97" s="5">
        <f t="shared" si="82"/>
        <v>11099.736622281416</v>
      </c>
      <c r="K97" s="5">
        <f t="shared" si="83"/>
        <v>80556.413682589991</v>
      </c>
      <c r="L97" s="5">
        <f t="shared" si="84"/>
        <v>9578.3617901365542</v>
      </c>
      <c r="M97" s="5">
        <f t="shared" si="85"/>
        <v>2639.1931291336064</v>
      </c>
      <c r="N97" s="15">
        <f t="shared" si="86"/>
        <v>1.7589492626611358E-2</v>
      </c>
      <c r="O97" s="15">
        <f t="shared" si="87"/>
        <v>2.2192108124790666E-2</v>
      </c>
      <c r="P97" s="15">
        <f t="shared" si="88"/>
        <v>2.0308270061907718E-2</v>
      </c>
      <c r="Q97" s="5">
        <f t="shared" si="89"/>
        <v>8403.4509726422257</v>
      </c>
      <c r="R97" s="5">
        <f t="shared" si="90"/>
        <v>10104.192433990434</v>
      </c>
      <c r="S97" s="5">
        <f t="shared" si="91"/>
        <v>4882.805375064182</v>
      </c>
      <c r="T97" s="5">
        <f t="shared" si="92"/>
        <v>90.368750662739032</v>
      </c>
      <c r="U97" s="5">
        <f t="shared" si="93"/>
        <v>362.62536009226636</v>
      </c>
      <c r="V97" s="5">
        <f t="shared" si="94"/>
        <v>439.90281402376024</v>
      </c>
      <c r="W97" s="15">
        <f t="shared" si="95"/>
        <v>-1.0734613539272964E-2</v>
      </c>
      <c r="X97" s="15">
        <f t="shared" si="96"/>
        <v>-1.217998157191269E-2</v>
      </c>
      <c r="Y97" s="15">
        <f t="shared" si="97"/>
        <v>-9.7425357312937999E-3</v>
      </c>
      <c r="Z97" s="5">
        <f t="shared" si="126"/>
        <v>16260.154826960754</v>
      </c>
      <c r="AA97" s="5">
        <f t="shared" si="127"/>
        <v>28140.262180336402</v>
      </c>
      <c r="AB97" s="5">
        <f t="shared" si="128"/>
        <v>16095.567007103034</v>
      </c>
      <c r="AC97" s="16">
        <f t="shared" si="101"/>
        <v>1.9599950466968723</v>
      </c>
      <c r="AD97" s="16">
        <f t="shared" si="102"/>
        <v>2.9106334106517382</v>
      </c>
      <c r="AE97" s="16">
        <f t="shared" si="103"/>
        <v>3.500771472819975</v>
      </c>
      <c r="AF97" s="15">
        <f t="shared" si="104"/>
        <v>-4.0504037456468023E-3</v>
      </c>
      <c r="AG97" s="15">
        <f t="shared" si="105"/>
        <v>2.9673830763510267E-4</v>
      </c>
      <c r="AH97" s="15">
        <f t="shared" si="106"/>
        <v>9.7937136394747881E-3</v>
      </c>
      <c r="AI97" s="1">
        <f t="shared" si="64"/>
        <v>155204.07546354309</v>
      </c>
      <c r="AJ97" s="1">
        <f t="shared" si="65"/>
        <v>44408.661721827972</v>
      </c>
      <c r="AK97" s="1">
        <f t="shared" si="66"/>
        <v>17739.96672069811</v>
      </c>
      <c r="AL97" s="14">
        <f t="shared" si="107"/>
        <v>30.22656295349956</v>
      </c>
      <c r="AM97" s="14">
        <f t="shared" si="108"/>
        <v>5.5538622877647859</v>
      </c>
      <c r="AN97" s="14">
        <f t="shared" si="109"/>
        <v>1.979445977973185</v>
      </c>
      <c r="AO97" s="11">
        <f t="shared" si="110"/>
        <v>1.3656998072978243E-2</v>
      </c>
      <c r="AP97" s="11">
        <f t="shared" si="111"/>
        <v>1.7204215586057215E-2</v>
      </c>
      <c r="AQ97" s="11">
        <f t="shared" si="112"/>
        <v>1.5606394266171032E-2</v>
      </c>
      <c r="AR97" s="1">
        <f t="shared" si="129"/>
        <v>92990.673335790052</v>
      </c>
      <c r="AS97" s="1">
        <f t="shared" si="122"/>
        <v>27863.998346446384</v>
      </c>
      <c r="AT97" s="1">
        <f t="shared" si="123"/>
        <v>11099.736622281416</v>
      </c>
      <c r="AU97" s="1">
        <f t="shared" si="70"/>
        <v>18598.13466715801</v>
      </c>
      <c r="AV97" s="1">
        <f t="shared" si="71"/>
        <v>5572.7996692892775</v>
      </c>
      <c r="AW97" s="1">
        <f t="shared" si="72"/>
        <v>2219.9473244562832</v>
      </c>
      <c r="AX97" s="2">
        <f t="shared" si="124"/>
        <v>5.892110278146177E-3</v>
      </c>
      <c r="AY97" s="2">
        <f t="shared" si="119"/>
        <v>3.4030653273647106E-2</v>
      </c>
      <c r="AZ97" s="2">
        <f t="shared" si="120"/>
        <v>4.8862894413310466E-2</v>
      </c>
      <c r="BA97" s="2">
        <f t="shared" si="136"/>
        <v>3.0413822534421639E-2</v>
      </c>
      <c r="BB97" s="2">
        <f t="shared" si="137"/>
        <v>3.4716963529835819E-6</v>
      </c>
      <c r="BC97" s="2">
        <f t="shared" si="130"/>
        <v>1.1580853622311886E-4</v>
      </c>
      <c r="BD97" s="2">
        <f t="shared" si="131"/>
        <v>2.3875824504463272E-4</v>
      </c>
      <c r="BE97" s="2">
        <f t="shared" si="138"/>
        <v>0.32283538148134994</v>
      </c>
      <c r="BF97" s="2">
        <f t="shared" si="132"/>
        <v>3.2268888618253602</v>
      </c>
      <c r="BG97" s="2">
        <f t="shared" si="133"/>
        <v>2.6501536363935503</v>
      </c>
      <c r="BH97" s="2">
        <f t="shared" si="125"/>
        <v>6.7393122385902204</v>
      </c>
      <c r="BI97" s="2">
        <f t="shared" si="134"/>
        <v>6.7393122385902213</v>
      </c>
      <c r="BJ97" s="2">
        <f t="shared" si="135"/>
        <v>6.7393122385902204</v>
      </c>
      <c r="BK97" s="11">
        <f t="shared" si="139"/>
        <v>4.8062082688481195E-2</v>
      </c>
      <c r="BL97" s="11"/>
      <c r="BM97" s="11"/>
    </row>
    <row r="98" spans="1:65">
      <c r="A98" s="2">
        <f t="shared" si="73"/>
        <v>2052</v>
      </c>
      <c r="B98" s="5">
        <f t="shared" si="74"/>
        <v>1154.9046773498744</v>
      </c>
      <c r="C98" s="5">
        <f t="shared" si="75"/>
        <v>2911.7873496468078</v>
      </c>
      <c r="D98" s="5">
        <f t="shared" si="76"/>
        <v>4213.7901476793368</v>
      </c>
      <c r="E98" s="15">
        <f t="shared" si="77"/>
        <v>4.764522631701977E-4</v>
      </c>
      <c r="F98" s="15">
        <f t="shared" si="78"/>
        <v>9.3864290718080623E-4</v>
      </c>
      <c r="G98" s="15">
        <f t="shared" si="79"/>
        <v>1.9162061054742905E-3</v>
      </c>
      <c r="H98" s="5">
        <f t="shared" si="80"/>
        <v>94654.850769647892</v>
      </c>
      <c r="I98" s="5">
        <f t="shared" si="81"/>
        <v>28502.763236656658</v>
      </c>
      <c r="J98" s="5">
        <f t="shared" si="82"/>
        <v>11344.464503340036</v>
      </c>
      <c r="K98" s="5">
        <f t="shared" si="83"/>
        <v>81959.015861680964</v>
      </c>
      <c r="L98" s="5">
        <f t="shared" si="84"/>
        <v>9788.7516545856179</v>
      </c>
      <c r="M98" s="5">
        <f t="shared" si="85"/>
        <v>2692.2234154417442</v>
      </c>
      <c r="N98" s="15">
        <f t="shared" si="86"/>
        <v>1.7411427780505973E-2</v>
      </c>
      <c r="O98" s="15">
        <f t="shared" si="87"/>
        <v>2.196511982515803E-2</v>
      </c>
      <c r="P98" s="15">
        <f t="shared" si="88"/>
        <v>2.0093370857458437E-2</v>
      </c>
      <c r="Q98" s="5">
        <f t="shared" si="89"/>
        <v>8462.0184350152886</v>
      </c>
      <c r="R98" s="5">
        <f t="shared" si="90"/>
        <v>10209.934626938089</v>
      </c>
      <c r="S98" s="5">
        <f t="shared" si="91"/>
        <v>4941.8421056387551</v>
      </c>
      <c r="T98" s="5">
        <f t="shared" si="92"/>
        <v>89.398677048347608</v>
      </c>
      <c r="U98" s="5">
        <f t="shared" si="93"/>
        <v>358.20858988883435</v>
      </c>
      <c r="V98" s="5">
        <f t="shared" si="94"/>
        <v>435.61704513983705</v>
      </c>
      <c r="W98" s="15">
        <f t="shared" si="95"/>
        <v>-1.0734613539272964E-2</v>
      </c>
      <c r="X98" s="15">
        <f t="shared" si="96"/>
        <v>-1.217998157191269E-2</v>
      </c>
      <c r="Y98" s="15">
        <f t="shared" si="97"/>
        <v>-9.7425357312937999E-3</v>
      </c>
      <c r="Z98" s="5">
        <f t="shared" si="126"/>
        <v>16307.354975068785</v>
      </c>
      <c r="AA98" s="5">
        <f t="shared" si="127"/>
        <v>28417.20215356231</v>
      </c>
      <c r="AB98" s="5">
        <f t="shared" si="128"/>
        <v>16417.573250340611</v>
      </c>
      <c r="AC98" s="16">
        <f t="shared" si="101"/>
        <v>1.9520562754182822</v>
      </c>
      <c r="AD98" s="16">
        <f t="shared" si="102"/>
        <v>2.9114971070841613</v>
      </c>
      <c r="AE98" s="16">
        <f t="shared" si="103"/>
        <v>3.5350570261420162</v>
      </c>
      <c r="AF98" s="15">
        <f t="shared" si="104"/>
        <v>-4.0504037456468023E-3</v>
      </c>
      <c r="AG98" s="15">
        <f t="shared" si="105"/>
        <v>2.9673830763510267E-4</v>
      </c>
      <c r="AH98" s="15">
        <f t="shared" si="106"/>
        <v>9.7937136394747881E-3</v>
      </c>
      <c r="AI98" s="1">
        <f t="shared" si="64"/>
        <v>158281.80258434679</v>
      </c>
      <c r="AJ98" s="1">
        <f t="shared" si="65"/>
        <v>45540.595218934453</v>
      </c>
      <c r="AK98" s="1">
        <f t="shared" si="66"/>
        <v>18185.917373084583</v>
      </c>
      <c r="AL98" s="14">
        <f t="shared" si="107"/>
        <v>30.635239024388174</v>
      </c>
      <c r="AM98" s="14">
        <f t="shared" si="108"/>
        <v>5.6484566334574238</v>
      </c>
      <c r="AN98" s="14">
        <f t="shared" si="109"/>
        <v>2.0100290721904126</v>
      </c>
      <c r="AO98" s="11">
        <f t="shared" si="110"/>
        <v>1.352042809224846E-2</v>
      </c>
      <c r="AP98" s="11">
        <f t="shared" si="111"/>
        <v>1.7032173430196643E-2</v>
      </c>
      <c r="AQ98" s="11">
        <f t="shared" si="112"/>
        <v>1.5450330323509322E-2</v>
      </c>
      <c r="AR98" s="1">
        <f t="shared" si="129"/>
        <v>94654.850769647892</v>
      </c>
      <c r="AS98" s="1">
        <f t="shared" si="122"/>
        <v>28502.763236656658</v>
      </c>
      <c r="AT98" s="1">
        <f t="shared" si="123"/>
        <v>11344.464503340036</v>
      </c>
      <c r="AU98" s="1">
        <f t="shared" si="70"/>
        <v>18930.970153929578</v>
      </c>
      <c r="AV98" s="1">
        <f t="shared" si="71"/>
        <v>5700.5526473313321</v>
      </c>
      <c r="AW98" s="1">
        <f t="shared" si="72"/>
        <v>2268.8929006680073</v>
      </c>
      <c r="AX98" s="2">
        <f t="shared" si="124"/>
        <v>6.0843367281118105E-3</v>
      </c>
      <c r="AY98" s="2">
        <f t="shared" si="119"/>
        <v>3.5210074425854145E-2</v>
      </c>
      <c r="AZ98" s="2">
        <f t="shared" si="120"/>
        <v>5.1109020014219388E-2</v>
      </c>
      <c r="BA98" s="2">
        <f t="shared" si="136"/>
        <v>3.1710987324675206E-2</v>
      </c>
      <c r="BB98" s="2">
        <f t="shared" si="137"/>
        <v>3.7019153421050334E-6</v>
      </c>
      <c r="BC98" s="2">
        <f t="shared" si="130"/>
        <v>1.239749341074188E-4</v>
      </c>
      <c r="BD98" s="2">
        <f t="shared" si="131"/>
        <v>2.6121319268138782E-4</v>
      </c>
      <c r="BE98" s="2">
        <f t="shared" si="138"/>
        <v>0.35040424426882194</v>
      </c>
      <c r="BF98" s="2">
        <f t="shared" si="132"/>
        <v>3.5336281941438683</v>
      </c>
      <c r="BG98" s="2">
        <f t="shared" si="133"/>
        <v>2.9633237921781252</v>
      </c>
      <c r="BH98" s="2">
        <f t="shared" si="125"/>
        <v>7.0632176206648367</v>
      </c>
      <c r="BI98" s="2">
        <f t="shared" si="134"/>
        <v>7.0632176206648376</v>
      </c>
      <c r="BJ98" s="2">
        <f t="shared" si="135"/>
        <v>7.0632176206648367</v>
      </c>
      <c r="BK98" s="11">
        <f t="shared" si="139"/>
        <v>4.7911322255441896E-2</v>
      </c>
      <c r="BL98" s="11"/>
      <c r="BM98" s="11"/>
    </row>
    <row r="99" spans="1:65">
      <c r="A99" s="2">
        <f t="shared" si="73"/>
        <v>2053</v>
      </c>
      <c r="B99" s="5">
        <f t="shared" si="74"/>
        <v>1155.42742144978</v>
      </c>
      <c r="C99" s="5">
        <f t="shared" si="75"/>
        <v>2914.3838217626244</v>
      </c>
      <c r="D99" s="5">
        <f t="shared" si="76"/>
        <v>4221.4609135670989</v>
      </c>
      <c r="E99" s="15">
        <f t="shared" si="77"/>
        <v>4.5262965001168778E-4</v>
      </c>
      <c r="F99" s="15">
        <f t="shared" si="78"/>
        <v>8.9171076182176592E-4</v>
      </c>
      <c r="G99" s="15">
        <f t="shared" si="79"/>
        <v>1.820395800200576E-3</v>
      </c>
      <c r="H99" s="5">
        <f t="shared" si="80"/>
        <v>96329.82764170882</v>
      </c>
      <c r="I99" s="5">
        <f t="shared" si="81"/>
        <v>29148.396227800949</v>
      </c>
      <c r="J99" s="5">
        <f t="shared" si="82"/>
        <v>11591.062797714976</v>
      </c>
      <c r="K99" s="5">
        <f t="shared" si="83"/>
        <v>83371.595526821009</v>
      </c>
      <c r="L99" s="5">
        <f t="shared" si="84"/>
        <v>10001.563970449146</v>
      </c>
      <c r="M99" s="5">
        <f t="shared" si="85"/>
        <v>2745.7468007018988</v>
      </c>
      <c r="N99" s="15">
        <f t="shared" si="86"/>
        <v>1.7235195546076332E-2</v>
      </c>
      <c r="O99" s="15">
        <f t="shared" si="87"/>
        <v>2.1740495966493745E-2</v>
      </c>
      <c r="P99" s="15">
        <f t="shared" si="88"/>
        <v>1.9880736848643776E-2</v>
      </c>
      <c r="Q99" s="5">
        <f t="shared" si="89"/>
        <v>8519.3152450798516</v>
      </c>
      <c r="R99" s="5">
        <f t="shared" si="90"/>
        <v>10314.03221470582</v>
      </c>
      <c r="S99" s="5">
        <f t="shared" si="91"/>
        <v>5000.0718859098642</v>
      </c>
      <c r="T99" s="5">
        <f t="shared" si="92"/>
        <v>88.439016799311318</v>
      </c>
      <c r="U99" s="5">
        <f t="shared" si="93"/>
        <v>353.8456158650875</v>
      </c>
      <c r="V99" s="5">
        <f t="shared" si="94"/>
        <v>431.37303051240156</v>
      </c>
      <c r="W99" s="15">
        <f t="shared" si="95"/>
        <v>-1.0734613539272964E-2</v>
      </c>
      <c r="X99" s="15">
        <f t="shared" si="96"/>
        <v>-1.217998157191269E-2</v>
      </c>
      <c r="Y99" s="15">
        <f t="shared" si="97"/>
        <v>-9.7425357312937999E-3</v>
      </c>
      <c r="Z99" s="5">
        <f t="shared" si="126"/>
        <v>16351.334216657157</v>
      </c>
      <c r="AA99" s="5">
        <f t="shared" si="127"/>
        <v>28688.043903189573</v>
      </c>
      <c r="AB99" s="5">
        <f t="shared" si="128"/>
        <v>16739.183507274869</v>
      </c>
      <c r="AC99" s="16">
        <f t="shared" si="101"/>
        <v>1.9441496593686147</v>
      </c>
      <c r="AD99" s="16">
        <f t="shared" si="102"/>
        <v>2.912361059808402</v>
      </c>
      <c r="AE99" s="16">
        <f t="shared" si="103"/>
        <v>3.5696783623552646</v>
      </c>
      <c r="AF99" s="15">
        <f t="shared" si="104"/>
        <v>-4.0504037456468023E-3</v>
      </c>
      <c r="AG99" s="15">
        <f t="shared" si="105"/>
        <v>2.9673830763510267E-4</v>
      </c>
      <c r="AH99" s="15">
        <f t="shared" si="106"/>
        <v>9.7937136394747881E-3</v>
      </c>
      <c r="AI99" s="1">
        <f t="shared" si="64"/>
        <v>161384.5924798417</v>
      </c>
      <c r="AJ99" s="1">
        <f t="shared" si="65"/>
        <v>46687.088344372336</v>
      </c>
      <c r="AK99" s="1">
        <f t="shared" si="66"/>
        <v>18636.218536444132</v>
      </c>
      <c r="AL99" s="14">
        <f t="shared" si="107"/>
        <v>31.045298555243075</v>
      </c>
      <c r="AM99" s="14">
        <f t="shared" si="108"/>
        <v>5.7437000715214754</v>
      </c>
      <c r="AN99" s="14">
        <f t="shared" si="109"/>
        <v>2.0407741291843595</v>
      </c>
      <c r="AO99" s="11">
        <f t="shared" si="110"/>
        <v>1.3385223811325975E-2</v>
      </c>
      <c r="AP99" s="11">
        <f t="shared" si="111"/>
        <v>1.6861851695894676E-2</v>
      </c>
      <c r="AQ99" s="11">
        <f t="shared" si="112"/>
        <v>1.5295827020274228E-2</v>
      </c>
      <c r="AR99" s="1">
        <f t="shared" si="129"/>
        <v>96329.82764170882</v>
      </c>
      <c r="AS99" s="1">
        <f t="shared" si="122"/>
        <v>29148.396227800949</v>
      </c>
      <c r="AT99" s="1">
        <f t="shared" si="123"/>
        <v>11591.062797714976</v>
      </c>
      <c r="AU99" s="1">
        <f t="shared" si="70"/>
        <v>19265.965528341763</v>
      </c>
      <c r="AV99" s="1">
        <f t="shared" si="71"/>
        <v>5829.6792455601899</v>
      </c>
      <c r="AW99" s="1">
        <f t="shared" si="72"/>
        <v>2318.2125595429952</v>
      </c>
      <c r="AX99" s="2">
        <f t="shared" si="124"/>
        <v>6.2818785622215205E-3</v>
      </c>
      <c r="AY99" s="2">
        <f t="shared" si="119"/>
        <v>3.6423644347917991E-2</v>
      </c>
      <c r="AZ99" s="2">
        <f t="shared" si="120"/>
        <v>5.3445129786061793E-2</v>
      </c>
      <c r="BA99" s="2">
        <f t="shared" si="136"/>
        <v>3.3057876151797616E-2</v>
      </c>
      <c r="BB99" s="2">
        <f t="shared" si="137"/>
        <v>3.9461998270498317E-6</v>
      </c>
      <c r="BC99" s="2">
        <f t="shared" si="130"/>
        <v>1.3266818675836182E-4</v>
      </c>
      <c r="BD99" s="2">
        <f t="shared" si="131"/>
        <v>2.8563818978489896E-4</v>
      </c>
      <c r="BE99" s="2">
        <f t="shared" si="138"/>
        <v>0.38013674917945145</v>
      </c>
      <c r="BF99" s="2">
        <f t="shared" si="132"/>
        <v>3.8670648744566258</v>
      </c>
      <c r="BG99" s="2">
        <f t="shared" si="133"/>
        <v>3.3108501952223923</v>
      </c>
      <c r="BH99" s="2">
        <f t="shared" si="125"/>
        <v>7.4016257162488257</v>
      </c>
      <c r="BI99" s="2">
        <f t="shared" si="134"/>
        <v>7.4016257162488239</v>
      </c>
      <c r="BJ99" s="2">
        <f t="shared" si="135"/>
        <v>7.4016257162488257</v>
      </c>
      <c r="BK99" s="11">
        <f t="shared" si="139"/>
        <v>4.7760549388517787E-2</v>
      </c>
      <c r="BL99" s="11"/>
      <c r="BM99" s="11"/>
    </row>
    <row r="100" spans="1:65">
      <c r="A100" s="2">
        <f t="shared" si="73"/>
        <v>2054</v>
      </c>
      <c r="B100" s="5">
        <f t="shared" si="74"/>
        <v>1155.9242531236955</v>
      </c>
      <c r="C100" s="5">
        <f t="shared" si="75"/>
        <v>2916.8526698096725</v>
      </c>
      <c r="D100" s="5">
        <f t="shared" si="76"/>
        <v>4228.7614067989789</v>
      </c>
      <c r="E100" s="15">
        <f t="shared" si="77"/>
        <v>4.2999816751110336E-4</v>
      </c>
      <c r="F100" s="15">
        <f t="shared" si="78"/>
        <v>8.4712522373067754E-4</v>
      </c>
      <c r="G100" s="15">
        <f t="shared" si="79"/>
        <v>1.7293760101905471E-3</v>
      </c>
      <c r="H100" s="5">
        <f t="shared" si="80"/>
        <v>98015.418048188236</v>
      </c>
      <c r="I100" s="5">
        <f t="shared" si="81"/>
        <v>29800.841319753523</v>
      </c>
      <c r="J100" s="5">
        <f t="shared" si="82"/>
        <v>11839.502480408346</v>
      </c>
      <c r="K100" s="5">
        <f t="shared" si="83"/>
        <v>84793.980040921932</v>
      </c>
      <c r="L100" s="5">
        <f t="shared" si="84"/>
        <v>10216.779759979463</v>
      </c>
      <c r="M100" s="5">
        <f t="shared" si="85"/>
        <v>2799.7565578830863</v>
      </c>
      <c r="N100" s="15">
        <f t="shared" si="86"/>
        <v>1.7060780774470485E-2</v>
      </c>
      <c r="O100" s="15">
        <f t="shared" si="87"/>
        <v>2.1518213568017863E-2</v>
      </c>
      <c r="P100" s="15">
        <f t="shared" si="88"/>
        <v>1.9670334193735872E-2</v>
      </c>
      <c r="Q100" s="5">
        <f t="shared" si="89"/>
        <v>8575.3354167184443</v>
      </c>
      <c r="R100" s="5">
        <f t="shared" si="90"/>
        <v>10416.460398338169</v>
      </c>
      <c r="S100" s="5">
        <f t="shared" si="91"/>
        <v>5057.4845764288175</v>
      </c>
      <c r="T100" s="5">
        <f t="shared" si="92"/>
        <v>87.489658132177439</v>
      </c>
      <c r="U100" s="5">
        <f t="shared" si="93"/>
        <v>349.53578278454864</v>
      </c>
      <c r="V100" s="5">
        <f t="shared" si="94"/>
        <v>427.17036334911802</v>
      </c>
      <c r="W100" s="15">
        <f t="shared" si="95"/>
        <v>-1.0734613539272964E-2</v>
      </c>
      <c r="X100" s="15">
        <f t="shared" si="96"/>
        <v>-1.217998157191269E-2</v>
      </c>
      <c r="Y100" s="15">
        <f t="shared" si="97"/>
        <v>-9.7425357312937999E-3</v>
      </c>
      <c r="Z100" s="5">
        <f t="shared" si="126"/>
        <v>16392.113487012652</v>
      </c>
      <c r="AA100" s="5">
        <f t="shared" si="127"/>
        <v>28952.674414560075</v>
      </c>
      <c r="AB100" s="5">
        <f t="shared" si="128"/>
        <v>17060.18718951711</v>
      </c>
      <c r="AC100" s="16">
        <f t="shared" si="101"/>
        <v>1.9362750683062102</v>
      </c>
      <c r="AD100" s="16">
        <f t="shared" si="102"/>
        <v>2.9132252689005118</v>
      </c>
      <c r="AE100" s="16">
        <f t="shared" si="103"/>
        <v>3.6046387700212015</v>
      </c>
      <c r="AF100" s="15">
        <f t="shared" si="104"/>
        <v>-4.0504037456468023E-3</v>
      </c>
      <c r="AG100" s="15">
        <f t="shared" si="105"/>
        <v>2.9673830763510267E-4</v>
      </c>
      <c r="AH100" s="15">
        <f t="shared" si="106"/>
        <v>9.7937136394747881E-3</v>
      </c>
      <c r="AI100" s="1">
        <f t="shared" si="64"/>
        <v>164512.0987601993</v>
      </c>
      <c r="AJ100" s="1">
        <f t="shared" si="65"/>
        <v>47848.058755495294</v>
      </c>
      <c r="AK100" s="1">
        <f t="shared" si="66"/>
        <v>19090.809242342715</v>
      </c>
      <c r="AL100" s="14">
        <f t="shared" si="107"/>
        <v>31.456691341999928</v>
      </c>
      <c r="AM100" s="14">
        <f t="shared" si="108"/>
        <v>5.8395809961252532</v>
      </c>
      <c r="AN100" s="14">
        <f t="shared" si="109"/>
        <v>2.0716773039711396</v>
      </c>
      <c r="AO100" s="11">
        <f t="shared" si="110"/>
        <v>1.3251371573212715E-2</v>
      </c>
      <c r="AP100" s="11">
        <f t="shared" si="111"/>
        <v>1.6693233178935729E-2</v>
      </c>
      <c r="AQ100" s="11">
        <f t="shared" si="112"/>
        <v>1.5142868750071486E-2</v>
      </c>
      <c r="AR100" s="1">
        <f t="shared" si="129"/>
        <v>98015.418048188236</v>
      </c>
      <c r="AS100" s="1">
        <f t="shared" si="122"/>
        <v>29800.841319753523</v>
      </c>
      <c r="AT100" s="1">
        <f t="shared" si="123"/>
        <v>11839.502480408346</v>
      </c>
      <c r="AU100" s="1">
        <f t="shared" si="70"/>
        <v>19603.083609637648</v>
      </c>
      <c r="AV100" s="1">
        <f t="shared" si="71"/>
        <v>5960.1682639507053</v>
      </c>
      <c r="AW100" s="1">
        <f t="shared" si="72"/>
        <v>2367.9004960816692</v>
      </c>
      <c r="AX100" s="2">
        <f t="shared" si="124"/>
        <v>6.4848468224007324E-3</v>
      </c>
      <c r="AY100" s="2">
        <f t="shared" si="119"/>
        <v>3.7672056441936295E-2</v>
      </c>
      <c r="AZ100" s="2">
        <f t="shared" si="120"/>
        <v>5.5873966849483314E-2</v>
      </c>
      <c r="BA100" s="2">
        <f t="shared" si="136"/>
        <v>3.4456026303727599E-2</v>
      </c>
      <c r="BB100" s="2">
        <f t="shared" si="137"/>
        <v>4.205323831000088E-6</v>
      </c>
      <c r="BC100" s="2">
        <f t="shared" si="130"/>
        <v>1.4191838365644339E-4</v>
      </c>
      <c r="BD100" s="2">
        <f t="shared" si="131"/>
        <v>3.1219001714971606E-4</v>
      </c>
      <c r="BE100" s="2">
        <f t="shared" si="138"/>
        <v>0.41218657332348213</v>
      </c>
      <c r="BF100" s="2">
        <f t="shared" si="132"/>
        <v>4.2292872317015711</v>
      </c>
      <c r="BG100" s="2">
        <f t="shared" si="133"/>
        <v>3.6961744824027871</v>
      </c>
      <c r="BH100" s="2">
        <f t="shared" si="125"/>
        <v>7.7551314268250513</v>
      </c>
      <c r="BI100" s="2">
        <f t="shared" si="134"/>
        <v>7.7551314268250513</v>
      </c>
      <c r="BJ100" s="2">
        <f t="shared" si="135"/>
        <v>7.7551314268250513</v>
      </c>
      <c r="BK100" s="11">
        <f t="shared" si="139"/>
        <v>4.7609842952394982E-2</v>
      </c>
      <c r="BL100" s="11"/>
      <c r="BM100" s="11"/>
    </row>
    <row r="101" spans="1:65">
      <c r="A101" s="2">
        <f t="shared" si="73"/>
        <v>2055</v>
      </c>
      <c r="B101" s="5">
        <f t="shared" si="74"/>
        <v>1156.396446168789</v>
      </c>
      <c r="C101" s="5">
        <f t="shared" si="75"/>
        <v>2919.2000623066492</v>
      </c>
      <c r="D101" s="5">
        <f t="shared" si="76"/>
        <v>4235.7088694022304</v>
      </c>
      <c r="E101" s="15">
        <f t="shared" si="77"/>
        <v>4.0849825913554817E-4</v>
      </c>
      <c r="F101" s="15">
        <f t="shared" si="78"/>
        <v>8.0476896254414365E-4</v>
      </c>
      <c r="G101" s="15">
        <f t="shared" si="79"/>
        <v>1.6429072096810196E-3</v>
      </c>
      <c r="H101" s="5">
        <f t="shared" si="80"/>
        <v>99711.434183541947</v>
      </c>
      <c r="I101" s="5">
        <f t="shared" si="81"/>
        <v>30460.040635483929</v>
      </c>
      <c r="J101" s="5">
        <f t="shared" si="82"/>
        <v>12089.754148262946</v>
      </c>
      <c r="K101" s="5">
        <f t="shared" si="83"/>
        <v>86225.994998421113</v>
      </c>
      <c r="L101" s="5">
        <f t="shared" si="84"/>
        <v>10434.379276977501</v>
      </c>
      <c r="M101" s="5">
        <f t="shared" si="85"/>
        <v>2854.2457758597388</v>
      </c>
      <c r="N101" s="15">
        <f t="shared" si="86"/>
        <v>1.688816773087054E-2</v>
      </c>
      <c r="O101" s="15">
        <f t="shared" si="87"/>
        <v>2.129824877408093E-2</v>
      </c>
      <c r="P101" s="15">
        <f t="shared" si="88"/>
        <v>1.9462127099311832E-2</v>
      </c>
      <c r="Q101" s="5">
        <f t="shared" si="89"/>
        <v>8630.0735333991106</v>
      </c>
      <c r="R101" s="5">
        <f t="shared" si="90"/>
        <v>10517.195416261993</v>
      </c>
      <c r="S101" s="5">
        <f t="shared" si="91"/>
        <v>5114.0704701148152</v>
      </c>
      <c r="T101" s="5">
        <f t="shared" si="92"/>
        <v>86.550490463445399</v>
      </c>
      <c r="U101" s="5">
        <f t="shared" si="93"/>
        <v>345.27844339150874</v>
      </c>
      <c r="V101" s="5">
        <f t="shared" si="94"/>
        <v>423.0086408208395</v>
      </c>
      <c r="W101" s="15">
        <f t="shared" si="95"/>
        <v>-1.0734613539272964E-2</v>
      </c>
      <c r="X101" s="15">
        <f t="shared" si="96"/>
        <v>-1.217998157191269E-2</v>
      </c>
      <c r="Y101" s="15">
        <f t="shared" si="97"/>
        <v>-9.7425357312937999E-3</v>
      </c>
      <c r="Z101" s="5">
        <f t="shared" si="126"/>
        <v>16429.714806450076</v>
      </c>
      <c r="AA101" s="5">
        <f t="shared" si="127"/>
        <v>29210.983866792569</v>
      </c>
      <c r="AB101" s="5">
        <f t="shared" si="128"/>
        <v>17380.367379133422</v>
      </c>
      <c r="AC101" s="16">
        <f t="shared" si="101"/>
        <v>1.9284323725169403</v>
      </c>
      <c r="AD101" s="16">
        <f t="shared" si="102"/>
        <v>2.914089734436565</v>
      </c>
      <c r="AE101" s="16">
        <f t="shared" si="103"/>
        <v>3.6399415699085376</v>
      </c>
      <c r="AF101" s="15">
        <f t="shared" si="104"/>
        <v>-4.0504037456468023E-3</v>
      </c>
      <c r="AG101" s="15">
        <f t="shared" si="105"/>
        <v>2.9673830763510267E-4</v>
      </c>
      <c r="AH101" s="15">
        <f t="shared" si="106"/>
        <v>9.7937136394747881E-3</v>
      </c>
      <c r="AI101" s="1">
        <f t="shared" si="64"/>
        <v>167663.97249381704</v>
      </c>
      <c r="AJ101" s="1">
        <f t="shared" si="65"/>
        <v>49023.42114389647</v>
      </c>
      <c r="AK101" s="1">
        <f t="shared" si="66"/>
        <v>19549.628814190117</v>
      </c>
      <c r="AL101" s="14">
        <f t="shared" si="107"/>
        <v>31.869367204382264</v>
      </c>
      <c r="AM101" s="14">
        <f t="shared" si="108"/>
        <v>5.936087668488498</v>
      </c>
      <c r="AN101" s="14">
        <f t="shared" si="109"/>
        <v>2.1027347301026111</v>
      </c>
      <c r="AO101" s="11">
        <f t="shared" si="110"/>
        <v>1.3118857857480588E-2</v>
      </c>
      <c r="AP101" s="11">
        <f t="shared" si="111"/>
        <v>1.6526300847146371E-2</v>
      </c>
      <c r="AQ101" s="11">
        <f t="shared" si="112"/>
        <v>1.4991440062570771E-2</v>
      </c>
      <c r="AR101" s="1">
        <f t="shared" si="129"/>
        <v>99711.434183541947</v>
      </c>
      <c r="AS101" s="1">
        <f t="shared" si="122"/>
        <v>30460.040635483929</v>
      </c>
      <c r="AT101" s="1">
        <f t="shared" si="123"/>
        <v>12089.754148262946</v>
      </c>
      <c r="AU101" s="1">
        <f t="shared" si="70"/>
        <v>19942.28683670839</v>
      </c>
      <c r="AV101" s="1">
        <f t="shared" si="71"/>
        <v>6092.0081270967858</v>
      </c>
      <c r="AW101" s="1">
        <f t="shared" si="72"/>
        <v>2417.9508296525892</v>
      </c>
      <c r="AX101" s="2">
        <f t="shared" si="124"/>
        <v>6.6933540624109326E-3</v>
      </c>
      <c r="AY101" s="2">
        <f t="shared" si="119"/>
        <v>3.8956007726873298E-2</v>
      </c>
      <c r="AZ101" s="2">
        <f t="shared" si="120"/>
        <v>5.8398301994443284E-2</v>
      </c>
      <c r="BA101" s="2">
        <f t="shared" si="136"/>
        <v>3.5906995807857098E-2</v>
      </c>
      <c r="BB101" s="2">
        <f t="shared" si="137"/>
        <v>4.4800988604792938E-6</v>
      </c>
      <c r="BC101" s="2">
        <f t="shared" si="130"/>
        <v>1.5175705380162123E-4</v>
      </c>
      <c r="BD101" s="2">
        <f t="shared" si="131"/>
        <v>3.4103616758341987E-4</v>
      </c>
      <c r="BE101" s="2">
        <f t="shared" si="138"/>
        <v>0.44671708266244237</v>
      </c>
      <c r="BF101" s="2">
        <f t="shared" si="132"/>
        <v>4.6225260255187033</v>
      </c>
      <c r="BG101" s="2">
        <f t="shared" si="133"/>
        <v>4.1230434217493475</v>
      </c>
      <c r="BH101" s="2">
        <f t="shared" si="125"/>
        <v>8.1243520161313754</v>
      </c>
      <c r="BI101" s="2">
        <f t="shared" si="134"/>
        <v>8.1243520161313771</v>
      </c>
      <c r="BJ101" s="2">
        <f t="shared" si="135"/>
        <v>8.1243520161313754</v>
      </c>
      <c r="BK101" s="11">
        <f t="shared" si="139"/>
        <v>4.7459276306775128E-2</v>
      </c>
      <c r="BL101" s="11"/>
      <c r="BM101" s="11"/>
    </row>
    <row r="102" spans="1:65">
      <c r="A102" s="2">
        <f t="shared" si="73"/>
        <v>2056</v>
      </c>
      <c r="B102" s="5">
        <f t="shared" si="74"/>
        <v>1156.8452128071629</v>
      </c>
      <c r="C102" s="5">
        <f t="shared" si="75"/>
        <v>2921.43187983197</v>
      </c>
      <c r="D102" s="5">
        <f t="shared" si="76"/>
        <v>4242.3198022098995</v>
      </c>
      <c r="E102" s="15">
        <f t="shared" si="77"/>
        <v>3.8807334617877077E-4</v>
      </c>
      <c r="F102" s="15">
        <f t="shared" si="78"/>
        <v>7.6453051441693648E-4</v>
      </c>
      <c r="G102" s="15">
        <f t="shared" si="79"/>
        <v>1.5607618491969685E-3</v>
      </c>
      <c r="H102" s="5">
        <f t="shared" si="80"/>
        <v>101417.68638335922</v>
      </c>
      <c r="I102" s="5">
        <f t="shared" si="81"/>
        <v>31125.934414965166</v>
      </c>
      <c r="J102" s="5">
        <f t="shared" si="82"/>
        <v>12341.787972061744</v>
      </c>
      <c r="K102" s="5">
        <f t="shared" si="83"/>
        <v>87667.464290457981</v>
      </c>
      <c r="L102" s="5">
        <f t="shared" si="84"/>
        <v>10654.342012847281</v>
      </c>
      <c r="M102" s="5">
        <f t="shared" si="85"/>
        <v>2909.2073552853531</v>
      </c>
      <c r="N102" s="15">
        <f t="shared" si="86"/>
        <v>1.6717340194952302E-2</v>
      </c>
      <c r="O102" s="15">
        <f t="shared" si="87"/>
        <v>2.1080577007116075E-2</v>
      </c>
      <c r="P102" s="15">
        <f t="shared" si="88"/>
        <v>1.9256078047118708E-2</v>
      </c>
      <c r="Q102" s="5">
        <f t="shared" si="89"/>
        <v>8683.5247388058524</v>
      </c>
      <c r="R102" s="5">
        <f t="shared" si="90"/>
        <v>10616.214531194155</v>
      </c>
      <c r="S102" s="5">
        <f t="shared" si="91"/>
        <v>5169.8202651264637</v>
      </c>
      <c r="T102" s="5">
        <f t="shared" si="92"/>
        <v>85.621404396685776</v>
      </c>
      <c r="U102" s="5">
        <f t="shared" si="93"/>
        <v>341.07295831382146</v>
      </c>
      <c r="V102" s="5">
        <f t="shared" si="94"/>
        <v>418.88746402299643</v>
      </c>
      <c r="W102" s="15">
        <f t="shared" si="95"/>
        <v>-1.0734613539272964E-2</v>
      </c>
      <c r="X102" s="15">
        <f t="shared" si="96"/>
        <v>-1.217998157191269E-2</v>
      </c>
      <c r="Y102" s="15">
        <f t="shared" si="97"/>
        <v>-9.7425357312937999E-3</v>
      </c>
      <c r="Z102" s="5">
        <f t="shared" si="126"/>
        <v>16464.161239715202</v>
      </c>
      <c r="AA102" s="5">
        <f t="shared" si="127"/>
        <v>29462.86564567266</v>
      </c>
      <c r="AB102" s="5">
        <f t="shared" si="128"/>
        <v>17699.50073759507</v>
      </c>
      <c r="AC102" s="16">
        <f t="shared" si="101"/>
        <v>1.9206214428120711</v>
      </c>
      <c r="AD102" s="16">
        <f t="shared" si="102"/>
        <v>2.9149544564926586</v>
      </c>
      <c r="AE102" s="16">
        <f t="shared" si="103"/>
        <v>3.6755901153086419</v>
      </c>
      <c r="AF102" s="15">
        <f t="shared" si="104"/>
        <v>-4.0504037456468023E-3</v>
      </c>
      <c r="AG102" s="15">
        <f t="shared" si="105"/>
        <v>2.9673830763510267E-4</v>
      </c>
      <c r="AH102" s="15">
        <f t="shared" si="106"/>
        <v>9.7937136394747881E-3</v>
      </c>
      <c r="AI102" s="1">
        <f t="shared" si="64"/>
        <v>170839.86208114374</v>
      </c>
      <c r="AJ102" s="1">
        <f t="shared" si="65"/>
        <v>50213.087156603608</v>
      </c>
      <c r="AK102" s="1">
        <f t="shared" si="66"/>
        <v>20012.616762423695</v>
      </c>
      <c r="AL102" s="14">
        <f t="shared" si="107"/>
        <v>32.283276005760783</v>
      </c>
      <c r="AM102" s="14">
        <f t="shared" si="108"/>
        <v>6.03320822344633</v>
      </c>
      <c r="AN102" s="14">
        <f t="shared" si="109"/>
        <v>2.1339425215596921</v>
      </c>
      <c r="AO102" s="11">
        <f t="shared" si="110"/>
        <v>1.2987669278905782E-2</v>
      </c>
      <c r="AP102" s="11">
        <f t="shared" si="111"/>
        <v>1.6361037838674906E-2</v>
      </c>
      <c r="AQ102" s="11">
        <f t="shared" si="112"/>
        <v>1.4841525661945064E-2</v>
      </c>
      <c r="AR102" s="1">
        <f t="shared" si="129"/>
        <v>101417.68638335922</v>
      </c>
      <c r="AS102" s="1">
        <f t="shared" si="122"/>
        <v>31125.934414965166</v>
      </c>
      <c r="AT102" s="1">
        <f t="shared" si="123"/>
        <v>12341.787972061744</v>
      </c>
      <c r="AU102" s="1">
        <f t="shared" si="70"/>
        <v>20283.537276671846</v>
      </c>
      <c r="AV102" s="1">
        <f t="shared" si="71"/>
        <v>6225.1868829930336</v>
      </c>
      <c r="AW102" s="1">
        <f t="shared" si="72"/>
        <v>2468.357594412349</v>
      </c>
      <c r="AX102" s="2">
        <f t="shared" si="124"/>
        <v>6.9075143500628182E-3</v>
      </c>
      <c r="AY102" s="2">
        <f t="shared" si="119"/>
        <v>4.0276198384400753E-2</v>
      </c>
      <c r="AZ102" s="2">
        <f t="shared" si="120"/>
        <v>6.1020929539517127E-2</v>
      </c>
      <c r="BA102" s="2">
        <f t="shared" si="136"/>
        <v>3.7412361291215786E-2</v>
      </c>
      <c r="BB102" s="2">
        <f t="shared" si="137"/>
        <v>4.7713754496323761E-6</v>
      </c>
      <c r="BC102" s="2">
        <f t="shared" si="130"/>
        <v>1.6221721562996059E-4</v>
      </c>
      <c r="BD102" s="2">
        <f t="shared" si="131"/>
        <v>3.723553841866714E-4</v>
      </c>
      <c r="BE102" s="2">
        <f t="shared" si="138"/>
        <v>0.48390185896807592</v>
      </c>
      <c r="BF102" s="2">
        <f t="shared" si="132"/>
        <v>5.0491624146764158</v>
      </c>
      <c r="BG102" s="2">
        <f t="shared" si="133"/>
        <v>4.595531201887491</v>
      </c>
      <c r="BH102" s="2">
        <f t="shared" si="125"/>
        <v>8.5099278832784595</v>
      </c>
      <c r="BI102" s="2">
        <f t="shared" si="134"/>
        <v>8.5099278832784595</v>
      </c>
      <c r="BJ102" s="2">
        <f t="shared" si="135"/>
        <v>8.5099278832784595</v>
      </c>
      <c r="BK102" s="11">
        <f t="shared" si="139"/>
        <v>4.7308917647581133E-2</v>
      </c>
      <c r="BL102" s="11"/>
      <c r="BM102" s="11"/>
    </row>
    <row r="103" spans="1:65">
      <c r="A103" s="2">
        <f t="shared" si="73"/>
        <v>2057</v>
      </c>
      <c r="B103" s="5">
        <f t="shared" si="74"/>
        <v>1157.2717065602706</v>
      </c>
      <c r="C103" s="5">
        <f t="shared" si="75"/>
        <v>2923.5537274589956</v>
      </c>
      <c r="D103" s="5">
        <f t="shared" si="76"/>
        <v>4248.6099905643132</v>
      </c>
      <c r="E103" s="15">
        <f t="shared" si="77"/>
        <v>3.6866967886983222E-4</v>
      </c>
      <c r="F103" s="15">
        <f t="shared" si="78"/>
        <v>7.263039886960896E-4</v>
      </c>
      <c r="G103" s="15">
        <f t="shared" si="79"/>
        <v>1.48272375673712E-3</v>
      </c>
      <c r="H103" s="5">
        <f t="shared" si="80"/>
        <v>103133.98317165302</v>
      </c>
      <c r="I103" s="5">
        <f t="shared" si="81"/>
        <v>31798.461011472402</v>
      </c>
      <c r="J103" s="5">
        <f t="shared" si="82"/>
        <v>12595.573649289852</v>
      </c>
      <c r="K103" s="5">
        <f t="shared" si="83"/>
        <v>89118.210172264167</v>
      </c>
      <c r="L103" s="5">
        <f t="shared" si="84"/>
        <v>10876.646703226492</v>
      </c>
      <c r="M103" s="5">
        <f t="shared" si="85"/>
        <v>2964.6340043598284</v>
      </c>
      <c r="N103" s="15">
        <f t="shared" si="86"/>
        <v>1.6548281549465305E-2</v>
      </c>
      <c r="O103" s="15">
        <f t="shared" si="87"/>
        <v>2.0865173101365597E-2</v>
      </c>
      <c r="P103" s="15">
        <f t="shared" si="88"/>
        <v>1.9052147992743906E-2</v>
      </c>
      <c r="Q103" s="5">
        <f t="shared" si="89"/>
        <v>8735.6847277987054</v>
      </c>
      <c r="R103" s="5">
        <f t="shared" si="90"/>
        <v>10713.496017739002</v>
      </c>
      <c r="S103" s="5">
        <f t="shared" si="91"/>
        <v>5224.7250392396154</v>
      </c>
      <c r="T103" s="5">
        <f t="shared" si="92"/>
        <v>84.702291709797549</v>
      </c>
      <c r="U103" s="5">
        <f t="shared" si="93"/>
        <v>336.91869596688139</v>
      </c>
      <c r="V103" s="5">
        <f t="shared" si="94"/>
        <v>414.80643793736135</v>
      </c>
      <c r="W103" s="15">
        <f t="shared" si="95"/>
        <v>-1.0734613539272964E-2</v>
      </c>
      <c r="X103" s="15">
        <f t="shared" si="96"/>
        <v>-1.217998157191269E-2</v>
      </c>
      <c r="Y103" s="15">
        <f t="shared" si="97"/>
        <v>-9.7425357312937999E-3</v>
      </c>
      <c r="Z103" s="5">
        <f t="shared" si="126"/>
        <v>16495.476856840563</v>
      </c>
      <c r="AA103" s="5">
        <f t="shared" si="127"/>
        <v>29708.216360187147</v>
      </c>
      <c r="AB103" s="5">
        <f t="shared" si="128"/>
        <v>18017.35743477612</v>
      </c>
      <c r="AC103" s="16">
        <f t="shared" si="101"/>
        <v>1.9128421505261355</v>
      </c>
      <c r="AD103" s="16">
        <f t="shared" si="102"/>
        <v>2.9158194351449116</v>
      </c>
      <c r="AE103" s="16">
        <f t="shared" si="103"/>
        <v>3.711587792354059</v>
      </c>
      <c r="AF103" s="15">
        <f t="shared" si="104"/>
        <v>-4.0504037456468023E-3</v>
      </c>
      <c r="AG103" s="15">
        <f t="shared" si="105"/>
        <v>2.9673830763510267E-4</v>
      </c>
      <c r="AH103" s="15">
        <f t="shared" si="106"/>
        <v>9.7937136394747881E-3</v>
      </c>
      <c r="AI103" s="1">
        <f t="shared" si="64"/>
        <v>174039.41314970123</v>
      </c>
      <c r="AJ103" s="1">
        <f t="shared" si="65"/>
        <v>51416.965323936281</v>
      </c>
      <c r="AK103" s="1">
        <f t="shared" si="66"/>
        <v>20479.712680593675</v>
      </c>
      <c r="AL103" s="14">
        <f t="shared" si="107"/>
        <v>32.698367672643208</v>
      </c>
      <c r="AM103" s="14">
        <f t="shared" si="108"/>
        <v>6.1309306759984157</v>
      </c>
      <c r="AN103" s="14">
        <f t="shared" si="109"/>
        <v>2.1652967746275875</v>
      </c>
      <c r="AO103" s="11">
        <f t="shared" si="110"/>
        <v>1.2857792586116724E-2</v>
      </c>
      <c r="AP103" s="11">
        <f t="shared" si="111"/>
        <v>1.6197427460288155E-2</v>
      </c>
      <c r="AQ103" s="11">
        <f t="shared" si="112"/>
        <v>1.4693110405325614E-2</v>
      </c>
      <c r="AR103" s="1">
        <f t="shared" si="129"/>
        <v>103133.98317165302</v>
      </c>
      <c r="AS103" s="1">
        <f t="shared" si="122"/>
        <v>31798.461011472402</v>
      </c>
      <c r="AT103" s="1">
        <f t="shared" si="123"/>
        <v>12595.573649289852</v>
      </c>
      <c r="AU103" s="1">
        <f t="shared" si="70"/>
        <v>20626.796634330603</v>
      </c>
      <c r="AV103" s="1">
        <f t="shared" si="71"/>
        <v>6359.6922022944809</v>
      </c>
      <c r="AW103" s="1">
        <f t="shared" si="72"/>
        <v>2519.1147298579708</v>
      </c>
      <c r="AX103" s="2">
        <f t="shared" si="124"/>
        <v>7.1274432690004493E-3</v>
      </c>
      <c r="AY103" s="2">
        <f t="shared" si="119"/>
        <v>4.1633331282798933E-2</v>
      </c>
      <c r="AZ103" s="2">
        <f t="shared" si="120"/>
        <v>6.3744662810372901E-2</v>
      </c>
      <c r="BA103" s="2">
        <f t="shared" si="136"/>
        <v>3.8973715597106114E-2</v>
      </c>
      <c r="BB103" s="2">
        <f t="shared" si="137"/>
        <v>5.0800447552819818E-6</v>
      </c>
      <c r="BC103" s="2">
        <f t="shared" si="130"/>
        <v>1.7333342737032843E-4</v>
      </c>
      <c r="BD103" s="2">
        <f t="shared" si="131"/>
        <v>4.0633820368081382E-4</v>
      </c>
      <c r="BE103" s="2">
        <f t="shared" si="138"/>
        <v>0.52392525030249604</v>
      </c>
      <c r="BF103" s="2">
        <f t="shared" si="132"/>
        <v>5.5117362322202723</v>
      </c>
      <c r="BG103" s="2">
        <f t="shared" si="133"/>
        <v>5.1180627709818314</v>
      </c>
      <c r="BH103" s="2">
        <f t="shared" si="125"/>
        <v>8.9125233606953351</v>
      </c>
      <c r="BI103" s="2">
        <f t="shared" si="134"/>
        <v>8.9125233606953334</v>
      </c>
      <c r="BJ103" s="2">
        <f t="shared" si="135"/>
        <v>8.9125233606953351</v>
      </c>
      <c r="BK103" s="11">
        <f t="shared" si="139"/>
        <v>4.7158830324717432E-2</v>
      </c>
      <c r="BL103" s="11"/>
      <c r="BM103" s="11"/>
    </row>
    <row r="104" spans="1:65">
      <c r="A104" s="2">
        <f t="shared" si="73"/>
        <v>2058</v>
      </c>
      <c r="B104" s="5">
        <f t="shared" si="74"/>
        <v>1157.6770249992721</v>
      </c>
      <c r="C104" s="5">
        <f t="shared" si="75"/>
        <v>2925.5709467557454</v>
      </c>
      <c r="D104" s="5">
        <f t="shared" si="76"/>
        <v>4254.5945297821272</v>
      </c>
      <c r="E104" s="15">
        <f t="shared" si="77"/>
        <v>3.5023619492634061E-4</v>
      </c>
      <c r="F104" s="15">
        <f t="shared" si="78"/>
        <v>6.8998878926128512E-4</v>
      </c>
      <c r="G104" s="15">
        <f t="shared" si="79"/>
        <v>1.4085875689002639E-3</v>
      </c>
      <c r="H104" s="5">
        <f t="shared" si="80"/>
        <v>104860.13131221334</v>
      </c>
      <c r="I104" s="5">
        <f t="shared" si="81"/>
        <v>32477.556890166408</v>
      </c>
      <c r="J104" s="5">
        <f t="shared" si="82"/>
        <v>12851.080357504214</v>
      </c>
      <c r="K104" s="5">
        <f t="shared" si="83"/>
        <v>90578.053332516705</v>
      </c>
      <c r="L104" s="5">
        <f t="shared" si="84"/>
        <v>11101.27133514973</v>
      </c>
      <c r="M104" s="5">
        <f t="shared" si="85"/>
        <v>3020.5182344749319</v>
      </c>
      <c r="N104" s="15">
        <f t="shared" si="86"/>
        <v>1.6380974858344777E-2</v>
      </c>
      <c r="O104" s="15">
        <f t="shared" si="87"/>
        <v>2.0652011419714844E-2</v>
      </c>
      <c r="P104" s="15">
        <f t="shared" si="88"/>
        <v>1.885029654011916E-2</v>
      </c>
      <c r="Q104" s="5">
        <f t="shared" si="89"/>
        <v>8786.5497376545318</v>
      </c>
      <c r="R104" s="5">
        <f t="shared" si="90"/>
        <v>10809.019150582344</v>
      </c>
      <c r="S104" s="5">
        <f t="shared" si="91"/>
        <v>5278.7762256506749</v>
      </c>
      <c r="T104" s="5">
        <f t="shared" si="92"/>
        <v>83.79304534240211</v>
      </c>
      <c r="U104" s="5">
        <f t="shared" si="93"/>
        <v>332.8150324587719</v>
      </c>
      <c r="V104" s="5">
        <f t="shared" si="94"/>
        <v>410.76517139418593</v>
      </c>
      <c r="W104" s="15">
        <f t="shared" si="95"/>
        <v>-1.0734613539272964E-2</v>
      </c>
      <c r="X104" s="15">
        <f t="shared" si="96"/>
        <v>-1.217998157191269E-2</v>
      </c>
      <c r="Y104" s="15">
        <f t="shared" si="97"/>
        <v>-9.7425357312937999E-3</v>
      </c>
      <c r="Z104" s="5">
        <f t="shared" si="126"/>
        <v>16523.686695318971</v>
      </c>
      <c r="AA104" s="5">
        <f t="shared" si="127"/>
        <v>29946.935862383507</v>
      </c>
      <c r="AB104" s="5">
        <f t="shared" si="128"/>
        <v>18333.701099646532</v>
      </c>
      <c r="AC104" s="16">
        <f t="shared" si="101"/>
        <v>1.9050943675148133</v>
      </c>
      <c r="AD104" s="16">
        <f t="shared" si="102"/>
        <v>2.9166846704694662</v>
      </c>
      <c r="AE104" s="16">
        <f t="shared" si="103"/>
        <v>3.7479380203401451</v>
      </c>
      <c r="AF104" s="15">
        <f t="shared" si="104"/>
        <v>-4.0504037456468023E-3</v>
      </c>
      <c r="AG104" s="15">
        <f t="shared" si="105"/>
        <v>2.9673830763510267E-4</v>
      </c>
      <c r="AH104" s="15">
        <f t="shared" si="106"/>
        <v>9.7937136394747881E-3</v>
      </c>
      <c r="AI104" s="1">
        <f t="shared" si="64"/>
        <v>177262.2684690617</v>
      </c>
      <c r="AJ104" s="1">
        <f t="shared" si="65"/>
        <v>52634.960993837136</v>
      </c>
      <c r="AK104" s="1">
        <f t="shared" si="66"/>
        <v>20950.85614239228</v>
      </c>
      <c r="AL104" s="14">
        <f t="shared" si="107"/>
        <v>33.114592213788242</v>
      </c>
      <c r="AM104" s="14">
        <f t="shared" si="108"/>
        <v>6.2292429278380697</v>
      </c>
      <c r="AN104" s="14">
        <f t="shared" si="109"/>
        <v>2.1967935697517875</v>
      </c>
      <c r="AO104" s="11">
        <f t="shared" si="110"/>
        <v>1.2729214660255558E-2</v>
      </c>
      <c r="AP104" s="11">
        <f t="shared" si="111"/>
        <v>1.6035453185685274E-2</v>
      </c>
      <c r="AQ104" s="11">
        <f t="shared" si="112"/>
        <v>1.4546179301272357E-2</v>
      </c>
      <c r="AR104" s="1">
        <f t="shared" si="129"/>
        <v>104860.13131221334</v>
      </c>
      <c r="AS104" s="1">
        <f t="shared" si="122"/>
        <v>32477.556890166408</v>
      </c>
      <c r="AT104" s="1">
        <f t="shared" si="123"/>
        <v>12851.080357504214</v>
      </c>
      <c r="AU104" s="1">
        <f t="shared" si="70"/>
        <v>20972.026262442669</v>
      </c>
      <c r="AV104" s="1">
        <f t="shared" si="71"/>
        <v>6495.5113780332822</v>
      </c>
      <c r="AW104" s="1">
        <f t="shared" si="72"/>
        <v>2570.2160715008431</v>
      </c>
      <c r="AX104" s="2">
        <f t="shared" si="124"/>
        <v>7.3532579200212946E-3</v>
      </c>
      <c r="AY104" s="2">
        <f t="shared" si="119"/>
        <v>4.302811147852071E-2</v>
      </c>
      <c r="AZ104" s="2">
        <f t="shared" si="120"/>
        <v>6.6572329224249674E-2</v>
      </c>
      <c r="BA104" s="2">
        <f t="shared" si="136"/>
        <v>4.059266514686314E-2</v>
      </c>
      <c r="BB104" s="2">
        <f t="shared" si="137"/>
        <v>5.4070402038355899E-6</v>
      </c>
      <c r="BC104" s="2">
        <f t="shared" si="130"/>
        <v>1.8514183774080058E-4</v>
      </c>
      <c r="BD104" s="2">
        <f t="shared" si="131"/>
        <v>4.4318750183418873E-4</v>
      </c>
      <c r="BE104" s="2">
        <f t="shared" si="138"/>
        <v>0.56698294578461672</v>
      </c>
      <c r="BF104" s="2">
        <f t="shared" si="132"/>
        <v>6.0129545679768093</v>
      </c>
      <c r="BG104" s="2">
        <f t="shared" si="133"/>
        <v>5.6954381995127052</v>
      </c>
      <c r="BH104" s="2">
        <f t="shared" si="125"/>
        <v>9.3328275376274465</v>
      </c>
      <c r="BI104" s="2">
        <f t="shared" si="134"/>
        <v>9.3328275376274465</v>
      </c>
      <c r="BJ104" s="2">
        <f t="shared" si="135"/>
        <v>9.3328275376274483</v>
      </c>
      <c r="BK104" s="11">
        <f t="shared" si="139"/>
        <v>4.7009073138375851E-2</v>
      </c>
      <c r="BL104" s="11"/>
      <c r="BM104" s="11"/>
    </row>
    <row r="105" spans="1:65">
      <c r="A105" s="2">
        <f t="shared" si="73"/>
        <v>2059</v>
      </c>
      <c r="B105" s="5">
        <f t="shared" si="74"/>
        <v>1158.0622123756521</v>
      </c>
      <c r="C105" s="5">
        <f t="shared" si="75"/>
        <v>2927.488627353423</v>
      </c>
      <c r="D105" s="5">
        <f t="shared" si="76"/>
        <v>4260.2878502992216</v>
      </c>
      <c r="E105" s="15">
        <f t="shared" si="77"/>
        <v>3.3272438518002357E-4</v>
      </c>
      <c r="F105" s="15">
        <f t="shared" si="78"/>
        <v>6.5548934979822086E-4</v>
      </c>
      <c r="G105" s="15">
        <f t="shared" si="79"/>
        <v>1.3381581904552506E-3</v>
      </c>
      <c r="H105" s="5">
        <f t="shared" si="80"/>
        <v>106595.9358636964</v>
      </c>
      <c r="I105" s="5">
        <f t="shared" si="81"/>
        <v>33163.156628857731</v>
      </c>
      <c r="J105" s="5">
        <f t="shared" si="82"/>
        <v>13108.276708266712</v>
      </c>
      <c r="K105" s="5">
        <f t="shared" si="83"/>
        <v>92046.812964413373</v>
      </c>
      <c r="L105" s="5">
        <f t="shared" si="84"/>
        <v>11328.193154703617</v>
      </c>
      <c r="M105" s="5">
        <f t="shared" si="85"/>
        <v>3076.8523557266326</v>
      </c>
      <c r="N105" s="15">
        <f t="shared" si="86"/>
        <v>1.621540293546353E-2</v>
      </c>
      <c r="O105" s="15">
        <f t="shared" si="87"/>
        <v>2.044106595569728E-2</v>
      </c>
      <c r="P105" s="15">
        <f t="shared" si="88"/>
        <v>1.8650482095663889E-2</v>
      </c>
      <c r="Q105" s="5">
        <f t="shared" si="89"/>
        <v>8836.1165395435</v>
      </c>
      <c r="R105" s="5">
        <f t="shared" si="90"/>
        <v>10902.764193195651</v>
      </c>
      <c r="S105" s="5">
        <f t="shared" si="91"/>
        <v>5331.9655901322903</v>
      </c>
      <c r="T105" s="5">
        <f t="shared" si="92"/>
        <v>82.893559383372647</v>
      </c>
      <c r="U105" s="5">
        <f t="shared" si="93"/>
        <v>328.76135149656852</v>
      </c>
      <c r="V105" s="5">
        <f t="shared" si="94"/>
        <v>406.76327703470707</v>
      </c>
      <c r="W105" s="15">
        <f t="shared" si="95"/>
        <v>-1.0734613539272964E-2</v>
      </c>
      <c r="X105" s="15">
        <f t="shared" si="96"/>
        <v>-1.217998157191269E-2</v>
      </c>
      <c r="Y105" s="15">
        <f t="shared" si="97"/>
        <v>-9.7425357312937999E-3</v>
      </c>
      <c r="Z105" s="5">
        <f t="shared" si="126"/>
        <v>16548.816723474709</v>
      </c>
      <c r="AA105" s="5">
        <f t="shared" si="127"/>
        <v>30178.927270252232</v>
      </c>
      <c r="AB105" s="5">
        <f t="shared" si="128"/>
        <v>18648.288794373766</v>
      </c>
      <c r="AC105" s="16">
        <f t="shared" si="101"/>
        <v>1.8973779661528207</v>
      </c>
      <c r="AD105" s="16">
        <f t="shared" si="102"/>
        <v>2.9175501625424864</v>
      </c>
      <c r="AE105" s="16">
        <f t="shared" si="103"/>
        <v>3.7846442520498567</v>
      </c>
      <c r="AF105" s="15">
        <f t="shared" si="104"/>
        <v>-4.0504037456468023E-3</v>
      </c>
      <c r="AG105" s="15">
        <f t="shared" si="105"/>
        <v>2.9673830763510267E-4</v>
      </c>
      <c r="AH105" s="15">
        <f t="shared" si="106"/>
        <v>9.7937136394747881E-3</v>
      </c>
      <c r="AI105" s="1">
        <f t="shared" si="64"/>
        <v>180508.06788459822</v>
      </c>
      <c r="AJ105" s="1">
        <f t="shared" si="65"/>
        <v>53866.976272486703</v>
      </c>
      <c r="AK105" s="1">
        <f t="shared" si="66"/>
        <v>21425.986599653897</v>
      </c>
      <c r="AL105" s="14">
        <f t="shared" si="107"/>
        <v>33.531899738937625</v>
      </c>
      <c r="AM105" s="14">
        <f t="shared" si="108"/>
        <v>6.3281327738561624</v>
      </c>
      <c r="AN105" s="14">
        <f t="shared" si="109"/>
        <v>2.2284289733737443</v>
      </c>
      <c r="AO105" s="11">
        <f t="shared" si="110"/>
        <v>1.2601922513653002E-2</v>
      </c>
      <c r="AP105" s="11">
        <f t="shared" si="111"/>
        <v>1.5875098653828423E-2</v>
      </c>
      <c r="AQ105" s="11">
        <f t="shared" si="112"/>
        <v>1.4400717508259633E-2</v>
      </c>
      <c r="AR105" s="1">
        <f t="shared" si="129"/>
        <v>106595.9358636964</v>
      </c>
      <c r="AS105" s="1">
        <f t="shared" si="122"/>
        <v>33163.156628857731</v>
      </c>
      <c r="AT105" s="1">
        <f t="shared" si="123"/>
        <v>13108.276708266712</v>
      </c>
      <c r="AU105" s="1">
        <f t="shared" si="70"/>
        <v>21319.187172739283</v>
      </c>
      <c r="AV105" s="1">
        <f t="shared" si="71"/>
        <v>6632.6313257715465</v>
      </c>
      <c r="AW105" s="1">
        <f t="shared" si="72"/>
        <v>2621.6553416533425</v>
      </c>
      <c r="AX105" s="2">
        <f t="shared" si="124"/>
        <v>7.5850769218990611E-3</v>
      </c>
      <c r="AY105" s="2">
        <f t="shared" si="119"/>
        <v>4.4461245695061165E-2</v>
      </c>
      <c r="AZ105" s="2">
        <f t="shared" si="120"/>
        <v>6.950676496828341E-2</v>
      </c>
      <c r="BA105" s="2">
        <f t="shared" si="136"/>
        <v>4.2270827035932275E-2</v>
      </c>
      <c r="BB105" s="2">
        <f t="shared" si="137"/>
        <v>5.7533391911125741E-6</v>
      </c>
      <c r="BC105" s="2">
        <f t="shared" si="130"/>
        <v>1.9768023687565949E-4</v>
      </c>
      <c r="BD105" s="2">
        <f t="shared" si="131"/>
        <v>4.8311903763561902E-4</v>
      </c>
      <c r="BE105" s="2">
        <f t="shared" si="138"/>
        <v>0.61328257541792686</v>
      </c>
      <c r="BF105" s="2">
        <f t="shared" si="132"/>
        <v>6.5557006579371935</v>
      </c>
      <c r="BG105" s="2">
        <f t="shared" si="133"/>
        <v>6.3328580283592144</v>
      </c>
      <c r="BH105" s="2">
        <f t="shared" si="125"/>
        <v>9.771555109931624</v>
      </c>
      <c r="BI105" s="2">
        <f t="shared" si="134"/>
        <v>9.771555109931624</v>
      </c>
      <c r="BJ105" s="2">
        <f t="shared" si="135"/>
        <v>9.771555109931624</v>
      </c>
      <c r="BK105" s="11">
        <f t="shared" si="139"/>
        <v>4.6859700615574623E-2</v>
      </c>
      <c r="BL105" s="11"/>
      <c r="BM105" s="11"/>
    </row>
    <row r="106" spans="1:65">
      <c r="A106" s="2">
        <f t="shared" si="73"/>
        <v>2060</v>
      </c>
      <c r="B106" s="5">
        <f t="shared" si="74"/>
        <v>1158.4282621363843</v>
      </c>
      <c r="C106" s="5">
        <f t="shared" si="75"/>
        <v>2929.3116180894644</v>
      </c>
      <c r="D106" s="5">
        <f t="shared" si="76"/>
        <v>4265.7037424257678</v>
      </c>
      <c r="E106" s="15">
        <f t="shared" si="77"/>
        <v>3.1608816592102238E-4</v>
      </c>
      <c r="F106" s="15">
        <f t="shared" si="78"/>
        <v>6.2271488230830976E-4</v>
      </c>
      <c r="G106" s="15">
        <f t="shared" si="79"/>
        <v>1.271250280932488E-3</v>
      </c>
      <c r="H106" s="5">
        <f t="shared" si="80"/>
        <v>108341.20023814063</v>
      </c>
      <c r="I106" s="5">
        <f t="shared" si="81"/>
        <v>33855.192920847876</v>
      </c>
      <c r="J106" s="5">
        <f t="shared" si="82"/>
        <v>13367.130701607404</v>
      </c>
      <c r="K106" s="5">
        <f t="shared" si="83"/>
        <v>93524.306838247168</v>
      </c>
      <c r="L106" s="5">
        <f t="shared" si="84"/>
        <v>11557.388675134767</v>
      </c>
      <c r="M106" s="5">
        <f t="shared" si="85"/>
        <v>3133.6284722871892</v>
      </c>
      <c r="N106" s="15">
        <f t="shared" si="86"/>
        <v>1.6051548405103588E-2</v>
      </c>
      <c r="O106" s="15">
        <f t="shared" si="87"/>
        <v>2.0232310422424682E-2</v>
      </c>
      <c r="P106" s="15">
        <f t="shared" si="88"/>
        <v>1.8452662005339571E-2</v>
      </c>
      <c r="Q106" s="5">
        <f t="shared" si="89"/>
        <v>8884.3824302008961</v>
      </c>
      <c r="R106" s="5">
        <f t="shared" si="90"/>
        <v>10994.712386970368</v>
      </c>
      <c r="S106" s="5">
        <f t="shared" si="91"/>
        <v>5384.2852094757909</v>
      </c>
      <c r="T106" s="5">
        <f t="shared" si="92"/>
        <v>82.00372905849737</v>
      </c>
      <c r="U106" s="5">
        <f t="shared" si="93"/>
        <v>324.75704429378322</v>
      </c>
      <c r="V106" s="5">
        <f t="shared" si="94"/>
        <v>402.80037127401829</v>
      </c>
      <c r="W106" s="15">
        <f t="shared" si="95"/>
        <v>-1.0734613539272964E-2</v>
      </c>
      <c r="X106" s="15">
        <f t="shared" si="96"/>
        <v>-1.217998157191269E-2</v>
      </c>
      <c r="Y106" s="15">
        <f t="shared" si="97"/>
        <v>-9.7425357312937999E-3</v>
      </c>
      <c r="Z106" s="5">
        <f t="shared" si="126"/>
        <v>16570.893804922849</v>
      </c>
      <c r="AA106" s="5">
        <f t="shared" si="127"/>
        <v>30404.096993345043</v>
      </c>
      <c r="AB106" s="5">
        <f t="shared" si="128"/>
        <v>18960.871013610762</v>
      </c>
      <c r="AC106" s="16">
        <f t="shared" si="101"/>
        <v>1.8896928193318077</v>
      </c>
      <c r="AD106" s="16">
        <f t="shared" si="102"/>
        <v>2.9184159114401598</v>
      </c>
      <c r="AE106" s="16">
        <f t="shared" si="103"/>
        <v>3.8217099740817173</v>
      </c>
      <c r="AF106" s="15">
        <f t="shared" si="104"/>
        <v>-4.0504037456468023E-3</v>
      </c>
      <c r="AG106" s="15">
        <f t="shared" si="105"/>
        <v>2.9673830763510267E-4</v>
      </c>
      <c r="AH106" s="15">
        <f t="shared" si="106"/>
        <v>9.7937136394747881E-3</v>
      </c>
      <c r="AI106" s="1">
        <f t="shared" si="64"/>
        <v>183776.44826887766</v>
      </c>
      <c r="AJ106" s="1">
        <f t="shared" si="65"/>
        <v>55112.909971009576</v>
      </c>
      <c r="AK106" s="1">
        <f t="shared" si="66"/>
        <v>21905.043281341852</v>
      </c>
      <c r="AL106" s="14">
        <f t="shared" si="107"/>
        <v>33.95024047716084</v>
      </c>
      <c r="AM106" s="14">
        <f t="shared" si="108"/>
        <v>6.4275879086148588</v>
      </c>
      <c r="AN106" s="14">
        <f t="shared" si="109"/>
        <v>2.260199039745193</v>
      </c>
      <c r="AO106" s="11">
        <f t="shared" si="110"/>
        <v>1.2475903288516471E-2</v>
      </c>
      <c r="AP106" s="11">
        <f t="shared" si="111"/>
        <v>1.5716347667290138E-2</v>
      </c>
      <c r="AQ106" s="11">
        <f t="shared" si="112"/>
        <v>1.4256710333177037E-2</v>
      </c>
      <c r="AR106" s="1">
        <f t="shared" si="129"/>
        <v>108341.20023814063</v>
      </c>
      <c r="AS106" s="1">
        <f t="shared" si="122"/>
        <v>33855.192920847876</v>
      </c>
      <c r="AT106" s="1">
        <f t="shared" si="123"/>
        <v>13367.130701607404</v>
      </c>
      <c r="AU106" s="1">
        <f t="shared" si="70"/>
        <v>21668.240047628129</v>
      </c>
      <c r="AV106" s="1">
        <f t="shared" si="71"/>
        <v>6771.0385841695752</v>
      </c>
      <c r="AW106" s="1">
        <f t="shared" si="72"/>
        <v>2673.4261403214809</v>
      </c>
      <c r="AX106" s="2">
        <f t="shared" si="124"/>
        <v>7.8230204116752078E-3</v>
      </c>
      <c r="AY106" s="2">
        <f t="shared" si="119"/>
        <v>4.5933441778813949E-2</v>
      </c>
      <c r="AZ106" s="2">
        <f t="shared" si="120"/>
        <v>7.2550809260767887E-2</v>
      </c>
      <c r="BA106" s="2">
        <f t="shared" si="136"/>
        <v>4.4009825854138755E-2</v>
      </c>
      <c r="BB106" s="2">
        <f t="shared" si="137"/>
        <v>6.1199648361486947E-6</v>
      </c>
      <c r="BC106" s="2">
        <f t="shared" si="130"/>
        <v>2.109881073647691E-4</v>
      </c>
      <c r="BD106" s="2">
        <f t="shared" si="131"/>
        <v>5.263619924392324E-4</v>
      </c>
      <c r="BE106" s="2">
        <f t="shared" si="138"/>
        <v>0.66304433576356525</v>
      </c>
      <c r="BF106" s="2">
        <f t="shared" si="132"/>
        <v>7.1430430788388222</v>
      </c>
      <c r="BG106" s="2">
        <f t="shared" si="133"/>
        <v>7.0359495492937079</v>
      </c>
      <c r="BH106" s="2">
        <f t="shared" si="125"/>
        <v>10.229447256931609</v>
      </c>
      <c r="BI106" s="2">
        <f t="shared" si="134"/>
        <v>10.229447256931609</v>
      </c>
      <c r="BJ106" s="2">
        <f t="shared" si="135"/>
        <v>10.229447256931609</v>
      </c>
      <c r="BK106" s="11">
        <f t="shared" si="139"/>
        <v>4.6710763268537708E-2</v>
      </c>
      <c r="BL106" s="11"/>
      <c r="BM106" s="11"/>
    </row>
    <row r="107" spans="1:65">
      <c r="A107" s="2">
        <f t="shared" si="73"/>
        <v>2061</v>
      </c>
      <c r="B107" s="5">
        <f t="shared" si="74"/>
        <v>1158.7761193278775</v>
      </c>
      <c r="C107" s="5">
        <f t="shared" si="75"/>
        <v>2931.0445377319925</v>
      </c>
      <c r="D107" s="5">
        <f t="shared" si="76"/>
        <v>4270.8553806526543</v>
      </c>
      <c r="E107" s="15">
        <f t="shared" si="77"/>
        <v>3.0028375762497126E-4</v>
      </c>
      <c r="F107" s="15">
        <f t="shared" si="78"/>
        <v>5.9157913819289426E-4</v>
      </c>
      <c r="G107" s="15">
        <f t="shared" si="79"/>
        <v>1.2076877668858637E-3</v>
      </c>
      <c r="H107" s="5">
        <f t="shared" si="80"/>
        <v>110095.72626261579</v>
      </c>
      <c r="I107" s="5">
        <f t="shared" si="81"/>
        <v>34553.596579746751</v>
      </c>
      <c r="J107" s="5">
        <f t="shared" si="82"/>
        <v>13627.609680998276</v>
      </c>
      <c r="K107" s="5">
        <f t="shared" si="83"/>
        <v>95010.351375272017</v>
      </c>
      <c r="L107" s="5">
        <f t="shared" si="84"/>
        <v>11788.833685374128</v>
      </c>
      <c r="M107" s="5">
        <f t="shared" si="85"/>
        <v>3190.8384776343705</v>
      </c>
      <c r="N107" s="15">
        <f t="shared" si="86"/>
        <v>1.5889393755090797E-2</v>
      </c>
      <c r="O107" s="15">
        <f t="shared" si="87"/>
        <v>2.0025718330067388E-2</v>
      </c>
      <c r="P107" s="15">
        <f t="shared" si="88"/>
        <v>1.8256792677603162E-2</v>
      </c>
      <c r="Q107" s="5">
        <f t="shared" si="89"/>
        <v>8931.3452237580241</v>
      </c>
      <c r="R107" s="5">
        <f t="shared" si="90"/>
        <v>11084.845940708961</v>
      </c>
      <c r="S107" s="5">
        <f t="shared" si="91"/>
        <v>5435.7274511627993</v>
      </c>
      <c r="T107" s="5">
        <f t="shared" si="92"/>
        <v>81.123450718275151</v>
      </c>
      <c r="U107" s="5">
        <f t="shared" si="93"/>
        <v>320.80150947893611</v>
      </c>
      <c r="V107" s="5">
        <f t="shared" si="94"/>
        <v>398.87607426430276</v>
      </c>
      <c r="W107" s="15">
        <f t="shared" si="95"/>
        <v>-1.0734613539272964E-2</v>
      </c>
      <c r="X107" s="15">
        <f t="shared" si="96"/>
        <v>-1.217998157191269E-2</v>
      </c>
      <c r="Y107" s="15">
        <f t="shared" si="97"/>
        <v>-9.7425357312937999E-3</v>
      </c>
      <c r="Z107" s="5">
        <f t="shared" si="126"/>
        <v>16589.945664019182</v>
      </c>
      <c r="AA107" s="5">
        <f t="shared" si="127"/>
        <v>30622.354760855007</v>
      </c>
      <c r="AB107" s="5">
        <f t="shared" si="128"/>
        <v>19271.191710804247</v>
      </c>
      <c r="AC107" s="16">
        <f t="shared" si="101"/>
        <v>1.8820388004582642</v>
      </c>
      <c r="AD107" s="16">
        <f t="shared" si="102"/>
        <v>2.9192819172386959</v>
      </c>
      <c r="AE107" s="16">
        <f t="shared" si="103"/>
        <v>3.8591387071809984</v>
      </c>
      <c r="AF107" s="15">
        <f t="shared" si="104"/>
        <v>-4.0504037456468023E-3</v>
      </c>
      <c r="AG107" s="15">
        <f t="shared" si="105"/>
        <v>2.9673830763510267E-4</v>
      </c>
      <c r="AH107" s="15">
        <f t="shared" si="106"/>
        <v>9.7937136394747881E-3</v>
      </c>
      <c r="AI107" s="1">
        <f t="shared" si="64"/>
        <v>187067.04348961802</v>
      </c>
      <c r="AJ107" s="1">
        <f t="shared" si="65"/>
        <v>56372.657558078194</v>
      </c>
      <c r="AK107" s="1">
        <f t="shared" si="66"/>
        <v>22387.965093529147</v>
      </c>
      <c r="AL107" s="14">
        <f t="shared" si="107"/>
        <v>34.369564794807623</v>
      </c>
      <c r="AM107" s="14">
        <f t="shared" si="108"/>
        <v>6.5275959327863822</v>
      </c>
      <c r="AN107" s="14">
        <f t="shared" si="109"/>
        <v>2.2920998127201155</v>
      </c>
      <c r="AO107" s="11">
        <f t="shared" si="110"/>
        <v>1.2351144255631306E-2</v>
      </c>
      <c r="AP107" s="11">
        <f t="shared" si="111"/>
        <v>1.5559184190617237E-2</v>
      </c>
      <c r="AQ107" s="11">
        <f t="shared" si="112"/>
        <v>1.4114143229845267E-2</v>
      </c>
      <c r="AR107" s="1">
        <f t="shared" si="129"/>
        <v>110095.72626261579</v>
      </c>
      <c r="AS107" s="1">
        <f t="shared" si="122"/>
        <v>34553.596579746751</v>
      </c>
      <c r="AT107" s="1">
        <f t="shared" si="123"/>
        <v>13627.609680998276</v>
      </c>
      <c r="AU107" s="1">
        <f t="shared" si="70"/>
        <v>22019.145252523158</v>
      </c>
      <c r="AV107" s="1">
        <f t="shared" si="71"/>
        <v>6910.7193159493509</v>
      </c>
      <c r="AW107" s="1">
        <f t="shared" si="72"/>
        <v>2725.5219361996551</v>
      </c>
      <c r="AX107" s="2">
        <f t="shared" si="124"/>
        <v>8.0672100443857746E-3</v>
      </c>
      <c r="AY107" s="2">
        <f t="shared" si="119"/>
        <v>4.7445408131635329E-2</v>
      </c>
      <c r="AZ107" s="2">
        <f t="shared" si="120"/>
        <v>7.5707298185898109E-2</v>
      </c>
      <c r="BA107" s="2">
        <f t="shared" si="136"/>
        <v>4.5811290220870805E-2</v>
      </c>
      <c r="BB107" s="2">
        <f t="shared" si="137"/>
        <v>6.5079877900238729E-6</v>
      </c>
      <c r="BC107" s="2">
        <f t="shared" si="130"/>
        <v>2.2510667527774481E-4</v>
      </c>
      <c r="BD107" s="2">
        <f t="shared" si="131"/>
        <v>5.7315949986084917E-4</v>
      </c>
      <c r="BE107" s="2">
        <f t="shared" si="138"/>
        <v>0.71650164225091417</v>
      </c>
      <c r="BF107" s="2">
        <f t="shared" si="132"/>
        <v>7.7782452449552455</v>
      </c>
      <c r="BG107" s="2">
        <f t="shared" si="133"/>
        <v>7.8107939490598381</v>
      </c>
      <c r="BH107" s="2">
        <f t="shared" si="125"/>
        <v>10.707272546118134</v>
      </c>
      <c r="BI107" s="2">
        <f t="shared" si="134"/>
        <v>10.707272546118132</v>
      </c>
      <c r="BJ107" s="2">
        <f t="shared" si="135"/>
        <v>10.707272546118134</v>
      </c>
      <c r="BK107" s="11">
        <f t="shared" si="139"/>
        <v>4.6562307836400779E-2</v>
      </c>
      <c r="BL107" s="11"/>
      <c r="BM107" s="11"/>
    </row>
    <row r="108" spans="1:65">
      <c r="A108" s="2">
        <f t="shared" si="73"/>
        <v>2062</v>
      </c>
      <c r="B108" s="5">
        <f t="shared" si="74"/>
        <v>1159.1066828928674</v>
      </c>
      <c r="C108" s="5">
        <f t="shared" si="75"/>
        <v>2932.6917852935467</v>
      </c>
      <c r="D108" s="5">
        <f t="shared" si="76"/>
        <v>4275.75534746014</v>
      </c>
      <c r="E108" s="15">
        <f t="shared" si="77"/>
        <v>2.8526956974372268E-4</v>
      </c>
      <c r="F108" s="15">
        <f t="shared" si="78"/>
        <v>5.6200018128324948E-4</v>
      </c>
      <c r="G108" s="15">
        <f t="shared" si="79"/>
        <v>1.1473033785415704E-3</v>
      </c>
      <c r="H108" s="5">
        <f t="shared" si="80"/>
        <v>111859.31424371945</v>
      </c>
      <c r="I108" s="5">
        <f t="shared" si="81"/>
        <v>35258.296546167876</v>
      </c>
      <c r="J108" s="5">
        <f t="shared" si="82"/>
        <v>13889.680288833764</v>
      </c>
      <c r="K108" s="5">
        <f t="shared" si="83"/>
        <v>96504.761722660391</v>
      </c>
      <c r="L108" s="5">
        <f t="shared" si="84"/>
        <v>12022.503258943289</v>
      </c>
      <c r="M108" s="5">
        <f t="shared" si="85"/>
        <v>3248.4740496400091</v>
      </c>
      <c r="N108" s="15">
        <f t="shared" si="86"/>
        <v>1.5728921383373784E-2</v>
      </c>
      <c r="O108" s="15">
        <f t="shared" si="87"/>
        <v>1.9821263053279248E-2</v>
      </c>
      <c r="P108" s="15">
        <f t="shared" si="88"/>
        <v>1.8062829694961202E-2</v>
      </c>
      <c r="Q108" s="5">
        <f t="shared" si="89"/>
        <v>8977.0032436992624</v>
      </c>
      <c r="R108" s="5">
        <f t="shared" si="90"/>
        <v>11173.148020405481</v>
      </c>
      <c r="S108" s="5">
        <f t="shared" si="91"/>
        <v>5486.2849542168133</v>
      </c>
      <c r="T108" s="5">
        <f t="shared" si="92"/>
        <v>80.252621825842212</v>
      </c>
      <c r="U108" s="5">
        <f t="shared" si="93"/>
        <v>316.89415300524092</v>
      </c>
      <c r="V108" s="5">
        <f t="shared" si="94"/>
        <v>394.99000985842457</v>
      </c>
      <c r="W108" s="15">
        <f t="shared" si="95"/>
        <v>-1.0734613539272964E-2</v>
      </c>
      <c r="X108" s="15">
        <f t="shared" si="96"/>
        <v>-1.217998157191269E-2</v>
      </c>
      <c r="Y108" s="15">
        <f t="shared" si="97"/>
        <v>-9.7425357312937999E-3</v>
      </c>
      <c r="Z108" s="5">
        <f t="shared" si="126"/>
        <v>16606.000852213732</v>
      </c>
      <c r="AA108" s="5">
        <f t="shared" si="127"/>
        <v>30833.613651899501</v>
      </c>
      <c r="AB108" s="5">
        <f t="shared" si="128"/>
        <v>19578.988353406687</v>
      </c>
      <c r="AC108" s="16">
        <f t="shared" si="101"/>
        <v>1.8744157834514354</v>
      </c>
      <c r="AD108" s="16">
        <f t="shared" si="102"/>
        <v>2.9201481800143272</v>
      </c>
      <c r="AE108" s="16">
        <f t="shared" si="103"/>
        <v>3.896934006574142</v>
      </c>
      <c r="AF108" s="15">
        <f t="shared" si="104"/>
        <v>-4.0504037456468023E-3</v>
      </c>
      <c r="AG108" s="15">
        <f t="shared" si="105"/>
        <v>2.9673830763510267E-4</v>
      </c>
      <c r="AH108" s="15">
        <f t="shared" si="106"/>
        <v>9.7937136394747881E-3</v>
      </c>
      <c r="AI108" s="1">
        <f t="shared" si="64"/>
        <v>190379.48439317939</v>
      </c>
      <c r="AJ108" s="1">
        <f t="shared" si="65"/>
        <v>57646.11111821972</v>
      </c>
      <c r="AK108" s="1">
        <f t="shared" si="66"/>
        <v>22874.690520375887</v>
      </c>
      <c r="AL108" s="14">
        <f t="shared" si="107"/>
        <v>34.78982321306372</v>
      </c>
      <c r="AM108" s="14">
        <f t="shared" si="108"/>
        <v>6.6281443595521274</v>
      </c>
      <c r="AN108" s="14">
        <f t="shared" si="109"/>
        <v>2.3241273275234104</v>
      </c>
      <c r="AO108" s="11">
        <f t="shared" si="110"/>
        <v>1.2227632813074993E-2</v>
      </c>
      <c r="AP108" s="11">
        <f t="shared" si="111"/>
        <v>1.5403592348711064E-2</v>
      </c>
      <c r="AQ108" s="11">
        <f t="shared" si="112"/>
        <v>1.3973001797546814E-2</v>
      </c>
      <c r="AR108" s="1">
        <f t="shared" si="129"/>
        <v>111859.31424371945</v>
      </c>
      <c r="AS108" s="1">
        <f t="shared" si="122"/>
        <v>35258.296546167876</v>
      </c>
      <c r="AT108" s="1">
        <f t="shared" si="123"/>
        <v>13889.680288833764</v>
      </c>
      <c r="AU108" s="1">
        <f t="shared" si="70"/>
        <v>22371.862848743891</v>
      </c>
      <c r="AV108" s="1">
        <f t="shared" si="71"/>
        <v>7051.6593092335752</v>
      </c>
      <c r="AW108" s="1">
        <f t="shared" si="72"/>
        <v>2777.936057766753</v>
      </c>
      <c r="AX108" s="2">
        <f t="shared" si="124"/>
        <v>8.3177689921912941E-3</v>
      </c>
      <c r="AY108" s="2">
        <f t="shared" si="119"/>
        <v>4.8997853119887066E-2</v>
      </c>
      <c r="AZ108" s="2">
        <f t="shared" si="120"/>
        <v>7.8979058094245144E-2</v>
      </c>
      <c r="BA108" s="2">
        <f t="shared" si="136"/>
        <v>4.7676849026936877E-2</v>
      </c>
      <c r="BB108" s="2">
        <f t="shared" si="137"/>
        <v>6.918528100745897E-6</v>
      </c>
      <c r="BC108" s="2">
        <f t="shared" si="130"/>
        <v>2.4007896103580268E-4</v>
      </c>
      <c r="BD108" s="2">
        <f t="shared" si="131"/>
        <v>6.2376916174541495E-4</v>
      </c>
      <c r="BE108" s="2">
        <f t="shared" si="138"/>
        <v>0.77390180892533877</v>
      </c>
      <c r="BF108" s="2">
        <f t="shared" si="132"/>
        <v>8.4647752026962131</v>
      </c>
      <c r="BG108" s="2">
        <f t="shared" si="133"/>
        <v>8.6639542306776498</v>
      </c>
      <c r="BH108" s="2">
        <f t="shared" si="125"/>
        <v>11.20582786649873</v>
      </c>
      <c r="BI108" s="2">
        <f t="shared" si="134"/>
        <v>11.205827866498726</v>
      </c>
      <c r="BJ108" s="2">
        <f t="shared" si="135"/>
        <v>11.20582786649873</v>
      </c>
      <c r="BK108" s="11">
        <f t="shared" si="139"/>
        <v>4.6414377511530186E-2</v>
      </c>
      <c r="BL108" s="11"/>
      <c r="BM108" s="11"/>
    </row>
    <row r="109" spans="1:65">
      <c r="A109" s="2">
        <f t="shared" si="73"/>
        <v>2063</v>
      </c>
      <c r="B109" s="5">
        <f t="shared" si="74"/>
        <v>1159.4208078643476</v>
      </c>
      <c r="C109" s="5">
        <f t="shared" si="75"/>
        <v>2934.2575499427803</v>
      </c>
      <c r="D109" s="5">
        <f t="shared" si="76"/>
        <v>4280.4156565883004</v>
      </c>
      <c r="E109" s="15">
        <f t="shared" si="77"/>
        <v>2.7100609125653652E-4</v>
      </c>
      <c r="F109" s="15">
        <f t="shared" si="78"/>
        <v>5.3390017221908699E-4</v>
      </c>
      <c r="G109" s="15">
        <f t="shared" si="79"/>
        <v>1.0899382096144919E-3</v>
      </c>
      <c r="H109" s="5">
        <f t="shared" si="80"/>
        <v>113631.76303465352</v>
      </c>
      <c r="I109" s="5">
        <f t="shared" si="81"/>
        <v>35969.219896203278</v>
      </c>
      <c r="J109" s="5">
        <f t="shared" si="82"/>
        <v>14153.308422432021</v>
      </c>
      <c r="K109" s="5">
        <f t="shared" si="83"/>
        <v>98007.351829370004</v>
      </c>
      <c r="L109" s="5">
        <f t="shared" si="84"/>
        <v>12258.37176320964</v>
      </c>
      <c r="M109" s="5">
        <f t="shared" si="85"/>
        <v>3306.5266455250976</v>
      </c>
      <c r="N109" s="15">
        <f t="shared" si="86"/>
        <v>1.5570113638825545E-2</v>
      </c>
      <c r="O109" s="15">
        <f t="shared" si="87"/>
        <v>1.9618917889741017E-2</v>
      </c>
      <c r="P109" s="15">
        <f t="shared" si="88"/>
        <v>1.7870727916549534E-2</v>
      </c>
      <c r="Q109" s="5">
        <f t="shared" si="89"/>
        <v>9021.3553149162417</v>
      </c>
      <c r="R109" s="5">
        <f t="shared" si="90"/>
        <v>11259.602739253573</v>
      </c>
      <c r="S109" s="5">
        <f t="shared" si="91"/>
        <v>5535.9506111939891</v>
      </c>
      <c r="T109" s="5">
        <f t="shared" si="92"/>
        <v>79.391140945028368</v>
      </c>
      <c r="U109" s="5">
        <f t="shared" si="93"/>
        <v>313.03438806139019</v>
      </c>
      <c r="V109" s="5">
        <f t="shared" si="94"/>
        <v>391.14180557387476</v>
      </c>
      <c r="W109" s="15">
        <f t="shared" si="95"/>
        <v>-1.0734613539272964E-2</v>
      </c>
      <c r="X109" s="15">
        <f t="shared" si="96"/>
        <v>-1.217998157191269E-2</v>
      </c>
      <c r="Y109" s="15">
        <f t="shared" si="97"/>
        <v>-9.7425357312937999E-3</v>
      </c>
      <c r="Z109" s="5">
        <f t="shared" si="126"/>
        <v>16619.088715229358</v>
      </c>
      <c r="AA109" s="5">
        <f t="shared" si="127"/>
        <v>31037.790127759348</v>
      </c>
      <c r="AB109" s="5">
        <f t="shared" si="128"/>
        <v>19883.992008915429</v>
      </c>
      <c r="AC109" s="16">
        <f t="shared" si="101"/>
        <v>1.8668236427412443</v>
      </c>
      <c r="AD109" s="16">
        <f t="shared" si="102"/>
        <v>2.9210146998433082</v>
      </c>
      <c r="AE109" s="16">
        <f t="shared" si="103"/>
        <v>3.9350994623064603</v>
      </c>
      <c r="AF109" s="15">
        <f t="shared" si="104"/>
        <v>-4.0504037456468023E-3</v>
      </c>
      <c r="AG109" s="15">
        <f t="shared" si="105"/>
        <v>2.9673830763510267E-4</v>
      </c>
      <c r="AH109" s="15">
        <f t="shared" si="106"/>
        <v>9.7937136394747881E-3</v>
      </c>
      <c r="AI109" s="1">
        <f t="shared" si="64"/>
        <v>193713.39880260534</v>
      </c>
      <c r="AJ109" s="1">
        <f t="shared" si="65"/>
        <v>58933.159315631325</v>
      </c>
      <c r="AK109" s="1">
        <f t="shared" si="66"/>
        <v>23365.157526105053</v>
      </c>
      <c r="AL109" s="14">
        <f t="shared" si="107"/>
        <v>35.210966425106044</v>
      </c>
      <c r="AM109" s="14">
        <f t="shared" si="108"/>
        <v>6.7292206209576477</v>
      </c>
      <c r="AN109" s="14">
        <f t="shared" si="109"/>
        <v>2.3562776124953704</v>
      </c>
      <c r="AO109" s="11">
        <f t="shared" si="110"/>
        <v>1.2105356484944244E-2</v>
      </c>
      <c r="AP109" s="11">
        <f t="shared" si="111"/>
        <v>1.5249556425223954E-2</v>
      </c>
      <c r="AQ109" s="11">
        <f t="shared" si="112"/>
        <v>1.3833271779571346E-2</v>
      </c>
      <c r="AR109" s="1">
        <f t="shared" si="129"/>
        <v>113631.76303465352</v>
      </c>
      <c r="AS109" s="1">
        <f t="shared" si="122"/>
        <v>35969.219896203278</v>
      </c>
      <c r="AT109" s="1">
        <f t="shared" si="123"/>
        <v>14153.308422432021</v>
      </c>
      <c r="AU109" s="1">
        <f t="shared" si="70"/>
        <v>22726.352606930704</v>
      </c>
      <c r="AV109" s="1">
        <f t="shared" si="71"/>
        <v>7193.8439792406562</v>
      </c>
      <c r="AW109" s="1">
        <f t="shared" si="72"/>
        <v>2830.6616844864043</v>
      </c>
      <c r="AX109" s="2">
        <f t="shared" si="124"/>
        <v>8.5748219428771096E-3</v>
      </c>
      <c r="AY109" s="2">
        <f t="shared" si="119"/>
        <v>5.0591484459779595E-2</v>
      </c>
      <c r="AZ109" s="2">
        <f t="shared" si="120"/>
        <v>8.2368898563163456E-2</v>
      </c>
      <c r="BA109" s="2">
        <f t="shared" si="136"/>
        <v>4.9608127376093124E-2</v>
      </c>
      <c r="BB109" s="2">
        <f t="shared" si="137"/>
        <v>7.3527571352046772E-6</v>
      </c>
      <c r="BC109" s="2">
        <f t="shared" si="130"/>
        <v>2.5594982998441203E-4</v>
      </c>
      <c r="BD109" s="2">
        <f t="shared" si="131"/>
        <v>6.7846354505087111E-4</v>
      </c>
      <c r="BE109" s="2">
        <f t="shared" si="138"/>
        <v>0.83550675643893568</v>
      </c>
      <c r="BF109" s="2">
        <f t="shared" si="132"/>
        <v>9.2063157171051593</v>
      </c>
      <c r="BG109" s="2">
        <f t="shared" si="133"/>
        <v>9.6025038064815806</v>
      </c>
      <c r="BH109" s="2">
        <f t="shared" si="125"/>
        <v>11.725939391423626</v>
      </c>
      <c r="BI109" s="2">
        <f t="shared" si="134"/>
        <v>11.725939391423626</v>
      </c>
      <c r="BJ109" s="2">
        <f t="shared" si="135"/>
        <v>11.725939391423628</v>
      </c>
      <c r="BK109" s="11">
        <f t="shared" si="139"/>
        <v>4.6267012151709447E-2</v>
      </c>
      <c r="BL109" s="11"/>
      <c r="BM109" s="11"/>
    </row>
    <row r="110" spans="1:65">
      <c r="A110" s="2">
        <f t="shared" si="73"/>
        <v>2064</v>
      </c>
      <c r="B110" s="5">
        <f t="shared" si="74"/>
        <v>1159.7193074605452</v>
      </c>
      <c r="C110" s="5">
        <f t="shared" si="75"/>
        <v>2935.7458205234675</v>
      </c>
      <c r="D110" s="5">
        <f t="shared" si="76"/>
        <v>4284.8477757365908</v>
      </c>
      <c r="E110" s="15">
        <f t="shared" si="77"/>
        <v>2.5745578669370971E-4</v>
      </c>
      <c r="F110" s="15">
        <f t="shared" si="78"/>
        <v>5.0720516360813262E-4</v>
      </c>
      <c r="G110" s="15">
        <f t="shared" si="79"/>
        <v>1.0354412991337672E-3</v>
      </c>
      <c r="H110" s="5">
        <f t="shared" si="80"/>
        <v>115412.87010462148</v>
      </c>
      <c r="I110" s="5">
        <f t="shared" si="81"/>
        <v>36686.291851585636</v>
      </c>
      <c r="J110" s="5">
        <f t="shared" si="82"/>
        <v>14418.459190591348</v>
      </c>
      <c r="K110" s="5">
        <f t="shared" si="83"/>
        <v>99517.934522744792</v>
      </c>
      <c r="L110" s="5">
        <f t="shared" si="84"/>
        <v>12496.412868960218</v>
      </c>
      <c r="M110" s="5">
        <f t="shared" si="85"/>
        <v>3364.9874966941456</v>
      </c>
      <c r="N110" s="15">
        <f t="shared" si="86"/>
        <v>1.5412952856890705E-2</v>
      </c>
      <c r="O110" s="15">
        <f t="shared" si="87"/>
        <v>1.9418656111001464E-2</v>
      </c>
      <c r="P110" s="15">
        <f t="shared" si="88"/>
        <v>1.768044157399018E-2</v>
      </c>
      <c r="Q110" s="5">
        <f t="shared" si="89"/>
        <v>9064.4007558330177</v>
      </c>
      <c r="R110" s="5">
        <f t="shared" si="90"/>
        <v>11344.195147826502</v>
      </c>
      <c r="S110" s="5">
        <f t="shared" si="91"/>
        <v>5584.7175512812528</v>
      </c>
      <c r="T110" s="5">
        <f t="shared" si="92"/>
        <v>78.538907728541545</v>
      </c>
      <c r="U110" s="5">
        <f t="shared" si="93"/>
        <v>309.22163498342746</v>
      </c>
      <c r="V110" s="5">
        <f t="shared" si="94"/>
        <v>387.33109255706853</v>
      </c>
      <c r="W110" s="15">
        <f t="shared" si="95"/>
        <v>-1.0734613539272964E-2</v>
      </c>
      <c r="X110" s="15">
        <f t="shared" si="96"/>
        <v>-1.217998157191269E-2</v>
      </c>
      <c r="Y110" s="15">
        <f t="shared" si="97"/>
        <v>-9.7425357312937999E-3</v>
      </c>
      <c r="Z110" s="5">
        <f t="shared" si="126"/>
        <v>16629.239360996613</v>
      </c>
      <c r="AA110" s="5">
        <f t="shared" si="127"/>
        <v>31234.804065837478</v>
      </c>
      <c r="AB110" s="5">
        <f t="shared" si="128"/>
        <v>20185.927463690692</v>
      </c>
      <c r="AC110" s="16">
        <f t="shared" si="101"/>
        <v>1.8592622532662233</v>
      </c>
      <c r="AD110" s="16">
        <f t="shared" si="102"/>
        <v>2.921881476801917</v>
      </c>
      <c r="AE110" s="16">
        <f t="shared" si="103"/>
        <v>3.973638699583141</v>
      </c>
      <c r="AF110" s="15">
        <f t="shared" si="104"/>
        <v>-4.0504037456468023E-3</v>
      </c>
      <c r="AG110" s="15">
        <f t="shared" si="105"/>
        <v>2.9673830763510267E-4</v>
      </c>
      <c r="AH110" s="15">
        <f t="shared" si="106"/>
        <v>9.7937136394747881E-3</v>
      </c>
      <c r="AI110" s="1">
        <f t="shared" si="64"/>
        <v>197068.41152927553</v>
      </c>
      <c r="AJ110" s="1">
        <f t="shared" si="65"/>
        <v>60233.687363308847</v>
      </c>
      <c r="AK110" s="1">
        <f t="shared" si="66"/>
        <v>23859.303457980954</v>
      </c>
      <c r="AL110" s="14">
        <f t="shared" si="107"/>
        <v>35.632945312853799</v>
      </c>
      <c r="AM110" s="14">
        <f t="shared" si="108"/>
        <v>6.8308120742191516</v>
      </c>
      <c r="AN110" s="14">
        <f t="shared" si="109"/>
        <v>2.3885466908111206</v>
      </c>
      <c r="AO110" s="11">
        <f t="shared" si="110"/>
        <v>1.1984302920094801E-2</v>
      </c>
      <c r="AP110" s="11">
        <f t="shared" si="111"/>
        <v>1.5097060860971715E-2</v>
      </c>
      <c r="AQ110" s="11">
        <f t="shared" si="112"/>
        <v>1.3694939061775633E-2</v>
      </c>
      <c r="AR110" s="1">
        <f t="shared" si="129"/>
        <v>115412.87010462148</v>
      </c>
      <c r="AS110" s="1">
        <f t="shared" si="122"/>
        <v>36686.291851585636</v>
      </c>
      <c r="AT110" s="1">
        <f t="shared" si="123"/>
        <v>14418.459190591348</v>
      </c>
      <c r="AU110" s="1">
        <f t="shared" si="70"/>
        <v>23082.574020924298</v>
      </c>
      <c r="AV110" s="1">
        <f t="shared" si="71"/>
        <v>7337.2583703171276</v>
      </c>
      <c r="AW110" s="1">
        <f t="shared" si="72"/>
        <v>2883.6918381182695</v>
      </c>
      <c r="AX110" s="2">
        <f t="shared" si="124"/>
        <v>8.8384950976931748E-3</v>
      </c>
      <c r="AY110" s="2">
        <f t="shared" si="119"/>
        <v>5.2227008578887214E-2</v>
      </c>
      <c r="AZ110" s="2">
        <f t="shared" si="120"/>
        <v>8.5879604913544974E-2</v>
      </c>
      <c r="BA110" s="2">
        <f t="shared" si="136"/>
        <v>5.1606742220680492E-2</v>
      </c>
      <c r="BB110" s="2">
        <f t="shared" si="137"/>
        <v>7.811899559194629E-6</v>
      </c>
      <c r="BC110" s="2">
        <f t="shared" si="130"/>
        <v>2.7276604250991591E-4</v>
      </c>
      <c r="BD110" s="2">
        <f t="shared" si="131"/>
        <v>7.3753065401065783E-4</v>
      </c>
      <c r="BE110" s="2">
        <f t="shared" si="138"/>
        <v>0.90159374909567958</v>
      </c>
      <c r="BF110" s="2">
        <f t="shared" si="132"/>
        <v>10.006774642720789</v>
      </c>
      <c r="BG110" s="2">
        <f t="shared" si="133"/>
        <v>10.634055636662817</v>
      </c>
      <c r="BH110" s="2">
        <f t="shared" si="125"/>
        <v>12.268463571736833</v>
      </c>
      <c r="BI110" s="2">
        <f t="shared" si="134"/>
        <v>12.268463571736834</v>
      </c>
      <c r="BJ110" s="2">
        <f t="shared" si="135"/>
        <v>12.268463571736831</v>
      </c>
      <c r="BK110" s="11">
        <f t="shared" si="139"/>
        <v>4.6120248479315257E-2</v>
      </c>
      <c r="BL110" s="11"/>
      <c r="BM110" s="11"/>
    </row>
    <row r="111" spans="1:65">
      <c r="A111" s="2">
        <f t="shared" si="73"/>
        <v>2065</v>
      </c>
      <c r="B111" s="5">
        <f t="shared" si="74"/>
        <v>1160.002955084859</v>
      </c>
      <c r="C111" s="5">
        <f t="shared" si="75"/>
        <v>2937.1603946907176</v>
      </c>
      <c r="D111" s="5">
        <f t="shared" si="76"/>
        <v>4289.0626486667152</v>
      </c>
      <c r="E111" s="15">
        <f t="shared" si="77"/>
        <v>2.4458299735902422E-4</v>
      </c>
      <c r="F111" s="15">
        <f t="shared" si="78"/>
        <v>4.8184490542772595E-4</v>
      </c>
      <c r="G111" s="15">
        <f t="shared" si="79"/>
        <v>9.8366923417707894E-4</v>
      </c>
      <c r="H111" s="5">
        <f t="shared" si="80"/>
        <v>117202.43161030218</v>
      </c>
      <c r="I111" s="5">
        <f t="shared" si="81"/>
        <v>37409.435791445045</v>
      </c>
      <c r="J111" s="5">
        <f t="shared" si="82"/>
        <v>14685.096870757701</v>
      </c>
      <c r="K111" s="5">
        <f t="shared" si="83"/>
        <v>101036.32158568798</v>
      </c>
      <c r="L111" s="5">
        <f t="shared" si="84"/>
        <v>12736.599560264824</v>
      </c>
      <c r="M111" s="5">
        <f t="shared" si="85"/>
        <v>3423.8476034670807</v>
      </c>
      <c r="N111" s="15">
        <f t="shared" si="86"/>
        <v>1.5257421390675763E-2</v>
      </c>
      <c r="O111" s="15">
        <f t="shared" si="87"/>
        <v>1.9220451006480621E-2</v>
      </c>
      <c r="P111" s="15">
        <f t="shared" si="88"/>
        <v>1.749192436250091E-2</v>
      </c>
      <c r="Q111" s="5">
        <f t="shared" si="89"/>
        <v>9106.1393705793198</v>
      </c>
      <c r="R111" s="5">
        <f t="shared" si="90"/>
        <v>11426.911224378022</v>
      </c>
      <c r="S111" s="5">
        <f t="shared" si="91"/>
        <v>5632.5791244784214</v>
      </c>
      <c r="T111" s="5">
        <f t="shared" si="92"/>
        <v>77.695822906279034</v>
      </c>
      <c r="U111" s="5">
        <f t="shared" si="93"/>
        <v>305.4553211676926</v>
      </c>
      <c r="V111" s="5">
        <f t="shared" si="94"/>
        <v>383.55750554799022</v>
      </c>
      <c r="W111" s="15">
        <f t="shared" si="95"/>
        <v>-1.0734613539272964E-2</v>
      </c>
      <c r="X111" s="15">
        <f t="shared" si="96"/>
        <v>-1.217998157191269E-2</v>
      </c>
      <c r="Y111" s="15">
        <f t="shared" si="97"/>
        <v>-9.7425357312937999E-3</v>
      </c>
      <c r="Z111" s="5">
        <f t="shared" si="126"/>
        <v>16636.483628283182</v>
      </c>
      <c r="AA111" s="5">
        <f t="shared" si="127"/>
        <v>31424.578795114092</v>
      </c>
      <c r="AB111" s="5">
        <f t="shared" si="128"/>
        <v>20484.513376520401</v>
      </c>
      <c r="AC111" s="16">
        <f t="shared" si="101"/>
        <v>1.8517314904714541</v>
      </c>
      <c r="AD111" s="16">
        <f t="shared" si="102"/>
        <v>2.9227485109664535</v>
      </c>
      <c r="AE111" s="16">
        <f t="shared" si="103"/>
        <v>4.0125553791135928</v>
      </c>
      <c r="AF111" s="15">
        <f t="shared" si="104"/>
        <v>-4.0504037456468023E-3</v>
      </c>
      <c r="AG111" s="15">
        <f t="shared" si="105"/>
        <v>2.9673830763510267E-4</v>
      </c>
      <c r="AH111" s="15">
        <f t="shared" si="106"/>
        <v>9.7937136394747881E-3</v>
      </c>
      <c r="AI111" s="1">
        <f t="shared" si="64"/>
        <v>200444.14439727229</v>
      </c>
      <c r="AJ111" s="1">
        <f t="shared" si="65"/>
        <v>61547.576997295087</v>
      </c>
      <c r="AK111" s="1">
        <f t="shared" si="66"/>
        <v>24357.06495030113</v>
      </c>
      <c r="AL111" s="14">
        <f t="shared" si="107"/>
        <v>36.055710963312571</v>
      </c>
      <c r="AM111" s="14">
        <f t="shared" si="108"/>
        <v>6.9329060079773548</v>
      </c>
      <c r="AN111" s="14">
        <f t="shared" si="109"/>
        <v>2.4209305821742162</v>
      </c>
      <c r="AO111" s="11">
        <f t="shared" si="110"/>
        <v>1.1864459890893853E-2</v>
      </c>
      <c r="AP111" s="11">
        <f t="shared" si="111"/>
        <v>1.4946090252361998E-2</v>
      </c>
      <c r="AQ111" s="11">
        <f t="shared" si="112"/>
        <v>1.3557989671157877E-2</v>
      </c>
      <c r="AR111" s="1">
        <f t="shared" si="129"/>
        <v>117202.43161030218</v>
      </c>
      <c r="AS111" s="1">
        <f t="shared" si="122"/>
        <v>37409.435791445045</v>
      </c>
      <c r="AT111" s="1">
        <f t="shared" si="123"/>
        <v>14685.096870757701</v>
      </c>
      <c r="AU111" s="1">
        <f t="shared" si="70"/>
        <v>23440.486322060438</v>
      </c>
      <c r="AV111" s="1">
        <f t="shared" si="71"/>
        <v>7481.8871582890097</v>
      </c>
      <c r="AW111" s="1">
        <f t="shared" si="72"/>
        <v>2937.0193741515404</v>
      </c>
      <c r="AX111" s="2">
        <f t="shared" si="124"/>
        <v>9.1089161685027672E-3</v>
      </c>
      <c r="AY111" s="2">
        <f t="shared" si="119"/>
        <v>5.3905129953773813E-2</v>
      </c>
      <c r="AZ111" s="2">
        <f t="shared" si="120"/>
        <v>8.9513930281832771E-2</v>
      </c>
      <c r="BA111" s="2">
        <f t="shared" si="136"/>
        <v>5.3674297687487903E-2</v>
      </c>
      <c r="BB111" s="2">
        <f t="shared" si="137"/>
        <v>8.2972353764811134E-6</v>
      </c>
      <c r="BC111" s="2">
        <f t="shared" si="130"/>
        <v>2.9057630353332431E-4</v>
      </c>
      <c r="BD111" s="2">
        <f t="shared" si="131"/>
        <v>8.0127437145008178E-4</v>
      </c>
      <c r="BE111" s="2">
        <f t="shared" si="138"/>
        <v>0.97245616176660754</v>
      </c>
      <c r="BF111" s="2">
        <f t="shared" si="132"/>
        <v>10.870295569545341</v>
      </c>
      <c r="BG111" s="2">
        <f t="shared" si="133"/>
        <v>11.76679176479994</v>
      </c>
      <c r="BH111" s="2">
        <f t="shared" si="125"/>
        <v>12.834288160124764</v>
      </c>
      <c r="BI111" s="2">
        <f t="shared" si="134"/>
        <v>12.834288160124764</v>
      </c>
      <c r="BJ111" s="2">
        <f t="shared" si="135"/>
        <v>12.834288160124762</v>
      </c>
      <c r="BK111" s="11">
        <f t="shared" si="139"/>
        <v>4.5974120268508195E-2</v>
      </c>
      <c r="BL111" s="11"/>
      <c r="BM111" s="11"/>
    </row>
    <row r="112" spans="1:65">
      <c r="A112" s="2">
        <f t="shared" si="73"/>
        <v>2066</v>
      </c>
      <c r="B112" s="5">
        <f t="shared" si="74"/>
        <v>1160.272486234574</v>
      </c>
      <c r="C112" s="5">
        <f t="shared" si="75"/>
        <v>2938.5048876746932</v>
      </c>
      <c r="D112" s="5">
        <f t="shared" si="76"/>
        <v>4293.0707166891189</v>
      </c>
      <c r="E112" s="15">
        <f t="shared" si="77"/>
        <v>2.3235384749107301E-4</v>
      </c>
      <c r="F112" s="15">
        <f t="shared" si="78"/>
        <v>4.577526601563396E-4</v>
      </c>
      <c r="G112" s="15">
        <f t="shared" si="79"/>
        <v>9.3448577246822489E-4</v>
      </c>
      <c r="H112" s="5">
        <f t="shared" si="80"/>
        <v>119000.24246916226</v>
      </c>
      <c r="I112" s="5">
        <f t="shared" si="81"/>
        <v>38138.573265572602</v>
      </c>
      <c r="J112" s="5">
        <f t="shared" si="82"/>
        <v>14953.184866883861</v>
      </c>
      <c r="K112" s="5">
        <f t="shared" si="83"/>
        <v>102562.32383425131</v>
      </c>
      <c r="L112" s="5">
        <f t="shared" si="84"/>
        <v>12978.904144601418</v>
      </c>
      <c r="M112" s="5">
        <f t="shared" si="85"/>
        <v>3483.0977297331792</v>
      </c>
      <c r="N112" s="15">
        <f t="shared" si="86"/>
        <v>1.5103501637964367E-2</v>
      </c>
      <c r="O112" s="15">
        <f t="shared" si="87"/>
        <v>1.9024275921536216E-2</v>
      </c>
      <c r="P112" s="15">
        <f t="shared" si="88"/>
        <v>1.730512952915908E-2</v>
      </c>
      <c r="Q112" s="5">
        <f t="shared" si="89"/>
        <v>9146.5714411913686</v>
      </c>
      <c r="R112" s="5">
        <f t="shared" si="90"/>
        <v>11507.737865218671</v>
      </c>
      <c r="S112" s="5">
        <f t="shared" si="91"/>
        <v>5679.5288868500847</v>
      </c>
      <c r="T112" s="5">
        <f t="shared" si="92"/>
        <v>76.861788273764333</v>
      </c>
      <c r="U112" s="5">
        <f t="shared" si="93"/>
        <v>301.73488098482744</v>
      </c>
      <c r="V112" s="5">
        <f t="shared" si="94"/>
        <v>379.820682845183</v>
      </c>
      <c r="W112" s="15">
        <f t="shared" si="95"/>
        <v>-1.0734613539272964E-2</v>
      </c>
      <c r="X112" s="15">
        <f t="shared" si="96"/>
        <v>-1.217998157191269E-2</v>
      </c>
      <c r="Y112" s="15">
        <f t="shared" si="97"/>
        <v>-9.7425357312937999E-3</v>
      </c>
      <c r="Z112" s="5">
        <f t="shared" si="126"/>
        <v>16640.853055964017</v>
      </c>
      <c r="AA112" s="5">
        <f t="shared" si="127"/>
        <v>31607.041132882357</v>
      </c>
      <c r="AB112" s="5">
        <f t="shared" si="128"/>
        <v>20779.462468898473</v>
      </c>
      <c r="AC112" s="16">
        <f t="shared" si="101"/>
        <v>1.8442312303065165</v>
      </c>
      <c r="AD112" s="16">
        <f t="shared" si="102"/>
        <v>2.9236158024132406</v>
      </c>
      <c r="AE112" s="16">
        <f t="shared" si="103"/>
        <v>4.0518531974591658</v>
      </c>
      <c r="AF112" s="15">
        <f t="shared" si="104"/>
        <v>-4.0504037456468023E-3</v>
      </c>
      <c r="AG112" s="15">
        <f t="shared" si="105"/>
        <v>2.9673830763510267E-4</v>
      </c>
      <c r="AH112" s="15">
        <f t="shared" si="106"/>
        <v>9.7937136394747881E-3</v>
      </c>
      <c r="AI112" s="1">
        <f t="shared" si="64"/>
        <v>203840.21627960549</v>
      </c>
      <c r="AJ112" s="1">
        <f t="shared" si="65"/>
        <v>62874.706455854583</v>
      </c>
      <c r="AK112" s="1">
        <f t="shared" si="66"/>
        <v>24858.377829422556</v>
      </c>
      <c r="AL112" s="14">
        <f t="shared" si="107"/>
        <v>36.479214684508833</v>
      </c>
      <c r="AM112" s="14">
        <f t="shared" si="108"/>
        <v>7.0354896484946625</v>
      </c>
      <c r="AN112" s="14">
        <f t="shared" si="109"/>
        <v>2.4534253044836469</v>
      </c>
      <c r="AO112" s="11">
        <f t="shared" si="110"/>
        <v>1.1745815291984913E-2</v>
      </c>
      <c r="AP112" s="11">
        <f t="shared" si="111"/>
        <v>1.4796629349838377E-2</v>
      </c>
      <c r="AQ112" s="11">
        <f t="shared" si="112"/>
        <v>1.3422409774446298E-2</v>
      </c>
      <c r="AR112" s="1">
        <f t="shared" si="129"/>
        <v>119000.24246916226</v>
      </c>
      <c r="AS112" s="1">
        <f t="shared" si="122"/>
        <v>38138.573265572602</v>
      </c>
      <c r="AT112" s="1">
        <f t="shared" si="123"/>
        <v>14953.184866883861</v>
      </c>
      <c r="AU112" s="1">
        <f t="shared" si="70"/>
        <v>23800.048493832452</v>
      </c>
      <c r="AV112" s="1">
        <f t="shared" si="71"/>
        <v>7627.7146531145208</v>
      </c>
      <c r="AW112" s="1">
        <f t="shared" si="72"/>
        <v>2990.6369733767724</v>
      </c>
      <c r="AX112" s="2">
        <f t="shared" si="124"/>
        <v>9.3862143742114261E-3</v>
      </c>
      <c r="AY112" s="2">
        <f t="shared" si="119"/>
        <v>5.5626550423724788E-2</v>
      </c>
      <c r="AZ112" s="2">
        <f t="shared" si="120"/>
        <v>9.3274587248970253E-2</v>
      </c>
      <c r="BA112" s="2">
        <f t="shared" si="136"/>
        <v>5.581238009185404E-2</v>
      </c>
      <c r="BB112" s="2">
        <f t="shared" si="137"/>
        <v>8.8101020278653199E-6</v>
      </c>
      <c r="BC112" s="2">
        <f t="shared" si="130"/>
        <v>3.0943131120431968E-4</v>
      </c>
      <c r="BD112" s="2">
        <f t="shared" si="131"/>
        <v>8.7001486264657647E-4</v>
      </c>
      <c r="BE112" s="2">
        <f t="shared" si="138"/>
        <v>1.0484042774940312</v>
      </c>
      <c r="BF112" s="2">
        <f t="shared" si="132"/>
        <v>11.801268733028143</v>
      </c>
      <c r="BG112" s="2">
        <f t="shared" si="133"/>
        <v>13.009493078090829</v>
      </c>
      <c r="BH112" s="2">
        <f t="shared" si="125"/>
        <v>13.424333267559032</v>
      </c>
      <c r="BI112" s="2">
        <f t="shared" si="134"/>
        <v>13.424333267559032</v>
      </c>
      <c r="BJ112" s="2">
        <f t="shared" si="135"/>
        <v>13.42433326755903</v>
      </c>
      <c r="BK112" s="11">
        <f t="shared" si="139"/>
        <v>4.5828658521389593E-2</v>
      </c>
      <c r="BL112" s="11"/>
      <c r="BM112" s="11"/>
    </row>
    <row r="113" spans="1:65">
      <c r="A113" s="2">
        <f t="shared" si="73"/>
        <v>2067</v>
      </c>
      <c r="B113" s="5">
        <f t="shared" si="74"/>
        <v>1160.5286003220729</v>
      </c>
      <c r="C113" s="5">
        <f t="shared" si="75"/>
        <v>2939.7827406824481</v>
      </c>
      <c r="D113" s="5">
        <f t="shared" si="76"/>
        <v>4296.8819395188175</v>
      </c>
      <c r="E113" s="15">
        <f t="shared" si="77"/>
        <v>2.2073615511651934E-4</v>
      </c>
      <c r="F113" s="15">
        <f t="shared" si="78"/>
        <v>4.3486502714852262E-4</v>
      </c>
      <c r="G113" s="15">
        <f t="shared" si="79"/>
        <v>8.8776148384481365E-4</v>
      </c>
      <c r="H113" s="5">
        <f t="shared" si="80"/>
        <v>120806.09643438814</v>
      </c>
      <c r="I113" s="5">
        <f t="shared" si="81"/>
        <v>38873.624009105653</v>
      </c>
      <c r="J113" s="5">
        <f t="shared" si="82"/>
        <v>15222.685668086715</v>
      </c>
      <c r="K113" s="5">
        <f t="shared" si="83"/>
        <v>104095.7511954998</v>
      </c>
      <c r="L113" s="5">
        <f t="shared" si="84"/>
        <v>13223.298263218403</v>
      </c>
      <c r="M113" s="5">
        <f t="shared" si="85"/>
        <v>3542.728397557838</v>
      </c>
      <c r="N113" s="15">
        <f t="shared" si="86"/>
        <v>1.4951176064678773E-2</v>
      </c>
      <c r="O113" s="15">
        <f t="shared" si="87"/>
        <v>1.8830104290325611E-2</v>
      </c>
      <c r="P113" s="15">
        <f t="shared" si="88"/>
        <v>1.712000995999241E-2</v>
      </c>
      <c r="Q113" s="5">
        <f t="shared" si="89"/>
        <v>9185.6977198229015</v>
      </c>
      <c r="R113" s="5">
        <f t="shared" si="90"/>
        <v>11586.662875126669</v>
      </c>
      <c r="S113" s="5">
        <f t="shared" si="91"/>
        <v>5725.5605868417197</v>
      </c>
      <c r="T113" s="5">
        <f t="shared" si="92"/>
        <v>76.03670668070805</v>
      </c>
      <c r="U113" s="5">
        <f t="shared" si="93"/>
        <v>298.05975569482899</v>
      </c>
      <c r="V113" s="5">
        <f t="shared" si="94"/>
        <v>376.1202662710794</v>
      </c>
      <c r="W113" s="15">
        <f t="shared" si="95"/>
        <v>-1.0734613539272964E-2</v>
      </c>
      <c r="X113" s="15">
        <f t="shared" si="96"/>
        <v>-1.217998157191269E-2</v>
      </c>
      <c r="Y113" s="15">
        <f t="shared" si="97"/>
        <v>-9.7425357312937999E-3</v>
      </c>
      <c r="Z113" s="5">
        <f t="shared" si="126"/>
        <v>16642.379852884118</v>
      </c>
      <c r="AA113" s="5">
        <f t="shared" si="127"/>
        <v>31782.121422559707</v>
      </c>
      <c r="AB113" s="5">
        <f t="shared" si="128"/>
        <v>21070.481753966662</v>
      </c>
      <c r="AC113" s="16">
        <f t="shared" si="101"/>
        <v>1.8367613492234443</v>
      </c>
      <c r="AD113" s="16">
        <f t="shared" si="102"/>
        <v>2.9244833512186239</v>
      </c>
      <c r="AE113" s="16">
        <f t="shared" si="103"/>
        <v>4.0915358873842713</v>
      </c>
      <c r="AF113" s="15">
        <f t="shared" si="104"/>
        <v>-4.0504037456468023E-3</v>
      </c>
      <c r="AG113" s="15">
        <f t="shared" si="105"/>
        <v>2.9673830763510267E-4</v>
      </c>
      <c r="AH113" s="15">
        <f t="shared" si="106"/>
        <v>9.7937136394747881E-3</v>
      </c>
      <c r="AI113" s="1">
        <f t="shared" si="64"/>
        <v>207256.24314547738</v>
      </c>
      <c r="AJ113" s="1">
        <f t="shared" si="65"/>
        <v>64214.950463383648</v>
      </c>
      <c r="AK113" s="1">
        <f t="shared" si="66"/>
        <v>25363.177019857074</v>
      </c>
      <c r="AL113" s="14">
        <f t="shared" si="107"/>
        <v>36.903408021012922</v>
      </c>
      <c r="AM113" s="14">
        <f t="shared" si="108"/>
        <v>7.1385501657918295</v>
      </c>
      <c r="AN113" s="14">
        <f t="shared" si="109"/>
        <v>2.4860268754735442</v>
      </c>
      <c r="AO113" s="11">
        <f t="shared" si="110"/>
        <v>1.1628357139065064E-2</v>
      </c>
      <c r="AP113" s="11">
        <f t="shared" si="111"/>
        <v>1.4648663056339993E-2</v>
      </c>
      <c r="AQ113" s="11">
        <f t="shared" si="112"/>
        <v>1.3288185676701836E-2</v>
      </c>
      <c r="AR113" s="1">
        <f t="shared" si="129"/>
        <v>120806.09643438814</v>
      </c>
      <c r="AS113" s="1">
        <f t="shared" si="122"/>
        <v>38873.624009105653</v>
      </c>
      <c r="AT113" s="1">
        <f t="shared" si="123"/>
        <v>15222.685668086715</v>
      </c>
      <c r="AU113" s="1">
        <f t="shared" si="70"/>
        <v>24161.219286877629</v>
      </c>
      <c r="AV113" s="1">
        <f t="shared" si="71"/>
        <v>7774.7248018211312</v>
      </c>
      <c r="AW113" s="1">
        <f t="shared" si="72"/>
        <v>3044.537133617343</v>
      </c>
      <c r="AX113" s="2">
        <f t="shared" si="124"/>
        <v>9.6705204364477253E-3</v>
      </c>
      <c r="AY113" s="2">
        <f t="shared" si="119"/>
        <v>5.7391968480652512E-2</v>
      </c>
      <c r="AZ113" s="2">
        <f t="shared" si="120"/>
        <v>9.7164239031028873E-2</v>
      </c>
      <c r="BA113" s="2">
        <f t="shared" si="136"/>
        <v>5.8022552640168833E-2</v>
      </c>
      <c r="BB113" s="2">
        <f t="shared" si="137"/>
        <v>9.3518965511753113E-6</v>
      </c>
      <c r="BC113" s="2">
        <f t="shared" si="130"/>
        <v>3.2938380460842116E-4</v>
      </c>
      <c r="BD113" s="2">
        <f t="shared" si="131"/>
        <v>9.4408893464789146E-4</v>
      </c>
      <c r="BE113" s="2">
        <f t="shared" si="138"/>
        <v>1.1297661166057065</v>
      </c>
      <c r="BF113" s="2">
        <f t="shared" si="132"/>
        <v>12.804342175036487</v>
      </c>
      <c r="BG113" s="2">
        <f t="shared" si="133"/>
        <v>14.371569094863712</v>
      </c>
      <c r="BH113" s="2">
        <f t="shared" si="125"/>
        <v>14.039552452755325</v>
      </c>
      <c r="BI113" s="2">
        <f t="shared" si="134"/>
        <v>14.039552452755327</v>
      </c>
      <c r="BJ113" s="2">
        <f t="shared" si="135"/>
        <v>14.039552452755329</v>
      </c>
      <c r="BK113" s="11">
        <f t="shared" si="139"/>
        <v>4.5683891634029389E-2</v>
      </c>
      <c r="BL113" s="11"/>
      <c r="BM113" s="11"/>
    </row>
    <row r="114" spans="1:65">
      <c r="A114" s="2">
        <f t="shared" si="73"/>
        <v>2068</v>
      </c>
      <c r="B114" s="5">
        <f t="shared" si="74"/>
        <v>1160.7719624121537</v>
      </c>
      <c r="C114" s="5">
        <f t="shared" si="75"/>
        <v>2940.9972289487187</v>
      </c>
      <c r="D114" s="5">
        <f t="shared" si="76"/>
        <v>4300.5058154910248</v>
      </c>
      <c r="E114" s="15">
        <f t="shared" si="77"/>
        <v>2.0969934736069336E-4</v>
      </c>
      <c r="F114" s="15">
        <f t="shared" si="78"/>
        <v>4.1312177579109647E-4</v>
      </c>
      <c r="G114" s="15">
        <f t="shared" si="79"/>
        <v>8.4337340965257295E-4</v>
      </c>
      <c r="H114" s="5">
        <f t="shared" si="80"/>
        <v>122619.78617121969</v>
      </c>
      <c r="I114" s="5">
        <f t="shared" si="81"/>
        <v>39614.505958552785</v>
      </c>
      <c r="J114" s="5">
        <f t="shared" si="82"/>
        <v>15493.560808236669</v>
      </c>
      <c r="K114" s="5">
        <f t="shared" si="83"/>
        <v>105636.41278551253</v>
      </c>
      <c r="L114" s="5">
        <f t="shared" si="84"/>
        <v>13469.752901709902</v>
      </c>
      <c r="M114" s="5">
        <f t="shared" si="85"/>
        <v>3602.7298817796482</v>
      </c>
      <c r="N114" s="15">
        <f t="shared" si="86"/>
        <v>1.4800427225115431E-2</v>
      </c>
      <c r="O114" s="15">
        <f t="shared" si="87"/>
        <v>1.8637909664113828E-2</v>
      </c>
      <c r="P114" s="15">
        <f t="shared" si="88"/>
        <v>1.6936518267438139E-2</v>
      </c>
      <c r="Q114" s="5">
        <f t="shared" si="89"/>
        <v>9223.5194209506608</v>
      </c>
      <c r="R114" s="5">
        <f t="shared" si="90"/>
        <v>11663.674957757081</v>
      </c>
      <c r="S114" s="5">
        <f t="shared" si="91"/>
        <v>5770.6681526630709</v>
      </c>
      <c r="T114" s="5">
        <f t="shared" si="92"/>
        <v>75.220482019691602</v>
      </c>
      <c r="U114" s="5">
        <f t="shared" si="93"/>
        <v>294.42939336313719</v>
      </c>
      <c r="V114" s="5">
        <f t="shared" si="94"/>
        <v>372.45590113766968</v>
      </c>
      <c r="W114" s="15">
        <f t="shared" si="95"/>
        <v>-1.0734613539272964E-2</v>
      </c>
      <c r="X114" s="15">
        <f t="shared" si="96"/>
        <v>-1.217998157191269E-2</v>
      </c>
      <c r="Y114" s="15">
        <f t="shared" si="97"/>
        <v>-9.7425357312937999E-3</v>
      </c>
      <c r="Z114" s="5">
        <f t="shared" si="126"/>
        <v>16641.096868273089</v>
      </c>
      <c r="AA114" s="5">
        <f t="shared" si="127"/>
        <v>31949.753572377078</v>
      </c>
      <c r="AB114" s="5">
        <f t="shared" si="128"/>
        <v>21357.272806032066</v>
      </c>
      <c r="AC114" s="16">
        <f t="shared" si="101"/>
        <v>1.8293217241746904</v>
      </c>
      <c r="AD114" s="16">
        <f t="shared" si="102"/>
        <v>2.9253511574589717</v>
      </c>
      <c r="AE114" s="16">
        <f t="shared" si="103"/>
        <v>4.1316072182109469</v>
      </c>
      <c r="AF114" s="15">
        <f t="shared" si="104"/>
        <v>-4.0504037456468023E-3</v>
      </c>
      <c r="AG114" s="15">
        <f t="shared" si="105"/>
        <v>2.9673830763510267E-4</v>
      </c>
      <c r="AH114" s="15">
        <f t="shared" si="106"/>
        <v>9.7937136394747881E-3</v>
      </c>
      <c r="AI114" s="1">
        <f t="shared" si="64"/>
        <v>210691.83811780729</v>
      </c>
      <c r="AJ114" s="1">
        <f t="shared" si="65"/>
        <v>65568.180218866415</v>
      </c>
      <c r="AK114" s="1">
        <f t="shared" si="66"/>
        <v>25871.396451488712</v>
      </c>
      <c r="AL114" s="14">
        <f t="shared" si="107"/>
        <v>37.328242769048728</v>
      </c>
      <c r="AM114" s="14">
        <f t="shared" si="108"/>
        <v>7.2420746797203996</v>
      </c>
      <c r="AN114" s="14">
        <f t="shared" si="109"/>
        <v>2.5187313143249219</v>
      </c>
      <c r="AO114" s="11">
        <f t="shared" si="110"/>
        <v>1.1512073567674414E-2</v>
      </c>
      <c r="AP114" s="11">
        <f t="shared" si="111"/>
        <v>1.4502176425776593E-2</v>
      </c>
      <c r="AQ114" s="11">
        <f t="shared" si="112"/>
        <v>1.3155303819934818E-2</v>
      </c>
      <c r="AR114" s="1">
        <f t="shared" si="129"/>
        <v>122619.78617121969</v>
      </c>
      <c r="AS114" s="1">
        <f t="shared" si="122"/>
        <v>39614.505958552785</v>
      </c>
      <c r="AT114" s="1">
        <f t="shared" si="123"/>
        <v>15493.560808236669</v>
      </c>
      <c r="AU114" s="1">
        <f t="shared" si="70"/>
        <v>24523.957234243939</v>
      </c>
      <c r="AV114" s="1">
        <f t="shared" si="71"/>
        <v>7922.9011917105572</v>
      </c>
      <c r="AW114" s="1">
        <f t="shared" si="72"/>
        <v>3098.7121616473341</v>
      </c>
      <c r="AX114" s="2">
        <f t="shared" si="124"/>
        <v>9.9619665744709492E-3</v>
      </c>
      <c r="AY114" s="2">
        <f t="shared" si="119"/>
        <v>5.9202078535316734E-2</v>
      </c>
      <c r="AZ114" s="2">
        <f t="shared" si="120"/>
        <v>0.10118549023961106</v>
      </c>
      <c r="BA114" s="2">
        <f t="shared" si="136"/>
        <v>6.0306349823327179E-2</v>
      </c>
      <c r="BB114" s="2">
        <f t="shared" si="137"/>
        <v>9.9240778030876455E-6</v>
      </c>
      <c r="BC114" s="2">
        <f t="shared" si="130"/>
        <v>3.5048861029018106E-4</v>
      </c>
      <c r="BD114" s="2">
        <f t="shared" si="131"/>
        <v>1.0238503435030424E-3</v>
      </c>
      <c r="BE114" s="2">
        <f t="shared" si="138"/>
        <v>1.2168882981611548</v>
      </c>
      <c r="BF114" s="2">
        <f t="shared" si="132"/>
        <v>13.884433140745262</v>
      </c>
      <c r="BG114" s="2">
        <f t="shared" si="133"/>
        <v>15.863087555598389</v>
      </c>
      <c r="BH114" s="2">
        <f t="shared" si="125"/>
        <v>14.680933845597272</v>
      </c>
      <c r="BI114" s="2">
        <f t="shared" si="134"/>
        <v>14.68093384559727</v>
      </c>
      <c r="BJ114" s="2">
        <f t="shared" si="135"/>
        <v>14.680933845597274</v>
      </c>
      <c r="BK114" s="11">
        <f t="shared" si="139"/>
        <v>4.5539845553142139E-2</v>
      </c>
      <c r="BL114" s="11"/>
      <c r="BM114" s="11"/>
    </row>
    <row r="115" spans="1:65">
      <c r="A115" s="2">
        <f t="shared" si="73"/>
        <v>2069</v>
      </c>
      <c r="B115" s="5">
        <f t="shared" si="74"/>
        <v>1161.0032048789585</v>
      </c>
      <c r="C115" s="5">
        <f t="shared" si="75"/>
        <v>2942.1514694466478</v>
      </c>
      <c r="D115" s="5">
        <f t="shared" si="76"/>
        <v>4303.951401131224</v>
      </c>
      <c r="E115" s="15">
        <f t="shared" si="77"/>
        <v>1.992143799926587E-4</v>
      </c>
      <c r="F115" s="15">
        <f t="shared" si="78"/>
        <v>3.9246568700154164E-4</v>
      </c>
      <c r="G115" s="15">
        <f t="shared" si="79"/>
        <v>8.0120473916994424E-4</v>
      </c>
      <c r="H115" s="5">
        <f t="shared" si="80"/>
        <v>124441.10333448558</v>
      </c>
      <c r="I115" s="5">
        <f t="shared" si="81"/>
        <v>40361.135269080987</v>
      </c>
      <c r="J115" s="5">
        <f t="shared" si="82"/>
        <v>15765.770826643391</v>
      </c>
      <c r="K115" s="5">
        <f t="shared" si="83"/>
        <v>107184.11698739394</v>
      </c>
      <c r="L115" s="5">
        <f t="shared" si="84"/>
        <v>13718.238400782271</v>
      </c>
      <c r="M115" s="5">
        <f t="shared" si="85"/>
        <v>3663.0922046423693</v>
      </c>
      <c r="N115" s="15">
        <f t="shared" si="86"/>
        <v>1.4651237779381265E-2</v>
      </c>
      <c r="O115" s="15">
        <f t="shared" si="87"/>
        <v>1.8447665735636942E-2</v>
      </c>
      <c r="P115" s="15">
        <f t="shared" si="88"/>
        <v>1.6754606879632039E-2</v>
      </c>
      <c r="Q115" s="5">
        <f t="shared" si="89"/>
        <v>9260.03821356144</v>
      </c>
      <c r="R115" s="5">
        <f t="shared" si="90"/>
        <v>11738.763706017529</v>
      </c>
      <c r="S115" s="5">
        <f t="shared" si="91"/>
        <v>5814.8456807506182</v>
      </c>
      <c r="T115" s="5">
        <f t="shared" si="92"/>
        <v>74.41301921497238</v>
      </c>
      <c r="U115" s="5">
        <f t="shared" si="93"/>
        <v>290.84324877774475</v>
      </c>
      <c r="V115" s="5">
        <f t="shared" si="94"/>
        <v>368.82723621250472</v>
      </c>
      <c r="W115" s="15">
        <f t="shared" si="95"/>
        <v>-1.0734613539272964E-2</v>
      </c>
      <c r="X115" s="15">
        <f t="shared" si="96"/>
        <v>-1.217998157191269E-2</v>
      </c>
      <c r="Y115" s="15">
        <f t="shared" si="97"/>
        <v>-9.7425357312937999E-3</v>
      </c>
      <c r="Z115" s="5">
        <f t="shared" si="126"/>
        <v>16637.037562674599</v>
      </c>
      <c r="AA115" s="5">
        <f t="shared" si="127"/>
        <v>32109.875094755938</v>
      </c>
      <c r="AB115" s="5">
        <f t="shared" si="128"/>
        <v>21639.532072512004</v>
      </c>
      <c r="AC115" s="16">
        <f t="shared" si="101"/>
        <v>1.8219122326111001</v>
      </c>
      <c r="AD115" s="16">
        <f t="shared" si="102"/>
        <v>2.9262192212106743</v>
      </c>
      <c r="AE115" s="16">
        <f t="shared" si="103"/>
        <v>4.1720709961768918</v>
      </c>
      <c r="AF115" s="15">
        <f t="shared" si="104"/>
        <v>-4.0504037456468023E-3</v>
      </c>
      <c r="AG115" s="15">
        <f t="shared" si="105"/>
        <v>2.9673830763510267E-4</v>
      </c>
      <c r="AH115" s="15">
        <f t="shared" si="106"/>
        <v>9.7937136394747881E-3</v>
      </c>
      <c r="AI115" s="1">
        <f t="shared" si="64"/>
        <v>214146.6115402705</v>
      </c>
      <c r="AJ115" s="1">
        <f t="shared" si="65"/>
        <v>66934.263388690335</v>
      </c>
      <c r="AK115" s="1">
        <f t="shared" si="66"/>
        <v>26382.968967987177</v>
      </c>
      <c r="AL115" s="14">
        <f t="shared" si="107"/>
        <v>37.753670991188933</v>
      </c>
      <c r="AM115" s="14">
        <f t="shared" si="108"/>
        <v>7.3460502659674152</v>
      </c>
      <c r="AN115" s="14">
        <f t="shared" si="109"/>
        <v>2.5515346432488428</v>
      </c>
      <c r="AO115" s="11">
        <f t="shared" si="110"/>
        <v>1.1396952831997669E-2</v>
      </c>
      <c r="AP115" s="11">
        <f t="shared" si="111"/>
        <v>1.4357154661518826E-2</v>
      </c>
      <c r="AQ115" s="11">
        <f t="shared" si="112"/>
        <v>1.302375078173547E-2</v>
      </c>
      <c r="AR115" s="1">
        <f t="shared" si="129"/>
        <v>124441.10333448558</v>
      </c>
      <c r="AS115" s="1">
        <f t="shared" si="122"/>
        <v>40361.135269080987</v>
      </c>
      <c r="AT115" s="1">
        <f t="shared" si="123"/>
        <v>15765.770826643391</v>
      </c>
      <c r="AU115" s="1">
        <f t="shared" si="70"/>
        <v>24888.220666897119</v>
      </c>
      <c r="AV115" s="1">
        <f t="shared" si="71"/>
        <v>8072.2270538161974</v>
      </c>
      <c r="AW115" s="1">
        <f t="shared" si="72"/>
        <v>3153.1541653286786</v>
      </c>
      <c r="AX115" s="2">
        <f t="shared" si="124"/>
        <v>1.0260686499280856E-2</v>
      </c>
      <c r="AY115" s="2">
        <f t="shared" si="119"/>
        <v>6.1057570160076707E-2</v>
      </c>
      <c r="AZ115" s="2">
        <f t="shared" si="120"/>
        <v>0.1053408772237576</v>
      </c>
      <c r="BA115" s="2">
        <f t="shared" si="136"/>
        <v>6.2665271506324824E-2</v>
      </c>
      <c r="BB115" s="2">
        <f t="shared" si="137"/>
        <v>1.0528168743652443E-5</v>
      </c>
      <c r="BC115" s="2">
        <f t="shared" si="130"/>
        <v>3.7280268738526897E-4</v>
      </c>
      <c r="BD115" s="2">
        <f t="shared" si="131"/>
        <v>1.1096700414270771E-3</v>
      </c>
      <c r="BE115" s="2">
        <f t="shared" si="138"/>
        <v>1.3101369345517548</v>
      </c>
      <c r="BF115" s="2">
        <f t="shared" si="132"/>
        <v>15.046739694233754</v>
      </c>
      <c r="BG115" s="2">
        <f t="shared" si="133"/>
        <v>17.494803566331175</v>
      </c>
      <c r="BH115" s="2">
        <f t="shared" si="125"/>
        <v>15.349501305501668</v>
      </c>
      <c r="BI115" s="2">
        <f t="shared" si="134"/>
        <v>15.349501305501667</v>
      </c>
      <c r="BJ115" s="2">
        <f t="shared" si="135"/>
        <v>15.349501305501667</v>
      </c>
      <c r="BK115" s="11">
        <f t="shared" si="139"/>
        <v>4.5396543924201865E-2</v>
      </c>
      <c r="BL115" s="11"/>
      <c r="BM115" s="11"/>
    </row>
    <row r="116" spans="1:65">
      <c r="A116" s="2">
        <f t="shared" si="73"/>
        <v>2070</v>
      </c>
      <c r="B116" s="5">
        <f t="shared" si="74"/>
        <v>1161.2229289859065</v>
      </c>
      <c r="C116" s="5">
        <f t="shared" si="75"/>
        <v>2943.2484282694809</v>
      </c>
      <c r="D116" s="5">
        <f t="shared" si="76"/>
        <v>4307.2273300779807</v>
      </c>
      <c r="E116" s="15">
        <f t="shared" si="77"/>
        <v>1.8925366099302576E-4</v>
      </c>
      <c r="F116" s="15">
        <f t="shared" si="78"/>
        <v>3.7284240265146454E-4</v>
      </c>
      <c r="G116" s="15">
        <f t="shared" si="79"/>
        <v>7.6114450221144696E-4</v>
      </c>
      <c r="H116" s="5">
        <f t="shared" si="80"/>
        <v>126269.83864714477</v>
      </c>
      <c r="I116" s="5">
        <f t="shared" si="81"/>
        <v>41113.426332989504</v>
      </c>
      <c r="J116" s="5">
        <f t="shared" si="82"/>
        <v>16039.275230032561</v>
      </c>
      <c r="K116" s="5">
        <f t="shared" si="83"/>
        <v>108738.67152917481</v>
      </c>
      <c r="L116" s="5">
        <f t="shared" si="84"/>
        <v>13968.724467191052</v>
      </c>
      <c r="M116" s="5">
        <f t="shared" si="85"/>
        <v>3723.8051305135496</v>
      </c>
      <c r="N116" s="15">
        <f t="shared" si="86"/>
        <v>1.450359050831862E-2</v>
      </c>
      <c r="O116" s="15">
        <f t="shared" si="87"/>
        <v>1.8259346359988715E-2</v>
      </c>
      <c r="P116" s="15">
        <f t="shared" si="88"/>
        <v>1.6574228132788082E-2</v>
      </c>
      <c r="Q116" s="5">
        <f t="shared" si="89"/>
        <v>9295.2562133093725</v>
      </c>
      <c r="R116" s="5">
        <f t="shared" si="90"/>
        <v>11811.91959238235</v>
      </c>
      <c r="S116" s="5">
        <f t="shared" si="91"/>
        <v>5858.0874253289048</v>
      </c>
      <c r="T116" s="5">
        <f t="shared" si="92"/>
        <v>73.614224211409152</v>
      </c>
      <c r="U116" s="5">
        <f t="shared" si="93"/>
        <v>287.30078336731663</v>
      </c>
      <c r="V116" s="5">
        <f t="shared" si="94"/>
        <v>365.23392368503005</v>
      </c>
      <c r="W116" s="15">
        <f t="shared" si="95"/>
        <v>-1.0734613539272964E-2</v>
      </c>
      <c r="X116" s="15">
        <f t="shared" si="96"/>
        <v>-1.217998157191269E-2</v>
      </c>
      <c r="Y116" s="15">
        <f t="shared" si="97"/>
        <v>-9.7425357312937999E-3</v>
      </c>
      <c r="Z116" s="5">
        <f t="shared" si="126"/>
        <v>16630.235979360114</v>
      </c>
      <c r="AA116" s="5">
        <f t="shared" si="127"/>
        <v>32262.427146189912</v>
      </c>
      <c r="AB116" s="5">
        <f t="shared" si="128"/>
        <v>21916.95123007485</v>
      </c>
      <c r="AC116" s="16">
        <f t="shared" si="101"/>
        <v>1.8145327524798924</v>
      </c>
      <c r="AD116" s="16">
        <f t="shared" si="102"/>
        <v>2.9270875425501459</v>
      </c>
      <c r="AE116" s="16">
        <f t="shared" si="103"/>
        <v>4.2129310647970062</v>
      </c>
      <c r="AF116" s="15">
        <f t="shared" si="104"/>
        <v>-4.0504037456468023E-3</v>
      </c>
      <c r="AG116" s="15">
        <f t="shared" si="105"/>
        <v>2.9673830763510267E-4</v>
      </c>
      <c r="AH116" s="15">
        <f t="shared" si="106"/>
        <v>9.7937136394747881E-3</v>
      </c>
      <c r="AI116" s="1">
        <f t="shared" si="64"/>
        <v>217620.1710531406</v>
      </c>
      <c r="AJ116" s="1">
        <f t="shared" si="65"/>
        <v>68313.064103637502</v>
      </c>
      <c r="AK116" s="1">
        <f t="shared" si="66"/>
        <v>26897.826236517139</v>
      </c>
      <c r="AL116" s="14">
        <f t="shared" si="107"/>
        <v>38.179645030635058</v>
      </c>
      <c r="AM116" s="14">
        <f t="shared" si="108"/>
        <v>7.4504639619890041</v>
      </c>
      <c r="AN116" s="14">
        <f t="shared" si="109"/>
        <v>2.5844328890404338</v>
      </c>
      <c r="AO116" s="11">
        <f t="shared" si="110"/>
        <v>1.1282983303677692E-2</v>
      </c>
      <c r="AP116" s="11">
        <f t="shared" si="111"/>
        <v>1.4213583114903637E-2</v>
      </c>
      <c r="AQ116" s="11">
        <f t="shared" si="112"/>
        <v>1.2893513273918116E-2</v>
      </c>
      <c r="AR116" s="1">
        <f t="shared" si="129"/>
        <v>126269.83864714477</v>
      </c>
      <c r="AS116" s="1">
        <f t="shared" si="122"/>
        <v>41113.426332989504</v>
      </c>
      <c r="AT116" s="1">
        <f t="shared" si="123"/>
        <v>16039.275230032561</v>
      </c>
      <c r="AU116" s="1">
        <f t="shared" si="70"/>
        <v>25253.967729428958</v>
      </c>
      <c r="AV116" s="1">
        <f t="shared" si="71"/>
        <v>8222.6852665979004</v>
      </c>
      <c r="AW116" s="1">
        <f t="shared" si="72"/>
        <v>3207.8550460065126</v>
      </c>
      <c r="AX116" s="2">
        <f t="shared" si="124"/>
        <v>1.056681540690872E-2</v>
      </c>
      <c r="AY116" s="2">
        <f t="shared" si="119"/>
        <v>6.2959127308480731E-2</v>
      </c>
      <c r="AZ116" s="2">
        <f t="shared" si="120"/>
        <v>0.10963285800902774</v>
      </c>
      <c r="BA116" s="2">
        <f t="shared" si="136"/>
        <v>6.510077672208342E-2</v>
      </c>
      <c r="BB116" s="2">
        <f t="shared" si="137"/>
        <v>1.1165758784368351E-5</v>
      </c>
      <c r="BC116" s="2">
        <f t="shared" si="130"/>
        <v>3.9638517114454842E-4</v>
      </c>
      <c r="BD116" s="2">
        <f t="shared" si="131"/>
        <v>1.2019363555227638E-3</v>
      </c>
      <c r="BE116" s="2">
        <f t="shared" si="138"/>
        <v>1.409898560075131</v>
      </c>
      <c r="BF116" s="2">
        <f t="shared" si="132"/>
        <v>16.296752533340829</v>
      </c>
      <c r="BG116" s="2">
        <f t="shared" si="133"/>
        <v>19.278188015211875</v>
      </c>
      <c r="BH116" s="2">
        <f t="shared" si="125"/>
        <v>16.046315615731469</v>
      </c>
      <c r="BI116" s="2">
        <f t="shared" si="134"/>
        <v>16.046315615731473</v>
      </c>
      <c r="BJ116" s="2">
        <f t="shared" si="135"/>
        <v>16.046315615731469</v>
      </c>
      <c r="BK116" s="11">
        <f t="shared" si="139"/>
        <v>4.5254008231649462E-2</v>
      </c>
      <c r="BL116" s="11"/>
      <c r="BM116" s="11"/>
    </row>
    <row r="117" spans="1:65">
      <c r="A117" s="2">
        <f t="shared" si="73"/>
        <v>2071</v>
      </c>
      <c r="B117" s="5">
        <f t="shared" si="74"/>
        <v>1161.4317063919191</v>
      </c>
      <c r="C117" s="5">
        <f t="shared" si="75"/>
        <v>2944.2909276942974</v>
      </c>
      <c r="D117" s="5">
        <f t="shared" si="76"/>
        <v>4310.3418313599414</v>
      </c>
      <c r="E117" s="15">
        <f t="shared" si="77"/>
        <v>1.7979097794337446E-4</v>
      </c>
      <c r="F117" s="15">
        <f t="shared" si="78"/>
        <v>3.542002825188913E-4</v>
      </c>
      <c r="G117" s="15">
        <f t="shared" si="79"/>
        <v>7.2308727710087455E-4</v>
      </c>
      <c r="H117" s="5">
        <f t="shared" si="80"/>
        <v>128105.7819796507</v>
      </c>
      <c r="I117" s="5">
        <f t="shared" si="81"/>
        <v>41871.291799301551</v>
      </c>
      <c r="J117" s="5">
        <f t="shared" si="82"/>
        <v>16314.032456040244</v>
      </c>
      <c r="K117" s="5">
        <f t="shared" si="83"/>
        <v>110299.88356148946</v>
      </c>
      <c r="L117" s="5">
        <f t="shared" si="84"/>
        <v>14221.180184830228</v>
      </c>
      <c r="M117" s="5">
        <f t="shared" si="85"/>
        <v>3784.8581607489491</v>
      </c>
      <c r="N117" s="15">
        <f t="shared" si="86"/>
        <v>1.4357468326213318E-2</v>
      </c>
      <c r="O117" s="15">
        <f t="shared" si="87"/>
        <v>1.8072925572562459E-2</v>
      </c>
      <c r="P117" s="15">
        <f t="shared" si="88"/>
        <v>1.6395334367827141E-2</v>
      </c>
      <c r="Q117" s="5">
        <f t="shared" si="89"/>
        <v>9329.175974634154</v>
      </c>
      <c r="R117" s="5">
        <f t="shared" si="90"/>
        <v>11883.13395912166</v>
      </c>
      <c r="S117" s="5">
        <f t="shared" si="91"/>
        <v>5900.3877890982585</v>
      </c>
      <c r="T117" s="5">
        <f t="shared" si="92"/>
        <v>72.824003963506286</v>
      </c>
      <c r="U117" s="5">
        <f t="shared" si="93"/>
        <v>283.8014651203066</v>
      </c>
      <c r="V117" s="5">
        <f t="shared" si="94"/>
        <v>361.67561913324801</v>
      </c>
      <c r="W117" s="15">
        <f t="shared" si="95"/>
        <v>-1.0734613539272964E-2</v>
      </c>
      <c r="X117" s="15">
        <f t="shared" si="96"/>
        <v>-1.217998157191269E-2</v>
      </c>
      <c r="Y117" s="15">
        <f t="shared" si="97"/>
        <v>-9.7425357312937999E-3</v>
      </c>
      <c r="Z117" s="5">
        <f t="shared" si="126"/>
        <v>16620.726716199799</v>
      </c>
      <c r="AA117" s="5">
        <f t="shared" si="127"/>
        <v>32407.354567452236</v>
      </c>
      <c r="AB117" s="5">
        <f t="shared" si="128"/>
        <v>22189.217586633094</v>
      </c>
      <c r="AC117" s="16">
        <f t="shared" si="101"/>
        <v>1.8071831622226491</v>
      </c>
      <c r="AD117" s="16">
        <f t="shared" si="102"/>
        <v>2.9279561215538221</v>
      </c>
      <c r="AE117" s="16">
        <f t="shared" si="103"/>
        <v>4.2541913052284759</v>
      </c>
      <c r="AF117" s="15">
        <f t="shared" si="104"/>
        <v>-4.0504037456468023E-3</v>
      </c>
      <c r="AG117" s="15">
        <f t="shared" si="105"/>
        <v>2.9673830763510267E-4</v>
      </c>
      <c r="AH117" s="15">
        <f t="shared" si="106"/>
        <v>9.7937136394747881E-3</v>
      </c>
      <c r="AI117" s="1">
        <f t="shared" si="64"/>
        <v>221112.12167725549</v>
      </c>
      <c r="AJ117" s="1">
        <f t="shared" si="65"/>
        <v>69704.442959871652</v>
      </c>
      <c r="AK117" s="1">
        <f t="shared" si="66"/>
        <v>27415.898658871938</v>
      </c>
      <c r="AL117" s="14">
        <f t="shared" si="107"/>
        <v>38.606117525081849</v>
      </c>
      <c r="AM117" s="14">
        <f t="shared" si="108"/>
        <v>7.5553027728696458</v>
      </c>
      <c r="AN117" s="14">
        <f t="shared" si="109"/>
        <v>2.617422084603223</v>
      </c>
      <c r="AO117" s="11">
        <f t="shared" si="110"/>
        <v>1.1170153470640916E-2</v>
      </c>
      <c r="AP117" s="11">
        <f t="shared" si="111"/>
        <v>1.40714472837546E-2</v>
      </c>
      <c r="AQ117" s="11">
        <f t="shared" si="112"/>
        <v>1.2764578141178935E-2</v>
      </c>
      <c r="AR117" s="1">
        <f t="shared" si="129"/>
        <v>128105.7819796507</v>
      </c>
      <c r="AS117" s="1">
        <f t="shared" si="122"/>
        <v>41871.291799301551</v>
      </c>
      <c r="AT117" s="1">
        <f t="shared" si="123"/>
        <v>16314.032456040244</v>
      </c>
      <c r="AU117" s="1">
        <f t="shared" si="70"/>
        <v>25621.156395930142</v>
      </c>
      <c r="AV117" s="1">
        <f t="shared" si="71"/>
        <v>8374.2583598603105</v>
      </c>
      <c r="AW117" s="1">
        <f t="shared" si="72"/>
        <v>3262.806491208049</v>
      </c>
      <c r="AX117" s="2">
        <f t="shared" si="124"/>
        <v>1.0880489970870304E-2</v>
      </c>
      <c r="AY117" s="2">
        <f t="shared" si="119"/>
        <v>6.4907427512078647E-2</v>
      </c>
      <c r="AZ117" s="2">
        <f t="shared" si="120"/>
        <v>0.1140638018536175</v>
      </c>
      <c r="BA117" s="2">
        <f t="shared" si="136"/>
        <v>6.7614277180722965E-2</v>
      </c>
      <c r="BB117" s="2">
        <f t="shared" si="137"/>
        <v>1.1838506200620928E-5</v>
      </c>
      <c r="BC117" s="2">
        <f t="shared" si="130"/>
        <v>4.2129741462357446E-4</v>
      </c>
      <c r="BD117" s="2">
        <f t="shared" si="131"/>
        <v>1.3010550893301316E-3</v>
      </c>
      <c r="BE117" s="2">
        <f t="shared" si="138"/>
        <v>1.5165810943014875</v>
      </c>
      <c r="BF117" s="2">
        <f t="shared" si="132"/>
        <v>17.640266981995019</v>
      </c>
      <c r="BG117" s="2">
        <f t="shared" si="133"/>
        <v>21.225454954428105</v>
      </c>
      <c r="BH117" s="2">
        <f t="shared" si="125"/>
        <v>16.772475714693428</v>
      </c>
      <c r="BI117" s="2">
        <f t="shared" si="134"/>
        <v>16.772475714693428</v>
      </c>
      <c r="BJ117" s="2">
        <f t="shared" si="135"/>
        <v>16.772475714693428</v>
      </c>
      <c r="BK117" s="11">
        <f t="shared" si="139"/>
        <v>4.5112257931877203E-2</v>
      </c>
      <c r="BL117" s="11"/>
      <c r="BM117" s="11"/>
    </row>
    <row r="118" spans="1:65">
      <c r="A118" s="2">
        <f t="shared" si="73"/>
        <v>2072</v>
      </c>
      <c r="B118" s="5">
        <f t="shared" si="74"/>
        <v>1161.6300805871103</v>
      </c>
      <c r="C118" s="5">
        <f t="shared" si="75"/>
        <v>2945.2816529387837</v>
      </c>
      <c r="D118" s="5">
        <f t="shared" si="76"/>
        <v>4313.3027470312427</v>
      </c>
      <c r="E118" s="15">
        <f t="shared" si="77"/>
        <v>1.7080142904620573E-4</v>
      </c>
      <c r="F118" s="15">
        <f t="shared" si="78"/>
        <v>3.364902683929467E-4</v>
      </c>
      <c r="G118" s="15">
        <f t="shared" si="79"/>
        <v>6.8693291324583075E-4</v>
      </c>
      <c r="H118" s="5">
        <f t="shared" si="80"/>
        <v>129948.72242996297</v>
      </c>
      <c r="I118" s="5">
        <f t="shared" si="81"/>
        <v>42634.642594406549</v>
      </c>
      <c r="J118" s="5">
        <f t="shared" si="82"/>
        <v>16589.999838485306</v>
      </c>
      <c r="K118" s="5">
        <f t="shared" si="83"/>
        <v>111867.55973492385</v>
      </c>
      <c r="L118" s="5">
        <f t="shared" si="84"/>
        <v>14475.574025956386</v>
      </c>
      <c r="M118" s="5">
        <f t="shared" si="85"/>
        <v>3846.2405287697138</v>
      </c>
      <c r="N118" s="15">
        <f t="shared" si="86"/>
        <v>1.4212854291550059E-2</v>
      </c>
      <c r="O118" s="15">
        <f t="shared" si="87"/>
        <v>1.7888377604379224E-2</v>
      </c>
      <c r="P118" s="15">
        <f t="shared" si="88"/>
        <v>1.621787803234831E-2</v>
      </c>
      <c r="Q118" s="5">
        <f t="shared" si="89"/>
        <v>9361.8004828326102</v>
      </c>
      <c r="R118" s="5">
        <f t="shared" si="90"/>
        <v>11952.399008424851</v>
      </c>
      <c r="S118" s="5">
        <f t="shared" si="91"/>
        <v>5941.7413150839802</v>
      </c>
      <c r="T118" s="5">
        <f t="shared" si="92"/>
        <v>72.042266424575558</v>
      </c>
      <c r="U118" s="5">
        <f t="shared" si="93"/>
        <v>280.34476850505945</v>
      </c>
      <c r="V118" s="5">
        <f t="shared" si="94"/>
        <v>358.15198149070454</v>
      </c>
      <c r="W118" s="15">
        <f t="shared" si="95"/>
        <v>-1.0734613539272964E-2</v>
      </c>
      <c r="X118" s="15">
        <f t="shared" si="96"/>
        <v>-1.217998157191269E-2</v>
      </c>
      <c r="Y118" s="15">
        <f t="shared" si="97"/>
        <v>-9.7425357312937999E-3</v>
      </c>
      <c r="Z118" s="5">
        <f t="shared" si="126"/>
        <v>16608.544897968102</v>
      </c>
      <c r="AA118" s="5">
        <f t="shared" si="127"/>
        <v>32544.605923957359</v>
      </c>
      <c r="AB118" s="5">
        <f t="shared" si="128"/>
        <v>22456.014530704084</v>
      </c>
      <c r="AC118" s="16">
        <f t="shared" si="101"/>
        <v>1.7998633407733127</v>
      </c>
      <c r="AD118" s="16">
        <f t="shared" si="102"/>
        <v>2.9288249582981618</v>
      </c>
      <c r="AE118" s="16">
        <f t="shared" si="103"/>
        <v>4.2958556366394269</v>
      </c>
      <c r="AF118" s="15">
        <f t="shared" si="104"/>
        <v>-4.0504037456468023E-3</v>
      </c>
      <c r="AG118" s="15">
        <f t="shared" si="105"/>
        <v>2.9673830763510267E-4</v>
      </c>
      <c r="AH118" s="15">
        <f t="shared" si="106"/>
        <v>9.7937136394747881E-3</v>
      </c>
      <c r="AI118" s="1">
        <f t="shared" si="64"/>
        <v>224622.0659054601</v>
      </c>
      <c r="AJ118" s="1">
        <f t="shared" si="65"/>
        <v>71108.257023744794</v>
      </c>
      <c r="AK118" s="1">
        <f t="shared" si="66"/>
        <v>27937.115284192794</v>
      </c>
      <c r="AL118" s="14">
        <f t="shared" si="107"/>
        <v>39.033041420166008</v>
      </c>
      <c r="AM118" s="14">
        <f t="shared" si="108"/>
        <v>7.6605536771040734</v>
      </c>
      <c r="AN118" s="14">
        <f t="shared" si="109"/>
        <v>2.6504982704433142</v>
      </c>
      <c r="AO118" s="11">
        <f t="shared" si="110"/>
        <v>1.1058451935934506E-2</v>
      </c>
      <c r="AP118" s="11">
        <f t="shared" si="111"/>
        <v>1.3930732810917055E-2</v>
      </c>
      <c r="AQ118" s="11">
        <f t="shared" si="112"/>
        <v>1.2636932359767145E-2</v>
      </c>
      <c r="AR118" s="1">
        <f t="shared" si="129"/>
        <v>129948.72242996297</v>
      </c>
      <c r="AS118" s="1">
        <f t="shared" si="122"/>
        <v>42634.642594406549</v>
      </c>
      <c r="AT118" s="1">
        <f t="shared" si="123"/>
        <v>16589.999838485306</v>
      </c>
      <c r="AU118" s="1">
        <f t="shared" si="70"/>
        <v>25989.744485992596</v>
      </c>
      <c r="AV118" s="1">
        <f t="shared" si="71"/>
        <v>8526.9285188813101</v>
      </c>
      <c r="AW118" s="1">
        <f t="shared" si="72"/>
        <v>3317.9999676970615</v>
      </c>
      <c r="AX118" s="2">
        <f t="shared" si="124"/>
        <v>1.120184833376529E-2</v>
      </c>
      <c r="AY118" s="2">
        <f t="shared" si="119"/>
        <v>6.6903141054946574E-2</v>
      </c>
      <c r="AZ118" s="2">
        <f t="shared" si="120"/>
        <v>0.11863597844584585</v>
      </c>
      <c r="BA118" s="2">
        <f t="shared" si="136"/>
        <v>7.020713050887889E-2</v>
      </c>
      <c r="BB118" s="2">
        <f t="shared" si="137"/>
        <v>1.2548140609268019E-5</v>
      </c>
      <c r="BC118" s="2">
        <f t="shared" si="130"/>
        <v>4.4760302830180776E-4</v>
      </c>
      <c r="BD118" s="2">
        <f t="shared" si="131"/>
        <v>1.4074495381803203E-3</v>
      </c>
      <c r="BE118" s="2">
        <f t="shared" si="138"/>
        <v>1.6306148410459163</v>
      </c>
      <c r="BF118" s="2">
        <f t="shared" si="132"/>
        <v>19.083395135821615</v>
      </c>
      <c r="BG118" s="2">
        <f t="shared" si="133"/>
        <v>23.349587611087731</v>
      </c>
      <c r="BH118" s="2">
        <f t="shared" si="125"/>
        <v>17.529119965290825</v>
      </c>
      <c r="BI118" s="2">
        <f t="shared" si="134"/>
        <v>17.529119965290821</v>
      </c>
      <c r="BJ118" s="2">
        <f t="shared" si="135"/>
        <v>17.529119965290825</v>
      </c>
      <c r="BK118" s="11">
        <f t="shared" si="139"/>
        <v>4.4971310579548146E-2</v>
      </c>
      <c r="BL118" s="11"/>
      <c r="BM118" s="11"/>
    </row>
    <row r="119" spans="1:65">
      <c r="A119" s="2">
        <f t="shared" si="73"/>
        <v>2073</v>
      </c>
      <c r="B119" s="5">
        <f t="shared" si="74"/>
        <v>1161.8185682610083</v>
      </c>
      <c r="C119" s="5">
        <f t="shared" si="75"/>
        <v>2946.2231586219796</v>
      </c>
      <c r="D119" s="5">
        <f t="shared" si="76"/>
        <v>4316.117549171885</v>
      </c>
      <c r="E119" s="15">
        <f t="shared" si="77"/>
        <v>1.6226135759389544E-4</v>
      </c>
      <c r="F119" s="15">
        <f t="shared" si="78"/>
        <v>3.1966575497329933E-4</v>
      </c>
      <c r="G119" s="15">
        <f t="shared" si="79"/>
        <v>6.5258626758353923E-4</v>
      </c>
      <c r="H119" s="5">
        <f t="shared" si="80"/>
        <v>131798.44840403955</v>
      </c>
      <c r="I119" s="5">
        <f t="shared" si="81"/>
        <v>43403.387943691327</v>
      </c>
      <c r="J119" s="5">
        <f t="shared" si="82"/>
        <v>16867.133574712632</v>
      </c>
      <c r="K119" s="5">
        <f t="shared" si="83"/>
        <v>113441.50627693393</v>
      </c>
      <c r="L119" s="5">
        <f t="shared" si="84"/>
        <v>14731.873862532582</v>
      </c>
      <c r="M119" s="5">
        <f t="shared" si="85"/>
        <v>3907.9411954266302</v>
      </c>
      <c r="N119" s="15">
        <f t="shared" si="86"/>
        <v>1.4069731616025427E-2</v>
      </c>
      <c r="O119" s="15">
        <f t="shared" si="87"/>
        <v>1.7705676895204414E-2</v>
      </c>
      <c r="P119" s="15">
        <f t="shared" si="88"/>
        <v>1.6041811788783944E-2</v>
      </c>
      <c r="Q119" s="5">
        <f t="shared" si="89"/>
        <v>9393.1331460774891</v>
      </c>
      <c r="R119" s="5">
        <f t="shared" si="90"/>
        <v>12019.707792401703</v>
      </c>
      <c r="S119" s="5">
        <f t="shared" si="91"/>
        <v>5982.1426796883552</v>
      </c>
      <c r="T119" s="5">
        <f t="shared" si="92"/>
        <v>71.268920536014406</v>
      </c>
      <c r="U119" s="5">
        <f t="shared" si="93"/>
        <v>276.93017439088567</v>
      </c>
      <c r="V119" s="5">
        <f t="shared" si="94"/>
        <v>354.6626730137977</v>
      </c>
      <c r="W119" s="15">
        <f t="shared" si="95"/>
        <v>-1.0734613539272964E-2</v>
      </c>
      <c r="X119" s="15">
        <f t="shared" si="96"/>
        <v>-1.217998157191269E-2</v>
      </c>
      <c r="Y119" s="15">
        <f t="shared" si="97"/>
        <v>-9.7425357312937999E-3</v>
      </c>
      <c r="Z119" s="5">
        <f t="shared" si="126"/>
        <v>16593.726149064718</v>
      </c>
      <c r="AA119" s="5">
        <f t="shared" si="127"/>
        <v>32674.13354610715</v>
      </c>
      <c r="AB119" s="5">
        <f t="shared" si="128"/>
        <v>22717.022029483043</v>
      </c>
      <c r="AC119" s="16">
        <f t="shared" si="101"/>
        <v>1.792573167556192</v>
      </c>
      <c r="AD119" s="16">
        <f t="shared" si="102"/>
        <v>2.9296940528596465</v>
      </c>
      <c r="AE119" s="16">
        <f t="shared" si="103"/>
        <v>4.3379280165811975</v>
      </c>
      <c r="AF119" s="15">
        <f t="shared" si="104"/>
        <v>-4.0504037456468023E-3</v>
      </c>
      <c r="AG119" s="15">
        <f t="shared" si="105"/>
        <v>2.9673830763510267E-4</v>
      </c>
      <c r="AH119" s="15">
        <f t="shared" si="106"/>
        <v>9.7937136394747881E-3</v>
      </c>
      <c r="AI119" s="1">
        <f t="shared" si="64"/>
        <v>228149.60380090668</v>
      </c>
      <c r="AJ119" s="1">
        <f t="shared" si="65"/>
        <v>72524.359840251622</v>
      </c>
      <c r="AK119" s="1">
        <f t="shared" si="66"/>
        <v>28461.403723470576</v>
      </c>
      <c r="AL119" s="14">
        <f t="shared" si="107"/>
        <v>39.460369982499671</v>
      </c>
      <c r="AM119" s="14">
        <f t="shared" si="108"/>
        <v>7.7662036322989048</v>
      </c>
      <c r="AN119" s="14">
        <f t="shared" si="109"/>
        <v>2.6836574961329536</v>
      </c>
      <c r="AO119" s="11">
        <f t="shared" si="110"/>
        <v>1.094786741657516E-2</v>
      </c>
      <c r="AP119" s="11">
        <f t="shared" si="111"/>
        <v>1.3791425482807885E-2</v>
      </c>
      <c r="AQ119" s="11">
        <f t="shared" si="112"/>
        <v>1.2510563036169473E-2</v>
      </c>
      <c r="AR119" s="1">
        <f t="shared" si="129"/>
        <v>131798.44840403955</v>
      </c>
      <c r="AS119" s="1">
        <f t="shared" si="122"/>
        <v>43403.387943691327</v>
      </c>
      <c r="AT119" s="1">
        <f t="shared" si="123"/>
        <v>16867.133574712632</v>
      </c>
      <c r="AU119" s="1">
        <f t="shared" si="70"/>
        <v>26359.689680807911</v>
      </c>
      <c r="AV119" s="1">
        <f t="shared" si="71"/>
        <v>8680.6775887382664</v>
      </c>
      <c r="AW119" s="1">
        <f t="shared" si="72"/>
        <v>3373.4267149425268</v>
      </c>
      <c r="AX119" s="2">
        <f t="shared" si="124"/>
        <v>1.1531030098010599E-2</v>
      </c>
      <c r="AY119" s="2">
        <f t="shared" si="119"/>
        <v>6.8946930126503381E-2</v>
      </c>
      <c r="AZ119" s="2">
        <f t="shared" si="120"/>
        <v>0.12335154677205563</v>
      </c>
      <c r="BA119" s="2">
        <f t="shared" si="136"/>
        <v>7.2880633237259754E-2</v>
      </c>
      <c r="BB119" s="2">
        <f t="shared" si="137"/>
        <v>1.3296465512122633E-5</v>
      </c>
      <c r="BC119" s="2">
        <f t="shared" si="130"/>
        <v>4.7536791738689397E-4</v>
      </c>
      <c r="BD119" s="2">
        <f t="shared" si="131"/>
        <v>1.5215604091058628E-3</v>
      </c>
      <c r="BE119" s="2">
        <f t="shared" si="138"/>
        <v>1.7524535237555863</v>
      </c>
      <c r="BF119" s="2">
        <f t="shared" si="132"/>
        <v>20.632578134327968</v>
      </c>
      <c r="BG119" s="2">
        <f t="shared" si="133"/>
        <v>25.664362662382988</v>
      </c>
      <c r="BH119" s="2">
        <f t="shared" si="125"/>
        <v>18.317427463436076</v>
      </c>
      <c r="BI119" s="2">
        <f t="shared" si="134"/>
        <v>18.317427463436079</v>
      </c>
      <c r="BJ119" s="2">
        <f t="shared" si="135"/>
        <v>18.317427463436076</v>
      </c>
      <c r="BK119" s="11">
        <f t="shared" si="139"/>
        <v>4.4831181947816406E-2</v>
      </c>
      <c r="BL119" s="11"/>
      <c r="BM119" s="11"/>
    </row>
    <row r="120" spans="1:65">
      <c r="A120" s="2">
        <f t="shared" si="73"/>
        <v>2074</v>
      </c>
      <c r="B120" s="5">
        <f t="shared" si="74"/>
        <v>1161.9976606062639</v>
      </c>
      <c r="C120" s="5">
        <f t="shared" si="75"/>
        <v>2947.1178749397845</v>
      </c>
      <c r="D120" s="5">
        <f t="shared" si="76"/>
        <v>4318.7933562616581</v>
      </c>
      <c r="E120" s="15">
        <f t="shared" si="77"/>
        <v>1.5414828971420066E-4</v>
      </c>
      <c r="F120" s="15">
        <f t="shared" si="78"/>
        <v>3.0368246722463436E-4</v>
      </c>
      <c r="G120" s="15">
        <f t="shared" si="79"/>
        <v>6.1995695420436229E-4</v>
      </c>
      <c r="H120" s="5">
        <f t="shared" si="80"/>
        <v>133654.7476966508</v>
      </c>
      <c r="I120" s="5">
        <f t="shared" si="81"/>
        <v>44177.435394102991</v>
      </c>
      <c r="J120" s="5">
        <f t="shared" si="82"/>
        <v>17145.388695334914</v>
      </c>
      <c r="K120" s="5">
        <f t="shared" si="83"/>
        <v>115021.52906824046</v>
      </c>
      <c r="L120" s="5">
        <f t="shared" si="84"/>
        <v>14990.046977678361</v>
      </c>
      <c r="M120" s="5">
        <f t="shared" si="85"/>
        <v>3969.9488447337849</v>
      </c>
      <c r="N120" s="15">
        <f t="shared" si="86"/>
        <v>1.3928083672032576E-2</v>
      </c>
      <c r="O120" s="15">
        <f t="shared" si="87"/>
        <v>1.7524798104767036E-2</v>
      </c>
      <c r="P120" s="15">
        <f t="shared" si="88"/>
        <v>1.5867088629614168E-2</v>
      </c>
      <c r="Q120" s="5">
        <f t="shared" si="89"/>
        <v>9423.1777873788214</v>
      </c>
      <c r="R120" s="5">
        <f t="shared" si="90"/>
        <v>12085.054202947662</v>
      </c>
      <c r="S120" s="5">
        <f t="shared" si="91"/>
        <v>6021.5866869931697</v>
      </c>
      <c r="T120" s="5">
        <f t="shared" si="92"/>
        <v>70.50387621669914</v>
      </c>
      <c r="U120" s="5">
        <f t="shared" si="93"/>
        <v>273.55716997009813</v>
      </c>
      <c r="V120" s="5">
        <f t="shared" si="94"/>
        <v>351.20735924940459</v>
      </c>
      <c r="W120" s="15">
        <f t="shared" si="95"/>
        <v>-1.0734613539272964E-2</v>
      </c>
      <c r="X120" s="15">
        <f t="shared" si="96"/>
        <v>-1.217998157191269E-2</v>
      </c>
      <c r="Y120" s="15">
        <f t="shared" si="97"/>
        <v>-9.7425357312937999E-3</v>
      </c>
      <c r="Z120" s="5">
        <f t="shared" si="126"/>
        <v>16576.306566635245</v>
      </c>
      <c r="AA120" s="5">
        <f t="shared" si="127"/>
        <v>32795.893569456508</v>
      </c>
      <c r="AB120" s="5">
        <f t="shared" si="128"/>
        <v>22971.917176765699</v>
      </c>
      <c r="AC120" s="16">
        <f t="shared" si="101"/>
        <v>1.7853125224839765</v>
      </c>
      <c r="AD120" s="16">
        <f t="shared" si="102"/>
        <v>2.9305634053147807</v>
      </c>
      <c r="AE120" s="16">
        <f t="shared" si="103"/>
        <v>4.3804124413642489</v>
      </c>
      <c r="AF120" s="15">
        <f t="shared" si="104"/>
        <v>-4.0504037456468023E-3</v>
      </c>
      <c r="AG120" s="15">
        <f t="shared" si="105"/>
        <v>2.9673830763510267E-4</v>
      </c>
      <c r="AH120" s="15">
        <f t="shared" si="106"/>
        <v>9.7937136394747881E-3</v>
      </c>
      <c r="AI120" s="1">
        <f t="shared" si="64"/>
        <v>231694.33310162392</v>
      </c>
      <c r="AJ120" s="1">
        <f t="shared" si="65"/>
        <v>73952.601444964719</v>
      </c>
      <c r="AK120" s="1">
        <f t="shared" si="66"/>
        <v>28988.690066066047</v>
      </c>
      <c r="AL120" s="14">
        <f t="shared" si="107"/>
        <v>39.888056812289307</v>
      </c>
      <c r="AM120" s="14">
        <f t="shared" si="108"/>
        <v>7.8722395807912759</v>
      </c>
      <c r="AN120" s="14">
        <f t="shared" si="109"/>
        <v>2.7168958217430852</v>
      </c>
      <c r="AO120" s="11">
        <f t="shared" si="110"/>
        <v>1.0838388742409407E-2</v>
      </c>
      <c r="AP120" s="11">
        <f t="shared" si="111"/>
        <v>1.3653511227979807E-2</v>
      </c>
      <c r="AQ120" s="11">
        <f t="shared" si="112"/>
        <v>1.2385457405807777E-2</v>
      </c>
      <c r="AR120" s="1">
        <f t="shared" si="129"/>
        <v>133654.7476966508</v>
      </c>
      <c r="AS120" s="1">
        <f t="shared" si="122"/>
        <v>44177.435394102991</v>
      </c>
      <c r="AT120" s="1">
        <f t="shared" si="123"/>
        <v>17145.388695334914</v>
      </c>
      <c r="AU120" s="1">
        <f t="shared" si="70"/>
        <v>26730.949539330162</v>
      </c>
      <c r="AV120" s="1">
        <f t="shared" si="71"/>
        <v>8835.487078820599</v>
      </c>
      <c r="AW120" s="1">
        <f t="shared" si="72"/>
        <v>3429.0777390669828</v>
      </c>
      <c r="AX120" s="2">
        <f t="shared" si="124"/>
        <v>1.1868176315699176E-2</v>
      </c>
      <c r="AY120" s="2">
        <f t="shared" si="119"/>
        <v>7.1039447953304649E-2</v>
      </c>
      <c r="AZ120" s="2">
        <f t="shared" si="120"/>
        <v>0.12821254368888607</v>
      </c>
      <c r="BA120" s="2">
        <f t="shared" si="136"/>
        <v>7.5636013558444404E-2</v>
      </c>
      <c r="BB120" s="2">
        <f t="shared" si="137"/>
        <v>1.4085360906052288E-5</v>
      </c>
      <c r="BC120" s="2">
        <f t="shared" si="130"/>
        <v>5.0466031655102799E-4</v>
      </c>
      <c r="BD120" s="2">
        <f t="shared" si="131"/>
        <v>1.6438456359174521E-3</v>
      </c>
      <c r="BE120" s="2">
        <f t="shared" si="138"/>
        <v>1.8825753581146873</v>
      </c>
      <c r="BF120" s="2">
        <f t="shared" si="132"/>
        <v>22.294598530400602</v>
      </c>
      <c r="BG120" s="2">
        <f t="shared" si="133"/>
        <v>28.184372382934715</v>
      </c>
      <c r="BH120" s="2">
        <f t="shared" si="125"/>
        <v>19.138619386865308</v>
      </c>
      <c r="BI120" s="2">
        <f t="shared" si="134"/>
        <v>19.138619386865308</v>
      </c>
      <c r="BJ120" s="2">
        <f t="shared" si="135"/>
        <v>19.138619386865308</v>
      </c>
      <c r="BK120" s="11">
        <f t="shared" si="139"/>
        <v>4.4691886142941478E-2</v>
      </c>
      <c r="BL120" s="11"/>
      <c r="BM120" s="11"/>
    </row>
    <row r="121" spans="1:65">
      <c r="A121" s="2">
        <f t="shared" si="73"/>
        <v>2075</v>
      </c>
      <c r="B121" s="5">
        <f t="shared" si="74"/>
        <v>1162.1678245606965</v>
      </c>
      <c r="C121" s="5">
        <f t="shared" si="75"/>
        <v>2947.9681135658748</v>
      </c>
      <c r="D121" s="5">
        <f t="shared" si="76"/>
        <v>4321.3369489378947</v>
      </c>
      <c r="E121" s="15">
        <f t="shared" si="77"/>
        <v>1.4644087522849061E-4</v>
      </c>
      <c r="F121" s="15">
        <f t="shared" si="78"/>
        <v>2.8849834386340264E-4</v>
      </c>
      <c r="G121" s="15">
        <f t="shared" si="79"/>
        <v>5.8895910649414413E-4</v>
      </c>
      <c r="H121" s="5">
        <f t="shared" si="80"/>
        <v>135517.40757236653</v>
      </c>
      <c r="I121" s="5">
        <f t="shared" si="81"/>
        <v>44956.690837590097</v>
      </c>
      <c r="J121" s="5">
        <f t="shared" si="82"/>
        <v>17424.719036732466</v>
      </c>
      <c r="K121" s="5">
        <f t="shared" si="83"/>
        <v>116607.43371861338</v>
      </c>
      <c r="L121" s="5">
        <f t="shared" si="84"/>
        <v>15250.060077213757</v>
      </c>
      <c r="M121" s="5">
        <f t="shared" si="85"/>
        <v>4032.2518800611329</v>
      </c>
      <c r="N121" s="15">
        <f t="shared" si="86"/>
        <v>1.3787893998801204E-2</v>
      </c>
      <c r="O121" s="15">
        <f t="shared" si="87"/>
        <v>1.7345716122343147E-2</v>
      </c>
      <c r="P121" s="15">
        <f t="shared" si="88"/>
        <v>1.5693662000202835E-2</v>
      </c>
      <c r="Q121" s="5">
        <f t="shared" si="89"/>
        <v>9451.9386364846032</v>
      </c>
      <c r="R121" s="5">
        <f t="shared" si="90"/>
        <v>12148.432961462519</v>
      </c>
      <c r="S121" s="5">
        <f t="shared" si="91"/>
        <v>6060.0682643650034</v>
      </c>
      <c r="T121" s="5">
        <f t="shared" si="92"/>
        <v>69.747044352492139</v>
      </c>
      <c r="U121" s="5">
        <f t="shared" si="93"/>
        <v>270.22524868099777</v>
      </c>
      <c r="V121" s="5">
        <f t="shared" si="94"/>
        <v>347.78570900282392</v>
      </c>
      <c r="W121" s="15">
        <f t="shared" si="95"/>
        <v>-1.0734613539272964E-2</v>
      </c>
      <c r="X121" s="15">
        <f t="shared" si="96"/>
        <v>-1.217998157191269E-2</v>
      </c>
      <c r="Y121" s="15">
        <f t="shared" si="97"/>
        <v>-9.7425357312937999E-3</v>
      </c>
      <c r="Z121" s="5">
        <f t="shared" si="126"/>
        <v>16556.322694078306</v>
      </c>
      <c r="AA121" s="5">
        <f t="shared" si="127"/>
        <v>32909.845974536336</v>
      </c>
      <c r="AB121" s="5">
        <f t="shared" si="128"/>
        <v>23220.37479161904</v>
      </c>
      <c r="AC121" s="16">
        <f t="shared" si="101"/>
        <v>1.7780812859557573</v>
      </c>
      <c r="AD121" s="16">
        <f t="shared" si="102"/>
        <v>2.9314330157400912</v>
      </c>
      <c r="AE121" s="16">
        <f t="shared" si="103"/>
        <v>4.423312946437763</v>
      </c>
      <c r="AF121" s="15">
        <f t="shared" si="104"/>
        <v>-4.0504037456468023E-3</v>
      </c>
      <c r="AG121" s="15">
        <f t="shared" si="105"/>
        <v>2.9673830763510267E-4</v>
      </c>
      <c r="AH121" s="15">
        <f t="shared" si="106"/>
        <v>9.7937136394747881E-3</v>
      </c>
      <c r="AI121" s="1">
        <f t="shared" ref="AI121:AI184" si="140">(1-$AI$5)*AI120+AU120</f>
        <v>235255.84933079168</v>
      </c>
      <c r="AJ121" s="1">
        <f t="shared" ref="AJ121:AJ184" si="141">(1-$AI$5)*AJ120+AV120</f>
        <v>75392.828379288854</v>
      </c>
      <c r="AK121" s="1">
        <f t="shared" ref="AK121:AK184" si="142">(1-$AI$5)*AK120+AW120</f>
        <v>29518.898798526425</v>
      </c>
      <c r="AL121" s="14">
        <f t="shared" si="107"/>
        <v>40.316055855541094</v>
      </c>
      <c r="AM121" s="14">
        <f t="shared" si="108"/>
        <v>7.978648455181899</v>
      </c>
      <c r="AN121" s="14">
        <f t="shared" si="109"/>
        <v>2.7502093192445392</v>
      </c>
      <c r="AO121" s="11">
        <f t="shared" si="110"/>
        <v>1.0730004854985313E-2</v>
      </c>
      <c r="AP121" s="11">
        <f t="shared" si="111"/>
        <v>1.3516976115700009E-2</v>
      </c>
      <c r="AQ121" s="11">
        <f t="shared" si="112"/>
        <v>1.2261602831749699E-2</v>
      </c>
      <c r="AR121" s="1">
        <f t="shared" si="129"/>
        <v>135517.40757236653</v>
      </c>
      <c r="AS121" s="1">
        <f t="shared" si="122"/>
        <v>44956.690837590097</v>
      </c>
      <c r="AT121" s="1">
        <f t="shared" si="123"/>
        <v>17424.719036732466</v>
      </c>
      <c r="AU121" s="1">
        <f t="shared" ref="AU121:AU184" si="143">$AU$5*AR121</f>
        <v>27103.481514473307</v>
      </c>
      <c r="AV121" s="1">
        <f t="shared" ref="AV121:AV184" si="144">$AU$5*AS121</f>
        <v>8991.338167518019</v>
      </c>
      <c r="AW121" s="1">
        <f t="shared" ref="AW121:AW184" si="145">$AU$5*AT121</f>
        <v>3484.9438073464935</v>
      </c>
      <c r="AX121" s="2">
        <f t="shared" si="124"/>
        <v>1.2213429477579515E-2</v>
      </c>
      <c r="AY121" s="2">
        <f t="shared" si="119"/>
        <v>7.3181337910608324E-2</v>
      </c>
      <c r="AZ121" s="2">
        <f t="shared" si="120"/>
        <v>0.13322087223900306</v>
      </c>
      <c r="BA121" s="2">
        <f t="shared" si="136"/>
        <v>7.8474423880913774E-2</v>
      </c>
      <c r="BB121" s="2">
        <f t="shared" si="137"/>
        <v>1.4916785960380824E-5</v>
      </c>
      <c r="BC121" s="2">
        <f t="shared" si="130"/>
        <v>5.3555082183866394E-4</v>
      </c>
      <c r="BD121" s="2">
        <f t="shared" si="131"/>
        <v>1.7747800800120778E-3</v>
      </c>
      <c r="BE121" s="2">
        <f t="shared" si="138"/>
        <v>2.0214841626626829</v>
      </c>
      <c r="BF121" s="2">
        <f t="shared" si="132"/>
        <v>24.076592725218109</v>
      </c>
      <c r="BG121" s="2">
        <f t="shared" si="133"/>
        <v>30.92504424620002</v>
      </c>
      <c r="BH121" s="2">
        <f t="shared" si="125"/>
        <v>19.993960385436186</v>
      </c>
      <c r="BI121" s="2">
        <f t="shared" si="134"/>
        <v>19.993960385436186</v>
      </c>
      <c r="BJ121" s="2">
        <f t="shared" si="135"/>
        <v>19.993960385436182</v>
      </c>
      <c r="BK121" s="11">
        <f t="shared" si="139"/>
        <v>4.4553435713766215E-2</v>
      </c>
      <c r="BL121" s="11"/>
      <c r="BM121" s="11"/>
    </row>
    <row r="122" spans="1:65">
      <c r="A122" s="2">
        <f t="shared" ref="A122:A185" si="146">1+A121</f>
        <v>2076</v>
      </c>
      <c r="B122" s="5">
        <f t="shared" ref="B122:B185" si="147">B121*(1+E122)</f>
        <v>1162.3295039904181</v>
      </c>
      <c r="C122" s="5">
        <f t="shared" ref="C122:C185" si="148">C121*(1+F122)</f>
        <v>2948.7760732884744</v>
      </c>
      <c r="D122" s="5">
        <f t="shared" ref="D122:D185" si="149">D121*(1+G122)</f>
        <v>4323.7547851487852</v>
      </c>
      <c r="E122" s="15">
        <f t="shared" ref="E122:E185" si="150">E121*$E$5</f>
        <v>1.3911883146706607E-4</v>
      </c>
      <c r="F122" s="15">
        <f t="shared" ref="F122:F185" si="151">F121*$E$5</f>
        <v>2.7407342667023251E-4</v>
      </c>
      <c r="G122" s="15">
        <f t="shared" ref="G122:G185" si="152">G121*$E$5</f>
        <v>5.5951115116943694E-4</v>
      </c>
      <c r="H122" s="5">
        <f t="shared" ref="H122:H185" si="153">AR122</f>
        <v>137386.21484657156</v>
      </c>
      <c r="I122" s="5">
        <f t="shared" ref="I122:I185" si="154">AS122</f>
        <v>45741.058535374563</v>
      </c>
      <c r="J122" s="5">
        <f t="shared" ref="J122:J185" si="155">AT122</f>
        <v>17705.077216703834</v>
      </c>
      <c r="K122" s="5">
        <f t="shared" ref="K122:K185" si="156">H122/B122*1000</f>
        <v>118199.02564196129</v>
      </c>
      <c r="L122" s="5">
        <f t="shared" ref="L122:L185" si="157">I122/C122*1000</f>
        <v>15511.879301287245</v>
      </c>
      <c r="M122" s="5">
        <f t="shared" ref="M122:M185" si="158">J122/D122*1000</f>
        <v>4094.8384208829698</v>
      </c>
      <c r="N122" s="15">
        <f t="shared" ref="N122:N185" si="159">K122/K121-1</f>
        <v>1.3649146307332272E-2</v>
      </c>
      <c r="O122" s="15">
        <f t="shared" ref="O122:O185" si="160">L122/L121-1</f>
        <v>1.7168406074982601E-2</v>
      </c>
      <c r="P122" s="15">
        <f t="shared" ref="P122:P185" si="161">M122/M121-1</f>
        <v>1.5521485929814505E-2</v>
      </c>
      <c r="Q122" s="5">
        <f t="shared" ref="Q122:Q185" si="162">T122*H122/1000</f>
        <v>9479.420321718484</v>
      </c>
      <c r="R122" s="5">
        <f t="shared" ref="R122:R185" si="163">U122*I122/1000</f>
        <v>12209.83960841497</v>
      </c>
      <c r="S122" s="5">
        <f t="shared" ref="S122:S185" si="164">V122*J122/1000</f>
        <v>6097.5824594198675</v>
      </c>
      <c r="T122" s="5">
        <f t="shared" ref="T122:T185" si="165">T121*(1+W122)</f>
        <v>68.998336785861611</v>
      </c>
      <c r="U122" s="5">
        <f t="shared" ref="U122:U185" si="166">U121*(1+X122)</f>
        <v>266.93391013179769</v>
      </c>
      <c r="V122" s="5">
        <f t="shared" ref="V122:V185" si="167">V121*(1+Y122)</f>
        <v>344.39739430603055</v>
      </c>
      <c r="W122" s="15">
        <f t="shared" ref="W122:W185" si="168">T$5-1</f>
        <v>-1.0734613539272964E-2</v>
      </c>
      <c r="X122" s="15">
        <f t="shared" ref="X122:X185" si="169">U$5-1</f>
        <v>-1.217998157191269E-2</v>
      </c>
      <c r="Y122" s="15">
        <f t="shared" ref="Y122:Y185" si="170">V$5-1</f>
        <v>-9.7425357312937999E-3</v>
      </c>
      <c r="Z122" s="5">
        <f t="shared" si="126"/>
        <v>16533.811494929028</v>
      </c>
      <c r="AA122" s="5">
        <f t="shared" si="127"/>
        <v>33015.954626172927</v>
      </c>
      <c r="AB122" s="5">
        <f t="shared" si="128"/>
        <v>23462.06806841879</v>
      </c>
      <c r="AC122" s="16">
        <f t="shared" ref="AC122:AC185" si="171">AC121*(1+AF122)</f>
        <v>1.7708793388550577</v>
      </c>
      <c r="AD122" s="16">
        <f t="shared" ref="AD122:AD185" si="172">AD121*(1+AG122)</f>
        <v>2.9323028842121275</v>
      </c>
      <c r="AE122" s="16">
        <f t="shared" ref="AE122:AE185" si="173">AE121*(1+AH122)</f>
        <v>4.4666336067729562</v>
      </c>
      <c r="AF122" s="15">
        <f t="shared" ref="AF122:AF185" si="174">AC$5-1</f>
        <v>-4.0504037456468023E-3</v>
      </c>
      <c r="AG122" s="15">
        <f t="shared" ref="AG122:AG185" si="175">AD$5-1</f>
        <v>2.9673830763510267E-4</v>
      </c>
      <c r="AH122" s="15">
        <f t="shared" ref="AH122:AH185" si="176">AE$5-1</f>
        <v>9.7937136394747881E-3</v>
      </c>
      <c r="AI122" s="1">
        <f t="shared" si="140"/>
        <v>238833.74591218581</v>
      </c>
      <c r="AJ122" s="1">
        <f t="shared" si="141"/>
        <v>76844.883708877984</v>
      </c>
      <c r="AK122" s="1">
        <f t="shared" si="142"/>
        <v>30051.952726020274</v>
      </c>
      <c r="AL122" s="14">
        <f t="shared" ref="AL122:AL185" si="177">AL121*(1+AO122)</f>
        <v>40.744321415854273</v>
      </c>
      <c r="AM122" s="14">
        <f t="shared" ref="AM122:AM185" si="178">AM121*(1+AP122)</f>
        <v>8.0854171837801161</v>
      </c>
      <c r="AN122" s="14">
        <f t="shared" ref="AN122:AN185" si="179">AN121*(1+AQ122)</f>
        <v>2.7835940738775249</v>
      </c>
      <c r="AO122" s="11">
        <f t="shared" ref="AO122:AO185" si="180">AO$5*AO121</f>
        <v>1.062270480643546E-2</v>
      </c>
      <c r="AP122" s="11">
        <f t="shared" ref="AP122:AP185" si="181">AP$5*AP121</f>
        <v>1.3381806354543009E-2</v>
      </c>
      <c r="AQ122" s="11">
        <f t="shared" ref="AQ122:AQ185" si="182">AQ$5*AQ121</f>
        <v>1.2138986803432202E-2</v>
      </c>
      <c r="AR122" s="1">
        <f t="shared" si="129"/>
        <v>137386.21484657156</v>
      </c>
      <c r="AS122" s="1">
        <f t="shared" si="122"/>
        <v>45741.058535374563</v>
      </c>
      <c r="AT122" s="1">
        <f t="shared" si="123"/>
        <v>17705.077216703834</v>
      </c>
      <c r="AU122" s="1">
        <f t="shared" si="143"/>
        <v>27477.242969314313</v>
      </c>
      <c r="AV122" s="1">
        <f t="shared" si="144"/>
        <v>9148.2117070749136</v>
      </c>
      <c r="AW122" s="1">
        <f t="shared" si="145"/>
        <v>3541.015443340767</v>
      </c>
      <c r="AX122" s="2">
        <f t="shared" si="124"/>
        <v>1.256693350115657E-2</v>
      </c>
      <c r="AY122" s="2">
        <f t="shared" si="119"/>
        <v>7.5373232614615135E-2</v>
      </c>
      <c r="AZ122" s="2">
        <f t="shared" si="120"/>
        <v>0.13837828975461158</v>
      </c>
      <c r="BA122" s="2">
        <f t="shared" si="136"/>
        <v>8.1396933209446715E-2</v>
      </c>
      <c r="BB122" s="2">
        <f t="shared" si="137"/>
        <v>1.5792781762249134E-5</v>
      </c>
      <c r="BC122" s="2">
        <f t="shared" si="130"/>
        <v>5.6811241947768833E-4</v>
      </c>
      <c r="BD122" s="2">
        <f t="shared" si="131"/>
        <v>1.914855107541124E-3</v>
      </c>
      <c r="BE122" s="2">
        <f t="shared" si="138"/>
        <v>2.1697105082133765</v>
      </c>
      <c r="BF122" s="2">
        <f t="shared" si="132"/>
        <v>25.986063434002208</v>
      </c>
      <c r="BG122" s="2">
        <f t="shared" si="133"/>
        <v>33.902657537815323</v>
      </c>
      <c r="BH122" s="2">
        <f t="shared" si="125"/>
        <v>20.884760014132304</v>
      </c>
      <c r="BI122" s="2">
        <f t="shared" si="134"/>
        <v>20.884760014132304</v>
      </c>
      <c r="BJ122" s="2">
        <f t="shared" si="135"/>
        <v>20.884760014132304</v>
      </c>
      <c r="BK122" s="11">
        <f t="shared" si="139"/>
        <v>4.4415841756457713E-2</v>
      </c>
      <c r="BL122" s="11"/>
      <c r="BM122" s="11"/>
    </row>
    <row r="123" spans="1:65">
      <c r="A123" s="2">
        <f t="shared" si="146"/>
        <v>2077</v>
      </c>
      <c r="B123" s="5">
        <f t="shared" si="147"/>
        <v>1162.4831208166743</v>
      </c>
      <c r="C123" s="5">
        <f t="shared" si="148"/>
        <v>2949.5438453932193</v>
      </c>
      <c r="D123" s="5">
        <f t="shared" si="149"/>
        <v>4326.0530147151367</v>
      </c>
      <c r="E123" s="15">
        <f t="shared" si="150"/>
        <v>1.3216288989371277E-4</v>
      </c>
      <c r="F123" s="15">
        <f t="shared" si="151"/>
        <v>2.6036975533672089E-4</v>
      </c>
      <c r="G123" s="15">
        <f t="shared" si="152"/>
        <v>5.3153559361096504E-4</v>
      </c>
      <c r="H123" s="5">
        <f t="shared" si="153"/>
        <v>139260.95596637568</v>
      </c>
      <c r="I123" s="5">
        <f t="shared" si="154"/>
        <v>46530.441143010488</v>
      </c>
      <c r="J123" s="5">
        <f t="shared" si="155"/>
        <v>17986.414613690056</v>
      </c>
      <c r="K123" s="5">
        <f t="shared" si="156"/>
        <v>119796.11013064971</v>
      </c>
      <c r="L123" s="5">
        <f t="shared" si="157"/>
        <v>15775.470236078918</v>
      </c>
      <c r="M123" s="5">
        <f t="shared" si="158"/>
        <v>4157.6963001861022</v>
      </c>
      <c r="N123" s="15">
        <f t="shared" si="159"/>
        <v>1.3511824484291335E-2</v>
      </c>
      <c r="O123" s="15">
        <f t="shared" si="160"/>
        <v>1.6992843334578955E-2</v>
      </c>
      <c r="P123" s="15">
        <f t="shared" si="161"/>
        <v>1.5350515171140389E-2</v>
      </c>
      <c r="Q123" s="5">
        <f t="shared" si="162"/>
        <v>9505.6278617535063</v>
      </c>
      <c r="R123" s="5">
        <f t="shared" si="163"/>
        <v>12269.270492747753</v>
      </c>
      <c r="S123" s="5">
        <f t="shared" si="164"/>
        <v>6134.1244384064648</v>
      </c>
      <c r="T123" s="5">
        <f t="shared" si="165"/>
        <v>68.257666305612787</v>
      </c>
      <c r="U123" s="5">
        <f t="shared" si="166"/>
        <v>263.68266002547381</v>
      </c>
      <c r="V123" s="5">
        <f t="shared" si="167"/>
        <v>341.04209038623958</v>
      </c>
      <c r="W123" s="15">
        <f t="shared" si="168"/>
        <v>-1.0734613539272964E-2</v>
      </c>
      <c r="X123" s="15">
        <f t="shared" si="169"/>
        <v>-1.217998157191269E-2</v>
      </c>
      <c r="Y123" s="15">
        <f t="shared" si="170"/>
        <v>-9.7425357312937999E-3</v>
      </c>
      <c r="Z123" s="5">
        <f t="shared" si="126"/>
        <v>16508.810327110397</v>
      </c>
      <c r="AA123" s="5">
        <f t="shared" si="127"/>
        <v>33114.187312145543</v>
      </c>
      <c r="AB123" s="5">
        <f t="shared" si="128"/>
        <v>23696.669278558107</v>
      </c>
      <c r="AC123" s="16">
        <f t="shared" si="171"/>
        <v>1.7637065625478705</v>
      </c>
      <c r="AD123" s="16">
        <f t="shared" si="172"/>
        <v>2.9331730108074621</v>
      </c>
      <c r="AE123" s="16">
        <f t="shared" si="173"/>
        <v>4.510378537250145</v>
      </c>
      <c r="AF123" s="15">
        <f t="shared" si="174"/>
        <v>-4.0504037456468023E-3</v>
      </c>
      <c r="AG123" s="15">
        <f t="shared" si="175"/>
        <v>2.9673830763510267E-4</v>
      </c>
      <c r="AH123" s="15">
        <f t="shared" si="176"/>
        <v>9.7937136394747881E-3</v>
      </c>
      <c r="AI123" s="1">
        <f t="shared" si="140"/>
        <v>242427.61429028155</v>
      </c>
      <c r="AJ123" s="1">
        <f t="shared" si="141"/>
        <v>78308.607045065102</v>
      </c>
      <c r="AK123" s="1">
        <f t="shared" si="142"/>
        <v>30587.772896759012</v>
      </c>
      <c r="AL123" s="14">
        <f t="shared" si="177"/>
        <v>41.172808165804028</v>
      </c>
      <c r="AM123" s="14">
        <f t="shared" si="178"/>
        <v>8.1925326959586648</v>
      </c>
      <c r="AN123" s="14">
        <f t="shared" si="179"/>
        <v>2.8170461854891471</v>
      </c>
      <c r="AO123" s="11">
        <f t="shared" si="180"/>
        <v>1.0516477758371105E-2</v>
      </c>
      <c r="AP123" s="11">
        <f t="shared" si="181"/>
        <v>1.3247988290997579E-2</v>
      </c>
      <c r="AQ123" s="11">
        <f t="shared" si="182"/>
        <v>1.2017596935397879E-2</v>
      </c>
      <c r="AR123" s="1">
        <f t="shared" si="129"/>
        <v>139260.95596637568</v>
      </c>
      <c r="AS123" s="1">
        <f t="shared" si="122"/>
        <v>46530.441143010488</v>
      </c>
      <c r="AT123" s="1">
        <f t="shared" si="123"/>
        <v>17986.414613690056</v>
      </c>
      <c r="AU123" s="1">
        <f t="shared" si="143"/>
        <v>27852.191193275139</v>
      </c>
      <c r="AV123" s="1">
        <f t="shared" si="144"/>
        <v>9306.0882286020988</v>
      </c>
      <c r="AW123" s="1">
        <f t="shared" si="145"/>
        <v>3597.2829227380116</v>
      </c>
      <c r="AX123" s="2">
        <f t="shared" si="124"/>
        <v>1.2928833717918605E-2</v>
      </c>
      <c r="AY123" s="2">
        <f t="shared" si="119"/>
        <v>7.7615752996404747E-2</v>
      </c>
      <c r="AZ123" s="2">
        <f t="shared" si="120"/>
        <v>0.14368639579844081</v>
      </c>
      <c r="BA123" s="2">
        <f t="shared" si="136"/>
        <v>8.440451938627265E-2</v>
      </c>
      <c r="BB123" s="2">
        <f t="shared" si="137"/>
        <v>1.6715474130558902E-5</v>
      </c>
      <c r="BC123" s="2">
        <f t="shared" si="130"/>
        <v>6.0242051131989126E-4</v>
      </c>
      <c r="BD123" s="2">
        <f t="shared" si="131"/>
        <v>2.064578033754619E-3</v>
      </c>
      <c r="BE123" s="2">
        <f t="shared" si="138"/>
        <v>2.3278129068528552</v>
      </c>
      <c r="BF123" s="2">
        <f t="shared" si="132"/>
        <v>28.030892145312485</v>
      </c>
      <c r="BG123" s="2">
        <f t="shared" si="133"/>
        <v>37.134356517427562</v>
      </c>
      <c r="BH123" s="2">
        <f t="shared" si="125"/>
        <v>21.8123742100416</v>
      </c>
      <c r="BI123" s="2">
        <f t="shared" si="134"/>
        <v>21.8123742100416</v>
      </c>
      <c r="BJ123" s="2">
        <f t="shared" si="135"/>
        <v>21.812374210041597</v>
      </c>
      <c r="BK123" s="11">
        <f t="shared" si="139"/>
        <v>4.427911401491233E-2</v>
      </c>
      <c r="BL123" s="11"/>
      <c r="BM123" s="11"/>
    </row>
    <row r="124" spans="1:65">
      <c r="A124" s="2">
        <f t="shared" si="146"/>
        <v>2078</v>
      </c>
      <c r="B124" s="5">
        <f t="shared" si="147"/>
        <v>1162.6290760889392</v>
      </c>
      <c r="C124" s="5">
        <f t="shared" si="148"/>
        <v>2950.27341880213</v>
      </c>
      <c r="D124" s="5">
        <f t="shared" si="149"/>
        <v>4328.2374933144465</v>
      </c>
      <c r="E124" s="15">
        <f t="shared" si="150"/>
        <v>1.2555474539902711E-4</v>
      </c>
      <c r="F124" s="15">
        <f t="shared" si="151"/>
        <v>2.4735126756988485E-4</v>
      </c>
      <c r="G124" s="15">
        <f t="shared" si="152"/>
        <v>5.0495881393041678E-4</v>
      </c>
      <c r="H124" s="5">
        <f t="shared" si="153"/>
        <v>141141.41709129099</v>
      </c>
      <c r="I124" s="5">
        <f t="shared" si="154"/>
        <v>47324.739736191274</v>
      </c>
      <c r="J124" s="5">
        <f t="shared" si="155"/>
        <v>18268.681350024079</v>
      </c>
      <c r="K124" s="5">
        <f t="shared" si="156"/>
        <v>121398.49242897647</v>
      </c>
      <c r="L124" s="5">
        <f t="shared" si="157"/>
        <v>16040.797925571951</v>
      </c>
      <c r="M124" s="5">
        <f t="shared" si="158"/>
        <v>4220.8130626479142</v>
      </c>
      <c r="N124" s="15">
        <f t="shared" si="159"/>
        <v>1.3375912594984829E-2</v>
      </c>
      <c r="O124" s="15">
        <f t="shared" si="160"/>
        <v>1.6819003523978804E-2</v>
      </c>
      <c r="P124" s="15">
        <f t="shared" si="161"/>
        <v>1.518070534853333E-2</v>
      </c>
      <c r="Q124" s="5">
        <f t="shared" si="162"/>
        <v>9530.5666573217877</v>
      </c>
      <c r="R124" s="5">
        <f t="shared" si="163"/>
        <v>12326.722761120589</v>
      </c>
      <c r="S124" s="5">
        <f t="shared" si="164"/>
        <v>6169.6894860689526</v>
      </c>
      <c r="T124" s="5">
        <f t="shared" si="165"/>
        <v>67.524946636729382</v>
      </c>
      <c r="U124" s="5">
        <f t="shared" si="166"/>
        <v>260.47101008553062</v>
      </c>
      <c r="V124" s="5">
        <f t="shared" si="167"/>
        <v>337.71947563477653</v>
      </c>
      <c r="W124" s="15">
        <f t="shared" si="168"/>
        <v>-1.0734613539272964E-2</v>
      </c>
      <c r="X124" s="15">
        <f t="shared" si="169"/>
        <v>-1.217998157191269E-2</v>
      </c>
      <c r="Y124" s="15">
        <f t="shared" si="170"/>
        <v>-9.7425357312937999E-3</v>
      </c>
      <c r="Z124" s="5">
        <f t="shared" si="126"/>
        <v>16481.356917546469</v>
      </c>
      <c r="AA124" s="5">
        <f t="shared" si="127"/>
        <v>33204.515781024005</v>
      </c>
      <c r="AB124" s="5">
        <f t="shared" si="128"/>
        <v>23923.85052377668</v>
      </c>
      <c r="AC124" s="16">
        <f t="shared" si="171"/>
        <v>1.7565628388807049</v>
      </c>
      <c r="AD124" s="16">
        <f t="shared" si="172"/>
        <v>2.9340433956026901</v>
      </c>
      <c r="AE124" s="16">
        <f t="shared" si="173"/>
        <v>4.5545518930496058</v>
      </c>
      <c r="AF124" s="15">
        <f t="shared" si="174"/>
        <v>-4.0504037456468023E-3</v>
      </c>
      <c r="AG124" s="15">
        <f t="shared" si="175"/>
        <v>2.9673830763510267E-4</v>
      </c>
      <c r="AH124" s="15">
        <f t="shared" si="176"/>
        <v>9.7937136394747881E-3</v>
      </c>
      <c r="AI124" s="1">
        <f t="shared" si="140"/>
        <v>246037.04405452852</v>
      </c>
      <c r="AJ124" s="1">
        <f t="shared" si="141"/>
        <v>79783.834569160681</v>
      </c>
      <c r="AK124" s="1">
        <f t="shared" si="142"/>
        <v>31126.278529821124</v>
      </c>
      <c r="AL124" s="14">
        <f t="shared" si="177"/>
        <v>41.601471157916137</v>
      </c>
      <c r="AM124" s="14">
        <f t="shared" si="178"/>
        <v>8.2999819274160433</v>
      </c>
      <c r="AN124" s="14">
        <f t="shared" si="179"/>
        <v>2.8505617698386994</v>
      </c>
      <c r="AO124" s="11">
        <f t="shared" si="180"/>
        <v>1.0411312980787395E-2</v>
      </c>
      <c r="AP124" s="11">
        <f t="shared" si="181"/>
        <v>1.3115508408087603E-2</v>
      </c>
      <c r="AQ124" s="11">
        <f t="shared" si="182"/>
        <v>1.18974209660439E-2</v>
      </c>
      <c r="AR124" s="1">
        <f t="shared" si="129"/>
        <v>141141.41709129099</v>
      </c>
      <c r="AS124" s="1">
        <f t="shared" si="122"/>
        <v>47324.739736191274</v>
      </c>
      <c r="AT124" s="1">
        <f t="shared" si="123"/>
        <v>18268.681350024079</v>
      </c>
      <c r="AU124" s="1">
        <f t="shared" si="143"/>
        <v>28228.283418258201</v>
      </c>
      <c r="AV124" s="1">
        <f t="shared" si="144"/>
        <v>9464.9479472382554</v>
      </c>
      <c r="AW124" s="1">
        <f t="shared" si="145"/>
        <v>3653.7362700048161</v>
      </c>
      <c r="AX124" s="2">
        <f t="shared" si="124"/>
        <v>1.3299276859700436E-2</v>
      </c>
      <c r="AY124" s="2">
        <f t="shared" si="119"/>
        <v>7.9909507358706583E-2</v>
      </c>
      <c r="AZ124" s="2">
        <f t="shared" si="120"/>
        <v>0.14914661999729301</v>
      </c>
      <c r="BA124" s="2">
        <f t="shared" si="136"/>
        <v>8.7498061231704838E-2</v>
      </c>
      <c r="BB124" s="2">
        <f t="shared" si="137"/>
        <v>1.7687076499096353E-5</v>
      </c>
      <c r="BC124" s="2">
        <f t="shared" si="130"/>
        <v>6.3855293663111828E-4</v>
      </c>
      <c r="BD124" s="2">
        <f t="shared" si="131"/>
        <v>2.2244714256616921E-3</v>
      </c>
      <c r="BE124" s="2">
        <f t="shared" si="138"/>
        <v>2.4963790412845293</v>
      </c>
      <c r="BF124" s="2">
        <f t="shared" si="132"/>
        <v>30.219351533848311</v>
      </c>
      <c r="BG124" s="2">
        <f t="shared" si="133"/>
        <v>40.638159647647228</v>
      </c>
      <c r="BH124" s="2">
        <f t="shared" si="125"/>
        <v>22.778206814623967</v>
      </c>
      <c r="BI124" s="2">
        <f t="shared" si="134"/>
        <v>22.778206814623967</v>
      </c>
      <c r="BJ124" s="2">
        <f t="shared" si="135"/>
        <v>22.778206814623964</v>
      </c>
      <c r="BK124" s="11">
        <f t="shared" si="139"/>
        <v>4.4143260977157012E-2</v>
      </c>
      <c r="BL124" s="11"/>
      <c r="BM124" s="11"/>
    </row>
    <row r="125" spans="1:65">
      <c r="A125" s="2">
        <f t="shared" si="146"/>
        <v>2079</v>
      </c>
      <c r="B125" s="5">
        <f t="shared" si="147"/>
        <v>1162.767751006699</v>
      </c>
      <c r="C125" s="5">
        <f t="shared" si="148"/>
        <v>2950.9666849784571</v>
      </c>
      <c r="D125" s="5">
        <f t="shared" si="149"/>
        <v>4330.3137959019286</v>
      </c>
      <c r="E125" s="15">
        <f t="shared" si="150"/>
        <v>1.1927700812907576E-4</v>
      </c>
      <c r="F125" s="15">
        <f t="shared" si="151"/>
        <v>2.3498370419139061E-4</v>
      </c>
      <c r="G125" s="15">
        <f t="shared" si="152"/>
        <v>4.7971087323389595E-4</v>
      </c>
      <c r="H125" s="5">
        <f t="shared" si="153"/>
        <v>143027.38417355382</v>
      </c>
      <c r="I125" s="5">
        <f t="shared" si="154"/>
        <v>48123.853837271861</v>
      </c>
      <c r="J125" s="5">
        <f t="shared" si="155"/>
        <v>18551.826279681958</v>
      </c>
      <c r="K125" s="5">
        <f t="shared" si="156"/>
        <v>123005.9778057345</v>
      </c>
      <c r="L125" s="5">
        <f t="shared" si="157"/>
        <v>16307.826883387257</v>
      </c>
      <c r="M125" s="5">
        <f t="shared" si="158"/>
        <v>4284.1759637000941</v>
      </c>
      <c r="N125" s="15">
        <f t="shared" si="159"/>
        <v>1.3241394885512792E-2</v>
      </c>
      <c r="O125" s="15">
        <f t="shared" si="160"/>
        <v>1.6646862522319728E-2</v>
      </c>
      <c r="P125" s="15">
        <f t="shared" si="161"/>
        <v>1.5012013114939826E-2</v>
      </c>
      <c r="Q125" s="5">
        <f t="shared" si="162"/>
        <v>9554.2424828608637</v>
      </c>
      <c r="R125" s="5">
        <f t="shared" si="163"/>
        <v>12382.194346990589</v>
      </c>
      <c r="S125" s="5">
        <f t="shared" si="164"/>
        <v>6204.2730070501348</v>
      </c>
      <c r="T125" s="5">
        <f t="shared" si="165"/>
        <v>66.800092430324057</v>
      </c>
      <c r="U125" s="5">
        <f t="shared" si="166"/>
        <v>257.29847798267139</v>
      </c>
      <c r="V125" s="5">
        <f t="shared" si="167"/>
        <v>334.42923157625091</v>
      </c>
      <c r="W125" s="15">
        <f t="shared" si="168"/>
        <v>-1.0734613539272964E-2</v>
      </c>
      <c r="X125" s="15">
        <f t="shared" si="169"/>
        <v>-1.217998157191269E-2</v>
      </c>
      <c r="Y125" s="15">
        <f t="shared" si="170"/>
        <v>-9.7425357312937999E-3</v>
      </c>
      <c r="Z125" s="5">
        <f t="shared" si="126"/>
        <v>16451.489337133127</v>
      </c>
      <c r="AA125" s="5">
        <f t="shared" si="127"/>
        <v>33286.915779028517</v>
      </c>
      <c r="AB125" s="5">
        <f t="shared" si="128"/>
        <v>24143.284540666144</v>
      </c>
      <c r="AC125" s="16">
        <f t="shared" si="171"/>
        <v>1.7494480501786385</v>
      </c>
      <c r="AD125" s="16">
        <f t="shared" si="172"/>
        <v>2.934914038674429</v>
      </c>
      <c r="AE125" s="16">
        <f t="shared" si="173"/>
        <v>4.5991578700462616</v>
      </c>
      <c r="AF125" s="15">
        <f t="shared" si="174"/>
        <v>-4.0504037456468023E-3</v>
      </c>
      <c r="AG125" s="15">
        <f t="shared" si="175"/>
        <v>2.9673830763510267E-4</v>
      </c>
      <c r="AH125" s="15">
        <f t="shared" si="176"/>
        <v>9.7937136394747881E-3</v>
      </c>
      <c r="AI125" s="1">
        <f t="shared" si="140"/>
        <v>249661.62306733389</v>
      </c>
      <c r="AJ125" s="1">
        <f t="shared" si="141"/>
        <v>81270.399059482865</v>
      </c>
      <c r="AK125" s="1">
        <f t="shared" si="142"/>
        <v>31667.386946843828</v>
      </c>
      <c r="AL125" s="14">
        <f t="shared" si="177"/>
        <v>42.030265835235539</v>
      </c>
      <c r="AM125" s="14">
        <f t="shared" si="178"/>
        <v>8.4077518253444836</v>
      </c>
      <c r="AN125" s="14">
        <f t="shared" si="179"/>
        <v>2.8841369598705269</v>
      </c>
      <c r="AO125" s="11">
        <f t="shared" si="180"/>
        <v>1.0307199850979521E-2</v>
      </c>
      <c r="AP125" s="11">
        <f t="shared" si="181"/>
        <v>1.2984353324006727E-2</v>
      </c>
      <c r="AQ125" s="11">
        <f t="shared" si="182"/>
        <v>1.1778446756383461E-2</v>
      </c>
      <c r="AR125" s="1">
        <f t="shared" si="129"/>
        <v>143027.38417355382</v>
      </c>
      <c r="AS125" s="1">
        <f t="shared" si="122"/>
        <v>48123.853837271861</v>
      </c>
      <c r="AT125" s="1">
        <f t="shared" si="123"/>
        <v>18551.826279681958</v>
      </c>
      <c r="AU125" s="1">
        <f t="shared" si="143"/>
        <v>28605.476834710764</v>
      </c>
      <c r="AV125" s="1">
        <f t="shared" si="144"/>
        <v>9624.7707674543726</v>
      </c>
      <c r="AW125" s="1">
        <f t="shared" si="145"/>
        <v>3710.3652559363918</v>
      </c>
      <c r="AX125" s="2">
        <f t="shared" si="124"/>
        <v>1.3678411044199144E-2</v>
      </c>
      <c r="AY125" s="2">
        <f t="shared" ref="AY125:AY188" si="183">IF(AY124=0.99,0.99,MIN(0.99,$BH125*AA125/AS125/2/BC$5/1000))</f>
        <v>8.2255090416763918E-2</v>
      </c>
      <c r="AZ125" s="2">
        <f t="shared" ref="AZ125:AZ188" si="184">IF(AZ124=0.99,0.99,MIN(0.99,$BH125*AB125/AT125/2/BD$5/1000))</f>
        <v>0.15476020982864072</v>
      </c>
      <c r="BA125" s="2">
        <f t="shared" si="136"/>
        <v>9.0678330627332909E-2</v>
      </c>
      <c r="BB125" s="2">
        <f t="shared" si="137"/>
        <v>1.8709892869406913E-5</v>
      </c>
      <c r="BC125" s="2">
        <f t="shared" si="130"/>
        <v>6.7658998994700079E-4</v>
      </c>
      <c r="BD125" s="2">
        <f t="shared" si="131"/>
        <v>2.3950722546204908E-3</v>
      </c>
      <c r="BE125" s="2">
        <f t="shared" si="138"/>
        <v>2.6760270352786977</v>
      </c>
      <c r="BF125" s="2">
        <f t="shared" si="132"/>
        <v>32.560117783970703</v>
      </c>
      <c r="BG125" s="2">
        <f t="shared" si="133"/>
        <v>44.432964395005541</v>
      </c>
      <c r="BH125" s="2">
        <f t="shared" si="125"/>
        <v>23.783711142633571</v>
      </c>
      <c r="BI125" s="2">
        <f t="shared" si="134"/>
        <v>23.783711142633571</v>
      </c>
      <c r="BJ125" s="2">
        <f t="shared" si="135"/>
        <v>23.783711142633575</v>
      </c>
      <c r="BK125" s="11">
        <f t="shared" si="139"/>
        <v>4.4008289968033826E-2</v>
      </c>
      <c r="BL125" s="11"/>
      <c r="BM125" s="11"/>
    </row>
    <row r="126" spans="1:65">
      <c r="A126" s="2">
        <f t="shared" si="146"/>
        <v>2080</v>
      </c>
      <c r="B126" s="5">
        <f t="shared" si="147"/>
        <v>1162.8995078922637</v>
      </c>
      <c r="C126" s="5">
        <f t="shared" si="148"/>
        <v>2951.6254426069099</v>
      </c>
      <c r="D126" s="5">
        <f t="shared" si="149"/>
        <v>4332.2872295837178</v>
      </c>
      <c r="E126" s="15">
        <f t="shared" si="150"/>
        <v>1.1331315772262197E-4</v>
      </c>
      <c r="F126" s="15">
        <f t="shared" si="151"/>
        <v>2.2323451898182106E-4</v>
      </c>
      <c r="G126" s="15">
        <f t="shared" si="152"/>
        <v>4.557253295722011E-4</v>
      </c>
      <c r="H126" s="5">
        <f t="shared" si="153"/>
        <v>144918.64303797812</v>
      </c>
      <c r="I126" s="5">
        <f t="shared" si="154"/>
        <v>48927.681442477253</v>
      </c>
      <c r="J126" s="5">
        <f t="shared" si="155"/>
        <v>18835.796981034677</v>
      </c>
      <c r="K126" s="5">
        <f t="shared" si="156"/>
        <v>124618.37162580005</v>
      </c>
      <c r="L126" s="5">
        <f t="shared" si="157"/>
        <v>16576.521104677751</v>
      </c>
      <c r="M126" s="5">
        <f t="shared" si="158"/>
        <v>4347.7719695987416</v>
      </c>
      <c r="N126" s="15">
        <f t="shared" si="159"/>
        <v>1.3108255784219258E-2</v>
      </c>
      <c r="O126" s="15">
        <f t="shared" si="160"/>
        <v>1.6476396469735199E-2</v>
      </c>
      <c r="P126" s="15">
        <f t="shared" si="161"/>
        <v>1.4844396317400976E-2</v>
      </c>
      <c r="Q126" s="5">
        <f t="shared" si="162"/>
        <v>9576.6614780983255</v>
      </c>
      <c r="R126" s="5">
        <f t="shared" si="163"/>
        <v>12435.683959531523</v>
      </c>
      <c r="S126" s="5">
        <f t="shared" si="164"/>
        <v>6237.870528894673</v>
      </c>
      <c r="T126" s="5">
        <f t="shared" si="165"/>
        <v>66.083019253696818</v>
      </c>
      <c r="U126" s="5">
        <f t="shared" si="166"/>
        <v>254.16458726236127</v>
      </c>
      <c r="V126" s="5">
        <f t="shared" si="167"/>
        <v>331.17104283803013</v>
      </c>
      <c r="W126" s="15">
        <f t="shared" si="168"/>
        <v>-1.0734613539272964E-2</v>
      </c>
      <c r="X126" s="15">
        <f t="shared" si="169"/>
        <v>-1.217998157191269E-2</v>
      </c>
      <c r="Y126" s="15">
        <f t="shared" si="170"/>
        <v>-9.7425357312937999E-3</v>
      </c>
      <c r="Z126" s="5">
        <f t="shared" si="126"/>
        <v>16419.245976063252</v>
      </c>
      <c r="AA126" s="5">
        <f t="shared" si="127"/>
        <v>33361.367085754995</v>
      </c>
      <c r="AB126" s="5">
        <f t="shared" si="128"/>
        <v>24354.645555475145</v>
      </c>
      <c r="AC126" s="16">
        <f t="shared" si="171"/>
        <v>1.7423620792433805</v>
      </c>
      <c r="AD126" s="16">
        <f t="shared" si="172"/>
        <v>2.9357849400993197</v>
      </c>
      <c r="AE126" s="16">
        <f t="shared" si="173"/>
        <v>4.6442007052082319</v>
      </c>
      <c r="AF126" s="15">
        <f t="shared" si="174"/>
        <v>-4.0504037456468023E-3</v>
      </c>
      <c r="AG126" s="15">
        <f t="shared" si="175"/>
        <v>2.9673830763510267E-4</v>
      </c>
      <c r="AH126" s="15">
        <f t="shared" si="176"/>
        <v>9.7937136394747881E-3</v>
      </c>
      <c r="AI126" s="1">
        <f t="shared" si="140"/>
        <v>253300.93759531129</v>
      </c>
      <c r="AJ126" s="1">
        <f t="shared" si="141"/>
        <v>82768.129920988955</v>
      </c>
      <c r="AK126" s="1">
        <f t="shared" si="142"/>
        <v>32211.013508095835</v>
      </c>
      <c r="AL126" s="14">
        <f t="shared" si="177"/>
        <v>42.459148041491581</v>
      </c>
      <c r="AM126" s="14">
        <f t="shared" si="178"/>
        <v>8.5158293535017098</v>
      </c>
      <c r="AN126" s="14">
        <f t="shared" si="179"/>
        <v>2.9177679069542797</v>
      </c>
      <c r="AO126" s="11">
        <f t="shared" si="180"/>
        <v>1.0204127852469725E-2</v>
      </c>
      <c r="AP126" s="11">
        <f t="shared" si="181"/>
        <v>1.2854509790766659E-2</v>
      </c>
      <c r="AQ126" s="11">
        <f t="shared" si="182"/>
        <v>1.1660662288819627E-2</v>
      </c>
      <c r="AR126" s="1">
        <f t="shared" si="129"/>
        <v>144918.64303797812</v>
      </c>
      <c r="AS126" s="1">
        <f t="shared" ref="AS126:AS189" si="185">AM126*AJ126^$AR$5*C126^(1-$AR$5)*(1-BC125)</f>
        <v>48927.681442477253</v>
      </c>
      <c r="AT126" s="1">
        <f t="shared" ref="AT126:AT189" si="186">AN126*AK126^$AR$5*D126^(1-$AR$5)*(1-BD125)</f>
        <v>18835.796981034677</v>
      </c>
      <c r="AU126" s="1">
        <f t="shared" si="143"/>
        <v>28983.728607595625</v>
      </c>
      <c r="AV126" s="1">
        <f t="shared" si="144"/>
        <v>9785.5362884954502</v>
      </c>
      <c r="AW126" s="1">
        <f t="shared" si="145"/>
        <v>3767.1593962069355</v>
      </c>
      <c r="AX126" s="2">
        <f t="shared" ref="AX126:AX189" si="187">IF(AX125=0.99,0.99,MIN(0.99,$BH126*Z126/AR126/2/BB$5/1000))</f>
        <v>1.4066385759663555E-2</v>
      </c>
      <c r="AY126" s="2">
        <f t="shared" si="183"/>
        <v>8.4653082324675735E-2</v>
      </c>
      <c r="AZ126" s="2">
        <f t="shared" si="184"/>
        <v>0.16052821842605769</v>
      </c>
      <c r="BA126" s="2">
        <f t="shared" si="136"/>
        <v>9.3945984589175469E-2</v>
      </c>
      <c r="BB126" s="2">
        <f t="shared" si="137"/>
        <v>1.9786320833966565E-5</v>
      </c>
      <c r="BC126" s="2">
        <f t="shared" si="130"/>
        <v>7.1661443470683278E-4</v>
      </c>
      <c r="BD126" s="2">
        <f t="shared" si="131"/>
        <v>2.5769308911044089E-3</v>
      </c>
      <c r="BE126" s="2">
        <f t="shared" si="138"/>
        <v>2.8674067659725102</v>
      </c>
      <c r="BF126" s="2">
        <f t="shared" si="132"/>
        <v>35.062282778416829</v>
      </c>
      <c r="BG126" s="2">
        <f t="shared" si="133"/>
        <v>48.538547098999423</v>
      </c>
      <c r="BH126" s="2">
        <f t="shared" ref="BH126:BH189" si="188">IF(AX125=0.99,2*BB$5*AX126*AR126/Z126*1000,BH125*(1+BK125))</f>
        <v>24.830391599114549</v>
      </c>
      <c r="BI126" s="2">
        <f t="shared" si="134"/>
        <v>24.830391599114545</v>
      </c>
      <c r="BJ126" s="2">
        <f t="shared" si="135"/>
        <v>24.830391599114545</v>
      </c>
      <c r="BK126" s="11">
        <f t="shared" si="139"/>
        <v>4.3874207238462776E-2</v>
      </c>
      <c r="BL126" s="11"/>
      <c r="BM126" s="11"/>
    </row>
    <row r="127" spans="1:65">
      <c r="A127" s="2">
        <f t="shared" si="146"/>
        <v>2081</v>
      </c>
      <c r="B127" s="5">
        <f t="shared" si="147"/>
        <v>1163.0246911168495</v>
      </c>
      <c r="C127" s="5">
        <f t="shared" si="148"/>
        <v>2952.2514020585104</v>
      </c>
      <c r="D127" s="5">
        <f t="shared" si="149"/>
        <v>4334.162845957946</v>
      </c>
      <c r="E127" s="15">
        <f t="shared" si="150"/>
        <v>1.0764749983649086E-4</v>
      </c>
      <c r="F127" s="15">
        <f t="shared" si="151"/>
        <v>2.1207279303273E-4</v>
      </c>
      <c r="G127" s="15">
        <f t="shared" si="152"/>
        <v>4.3293906309359103E-4</v>
      </c>
      <c r="H127" s="5">
        <f t="shared" si="153"/>
        <v>146814.97946123272</v>
      </c>
      <c r="I127" s="5">
        <f t="shared" si="154"/>
        <v>49736.119049773617</v>
      </c>
      <c r="J127" s="5">
        <f t="shared" si="155"/>
        <v>19120.53975511586</v>
      </c>
      <c r="K127" s="5">
        <f t="shared" si="156"/>
        <v>126235.47942068771</v>
      </c>
      <c r="L127" s="5">
        <f t="shared" si="157"/>
        <v>16846.844078080281</v>
      </c>
      <c r="M127" s="5">
        <f t="shared" si="158"/>
        <v>4411.5877586251136</v>
      </c>
      <c r="N127" s="15">
        <f t="shared" si="159"/>
        <v>1.2976479902525595E-2</v>
      </c>
      <c r="O127" s="15">
        <f t="shared" si="160"/>
        <v>1.6307581771560553E-2</v>
      </c>
      <c r="P127" s="15">
        <f t="shared" si="161"/>
        <v>1.467781417070535E-2</v>
      </c>
      <c r="Q127" s="5">
        <f t="shared" si="162"/>
        <v>9597.8301395770632</v>
      </c>
      <c r="R127" s="5">
        <f t="shared" si="163"/>
        <v>12487.191072395311</v>
      </c>
      <c r="S127" s="5">
        <f t="shared" si="164"/>
        <v>6270.4777067086206</v>
      </c>
      <c r="T127" s="5">
        <f t="shared" si="165"/>
        <v>65.373643580500044</v>
      </c>
      <c r="U127" s="5">
        <f t="shared" si="166"/>
        <v>251.0688672732729</v>
      </c>
      <c r="V127" s="5">
        <f t="shared" si="167"/>
        <v>327.94459712001077</v>
      </c>
      <c r="W127" s="15">
        <f t="shared" si="168"/>
        <v>-1.0734613539272964E-2</v>
      </c>
      <c r="X127" s="15">
        <f t="shared" si="169"/>
        <v>-1.217998157191269E-2</v>
      </c>
      <c r="Y127" s="15">
        <f t="shared" si="170"/>
        <v>-9.7425357312937999E-3</v>
      </c>
      <c r="Z127" s="5">
        <f t="shared" ref="Z127:Z190" si="189">Q126*AC127*(1-AX126)</f>
        <v>16384.665519504852</v>
      </c>
      <c r="AA127" s="5">
        <f t="shared" ref="AA127:AA190" si="190">R126*AD127*(1-AY126)</f>
        <v>33427.853548607345</v>
      </c>
      <c r="AB127" s="5">
        <f t="shared" ref="AB127:AB190" si="191">S126*AE127*(1-AZ126)</f>
        <v>24557.610187868562</v>
      </c>
      <c r="AC127" s="16">
        <f t="shared" si="171"/>
        <v>1.7353048093513401</v>
      </c>
      <c r="AD127" s="16">
        <f t="shared" si="172"/>
        <v>2.9366560999540252</v>
      </c>
      <c r="AE127" s="16">
        <f t="shared" si="173"/>
        <v>4.6896846769992884</v>
      </c>
      <c r="AF127" s="15">
        <f t="shared" si="174"/>
        <v>-4.0504037456468023E-3</v>
      </c>
      <c r="AG127" s="15">
        <f t="shared" si="175"/>
        <v>2.9673830763510267E-4</v>
      </c>
      <c r="AH127" s="15">
        <f t="shared" si="176"/>
        <v>9.7937136394747881E-3</v>
      </c>
      <c r="AI127" s="1">
        <f t="shared" si="140"/>
        <v>256954.5724433758</v>
      </c>
      <c r="AJ127" s="1">
        <f t="shared" si="141"/>
        <v>84276.85321738552</v>
      </c>
      <c r="AK127" s="1">
        <f t="shared" si="142"/>
        <v>32757.071553493188</v>
      </c>
      <c r="AL127" s="14">
        <f t="shared" si="177"/>
        <v>42.888074030862676</v>
      </c>
      <c r="AM127" s="14">
        <f t="shared" si="178"/>
        <v>8.6242014971847851</v>
      </c>
      <c r="AN127" s="14">
        <f t="shared" si="179"/>
        <v>2.9514507820924281</v>
      </c>
      <c r="AO127" s="11">
        <f t="shared" si="180"/>
        <v>1.0102086573945028E-2</v>
      </c>
      <c r="AP127" s="11">
        <f t="shared" si="181"/>
        <v>1.2725964692858992E-2</v>
      </c>
      <c r="AQ127" s="11">
        <f t="shared" si="182"/>
        <v>1.1544055665931431E-2</v>
      </c>
      <c r="AR127" s="1">
        <f t="shared" ref="AR127:AR190" si="192">AL127*AI127^$AR$5*B127^(1-$AR$5)*(1-BB126)</f>
        <v>146814.97946123272</v>
      </c>
      <c r="AS127" s="1">
        <f t="shared" si="185"/>
        <v>49736.119049773617</v>
      </c>
      <c r="AT127" s="1">
        <f t="shared" si="186"/>
        <v>19120.53975511586</v>
      </c>
      <c r="AU127" s="1">
        <f t="shared" si="143"/>
        <v>29362.995892246545</v>
      </c>
      <c r="AV127" s="1">
        <f t="shared" si="144"/>
        <v>9947.2238099547249</v>
      </c>
      <c r="AW127" s="1">
        <f t="shared" si="145"/>
        <v>3824.1079510231721</v>
      </c>
      <c r="AX127" s="2">
        <f t="shared" si="187"/>
        <v>1.4463351848785451E-2</v>
      </c>
      <c r="AY127" s="2">
        <f t="shared" si="183"/>
        <v>8.7104047688723513E-2</v>
      </c>
      <c r="AZ127" s="2">
        <f t="shared" si="184"/>
        <v>0.16645149247444024</v>
      </c>
      <c r="BA127" s="2">
        <f t="shared" si="136"/>
        <v>9.7301557382423465E-2</v>
      </c>
      <c r="BB127" s="2">
        <f t="shared" si="137"/>
        <v>2.0918854670176555E-5</v>
      </c>
      <c r="BC127" s="2">
        <f t="shared" si="130"/>
        <v>7.5871151237594204E-4</v>
      </c>
      <c r="BD127" s="2">
        <f t="shared" si="131"/>
        <v>2.7706099346968636E-3</v>
      </c>
      <c r="BE127" s="2">
        <f t="shared" si="138"/>
        <v>3.0712012187544833</v>
      </c>
      <c r="BF127" s="2">
        <f t="shared" si="132"/>
        <v>37.735366103963642</v>
      </c>
      <c r="BG127" s="2">
        <f t="shared" si="133"/>
        <v>52.975557402290335</v>
      </c>
      <c r="BH127" s="2">
        <f t="shared" si="188"/>
        <v>25.919805345946287</v>
      </c>
      <c r="BI127" s="2">
        <f t="shared" si="134"/>
        <v>25.919805345946287</v>
      </c>
      <c r="BJ127" s="2">
        <f t="shared" si="135"/>
        <v>25.919805345946294</v>
      </c>
      <c r="BK127" s="11">
        <f t="shared" si="139"/>
        <v>4.374101805147898E-2</v>
      </c>
      <c r="BL127" s="11"/>
      <c r="BM127" s="11"/>
    </row>
    <row r="128" spans="1:65">
      <c r="A128" s="2">
        <f t="shared" si="146"/>
        <v>2082</v>
      </c>
      <c r="B128" s="5">
        <f t="shared" si="147"/>
        <v>1163.1436279820839</v>
      </c>
      <c r="C128" s="5">
        <f t="shared" si="148"/>
        <v>2952.8461896490512</v>
      </c>
      <c r="D128" s="5">
        <f t="shared" si="149"/>
        <v>4335.9454529396789</v>
      </c>
      <c r="E128" s="15">
        <f t="shared" si="150"/>
        <v>1.0226512484466631E-4</v>
      </c>
      <c r="F128" s="15">
        <f t="shared" si="151"/>
        <v>2.0146915338109349E-4</v>
      </c>
      <c r="G128" s="15">
        <f t="shared" si="152"/>
        <v>4.1129210993891144E-4</v>
      </c>
      <c r="H128" s="5">
        <f t="shared" si="153"/>
        <v>148716.17925043902</v>
      </c>
      <c r="I128" s="5">
        <f t="shared" si="154"/>
        <v>50549.06168738423</v>
      </c>
      <c r="J128" s="5">
        <f t="shared" si="155"/>
        <v>19405.999629933376</v>
      </c>
      <c r="K128" s="5">
        <f t="shared" si="156"/>
        <v>127857.10695801509</v>
      </c>
      <c r="L128" s="5">
        <f t="shared" si="157"/>
        <v>17118.758797725266</v>
      </c>
      <c r="M128" s="5">
        <f t="shared" si="158"/>
        <v>4475.6097235440357</v>
      </c>
      <c r="N128" s="15">
        <f t="shared" si="159"/>
        <v>1.2846052035206501E-2</v>
      </c>
      <c r="O128" s="15">
        <f t="shared" si="160"/>
        <v>1.6140395102176797E-2</v>
      </c>
      <c r="P128" s="15">
        <f t="shared" si="161"/>
        <v>1.4512227438693071E-2</v>
      </c>
      <c r="Q128" s="5">
        <f t="shared" si="162"/>
        <v>9617.7553121239453</v>
      </c>
      <c r="R128" s="5">
        <f t="shared" si="163"/>
        <v>12536.715912320995</v>
      </c>
      <c r="S128" s="5">
        <f t="shared" si="164"/>
        <v>6302.0903295268818</v>
      </c>
      <c r="T128" s="5">
        <f t="shared" si="165"/>
        <v>64.671882781009202</v>
      </c>
      <c r="U128" s="5">
        <f t="shared" si="166"/>
        <v>248.01085309660346</v>
      </c>
      <c r="V128" s="5">
        <f t="shared" si="167"/>
        <v>324.74958516468433</v>
      </c>
      <c r="W128" s="15">
        <f t="shared" si="168"/>
        <v>-1.0734613539272964E-2</v>
      </c>
      <c r="X128" s="15">
        <f t="shared" si="169"/>
        <v>-1.217998157191269E-2</v>
      </c>
      <c r="Y128" s="15">
        <f t="shared" si="170"/>
        <v>-9.7425357312937999E-3</v>
      </c>
      <c r="Z128" s="5">
        <f t="shared" si="189"/>
        <v>16347.786923631689</v>
      </c>
      <c r="AA128" s="5">
        <f t="shared" si="190"/>
        <v>33486.363115778324</v>
      </c>
      <c r="AB128" s="5">
        <f t="shared" si="191"/>
        <v>24751.858401788824</v>
      </c>
      <c r="AC128" s="16">
        <f t="shared" si="171"/>
        <v>1.7282761242517046</v>
      </c>
      <c r="AD128" s="16">
        <f t="shared" si="172"/>
        <v>2.9375275183152318</v>
      </c>
      <c r="AE128" s="16">
        <f t="shared" si="173"/>
        <v>4.7356141057852525</v>
      </c>
      <c r="AF128" s="15">
        <f t="shared" si="174"/>
        <v>-4.0504037456468023E-3</v>
      </c>
      <c r="AG128" s="15">
        <f t="shared" si="175"/>
        <v>2.9673830763510267E-4</v>
      </c>
      <c r="AH128" s="15">
        <f t="shared" si="176"/>
        <v>9.7937136394747881E-3</v>
      </c>
      <c r="AI128" s="1">
        <f t="shared" si="140"/>
        <v>260622.11109128478</v>
      </c>
      <c r="AJ128" s="1">
        <f t="shared" si="141"/>
        <v>85796.391705601694</v>
      </c>
      <c r="AK128" s="1">
        <f t="shared" si="142"/>
        <v>33305.472349167045</v>
      </c>
      <c r="AL128" s="14">
        <f t="shared" si="177"/>
        <v>43.317000477343711</v>
      </c>
      <c r="AM128" s="14">
        <f t="shared" si="178"/>
        <v>8.7328552681044869</v>
      </c>
      <c r="AN128" s="14">
        <f t="shared" si="179"/>
        <v>2.9851817770949229</v>
      </c>
      <c r="AO128" s="11">
        <f t="shared" si="180"/>
        <v>1.0001065708205577E-2</v>
      </c>
      <c r="AP128" s="11">
        <f t="shared" si="181"/>
        <v>1.2598705045930402E-2</v>
      </c>
      <c r="AQ128" s="11">
        <f t="shared" si="182"/>
        <v>1.1428615109272117E-2</v>
      </c>
      <c r="AR128" s="1">
        <f t="shared" si="192"/>
        <v>148716.17925043902</v>
      </c>
      <c r="AS128" s="1">
        <f t="shared" si="185"/>
        <v>50549.06168738423</v>
      </c>
      <c r="AT128" s="1">
        <f t="shared" si="186"/>
        <v>19405.999629933376</v>
      </c>
      <c r="AU128" s="1">
        <f t="shared" si="143"/>
        <v>29743.235850087804</v>
      </c>
      <c r="AV128" s="1">
        <f t="shared" si="144"/>
        <v>10109.812337476847</v>
      </c>
      <c r="AW128" s="1">
        <f t="shared" si="145"/>
        <v>3881.1999259866752</v>
      </c>
      <c r="AX128" s="2">
        <f t="shared" si="187"/>
        <v>1.4869461491826436E-2</v>
      </c>
      <c r="AY128" s="2">
        <f t="shared" si="183"/>
        <v>8.9608534569313544E-2</v>
      </c>
      <c r="AZ128" s="2">
        <f t="shared" si="184"/>
        <v>0.17253066027087516</v>
      </c>
      <c r="BA128" s="2">
        <f t="shared" si="136"/>
        <v>0.10074545273345895</v>
      </c>
      <c r="BB128" s="2">
        <f t="shared" si="137"/>
        <v>2.2110088505690925E-5</v>
      </c>
      <c r="BC128" s="2">
        <f t="shared" si="130"/>
        <v>8.0296894676598607E-4</v>
      </c>
      <c r="BD128" s="2">
        <f t="shared" si="131"/>
        <v>2.9766828733504141E-3</v>
      </c>
      <c r="BE128" s="2">
        <f t="shared" si="138"/>
        <v>3.288127885455403</v>
      </c>
      <c r="BF128" s="2">
        <f t="shared" si="132"/>
        <v>40.589326823127777</v>
      </c>
      <c r="BG128" s="2">
        <f t="shared" si="133"/>
        <v>57.765506738667156</v>
      </c>
      <c r="BH128" s="2">
        <f t="shared" si="188"/>
        <v>27.053564019474145</v>
      </c>
      <c r="BI128" s="2">
        <f t="shared" si="134"/>
        <v>27.053564019474145</v>
      </c>
      <c r="BJ128" s="2">
        <f t="shared" si="135"/>
        <v>27.053564019474145</v>
      </c>
      <c r="BK128" s="11">
        <f t="shared" si="139"/>
        <v>4.3608726765252709E-2</v>
      </c>
      <c r="BL128" s="11"/>
      <c r="BM128" s="11"/>
    </row>
    <row r="129" spans="1:65">
      <c r="A129" s="2">
        <f t="shared" si="146"/>
        <v>2083</v>
      </c>
      <c r="B129" s="5">
        <f t="shared" si="147"/>
        <v>1163.2566295589952</v>
      </c>
      <c r="C129" s="5">
        <f t="shared" si="148"/>
        <v>2953.4113516998495</v>
      </c>
      <c r="D129" s="5">
        <f t="shared" si="149"/>
        <v>4337.6396260859019</v>
      </c>
      <c r="E129" s="15">
        <f t="shared" si="150"/>
        <v>9.7151868602433E-5</v>
      </c>
      <c r="F129" s="15">
        <f t="shared" si="151"/>
        <v>1.9139569571203881E-4</v>
      </c>
      <c r="G129" s="15">
        <f t="shared" si="152"/>
        <v>3.9072750444196585E-4</v>
      </c>
      <c r="H129" s="5">
        <f t="shared" si="153"/>
        <v>150622.02832099714</v>
      </c>
      <c r="I129" s="5">
        <f t="shared" si="154"/>
        <v>51366.402942935747</v>
      </c>
      <c r="J129" s="5">
        <f t="shared" si="155"/>
        <v>19692.120371357556</v>
      </c>
      <c r="K129" s="5">
        <f t="shared" si="156"/>
        <v>129483.06030983017</v>
      </c>
      <c r="L129" s="5">
        <f t="shared" si="157"/>
        <v>17392.227775305182</v>
      </c>
      <c r="M129" s="5">
        <f t="shared" si="158"/>
        <v>4539.82397544788</v>
      </c>
      <c r="N129" s="15">
        <f t="shared" si="159"/>
        <v>1.2716957160222586E-2</v>
      </c>
      <c r="O129" s="15">
        <f t="shared" si="160"/>
        <v>1.5974813408566435E-2</v>
      </c>
      <c r="P129" s="15">
        <f t="shared" si="161"/>
        <v>1.4347598622382884E-2</v>
      </c>
      <c r="Q129" s="5">
        <f t="shared" si="162"/>
        <v>9636.4441802656456</v>
      </c>
      <c r="R129" s="5">
        <f t="shared" si="163"/>
        <v>12584.259447597455</v>
      </c>
      <c r="S129" s="5">
        <f t="shared" si="164"/>
        <v>6332.7043284331894</v>
      </c>
      <c r="T129" s="5">
        <f t="shared" si="165"/>
        <v>63.977655112497906</v>
      </c>
      <c r="U129" s="5">
        <f t="shared" si="166"/>
        <v>244.99008547625249</v>
      </c>
      <c r="V129" s="5">
        <f t="shared" si="167"/>
        <v>321.58570072749455</v>
      </c>
      <c r="W129" s="15">
        <f t="shared" si="168"/>
        <v>-1.0734613539272964E-2</v>
      </c>
      <c r="X129" s="15">
        <f t="shared" si="169"/>
        <v>-1.217998157191269E-2</v>
      </c>
      <c r="Y129" s="15">
        <f t="shared" si="170"/>
        <v>-9.7425357312937999E-3</v>
      </c>
      <c r="Z129" s="5">
        <f t="shared" si="189"/>
        <v>16308.649392006602</v>
      </c>
      <c r="AA129" s="5">
        <f t="shared" si="190"/>
        <v>33536.887867619735</v>
      </c>
      <c r="AB129" s="5">
        <f t="shared" si="191"/>
        <v>24937.074501030314</v>
      </c>
      <c r="AC129" s="16">
        <f t="shared" si="171"/>
        <v>1.7212759081645237</v>
      </c>
      <c r="AD129" s="16">
        <f t="shared" si="172"/>
        <v>2.9383991952596484</v>
      </c>
      <c r="AE129" s="16">
        <f t="shared" si="173"/>
        <v>4.7819933542443707</v>
      </c>
      <c r="AF129" s="15">
        <f t="shared" si="174"/>
        <v>-4.0504037456468023E-3</v>
      </c>
      <c r="AG129" s="15">
        <f t="shared" si="175"/>
        <v>2.9673830763510267E-4</v>
      </c>
      <c r="AH129" s="15">
        <f t="shared" si="176"/>
        <v>9.7937136394747881E-3</v>
      </c>
      <c r="AI129" s="1">
        <f t="shared" si="140"/>
        <v>264303.13583224412</v>
      </c>
      <c r="AJ129" s="1">
        <f t="shared" si="141"/>
        <v>87326.564872518371</v>
      </c>
      <c r="AK129" s="1">
        <f t="shared" si="142"/>
        <v>33856.125040237021</v>
      </c>
      <c r="AL129" s="14">
        <f t="shared" si="177"/>
        <v>43.745884483719436</v>
      </c>
      <c r="AM129" s="14">
        <f t="shared" si="178"/>
        <v>8.8417777091588192</v>
      </c>
      <c r="AN129" s="14">
        <f t="shared" si="179"/>
        <v>3.0189571057209377</v>
      </c>
      <c r="AO129" s="11">
        <f t="shared" si="180"/>
        <v>9.901055051123521E-3</v>
      </c>
      <c r="AP129" s="11">
        <f t="shared" si="181"/>
        <v>1.2472717995471097E-2</v>
      </c>
      <c r="AQ129" s="11">
        <f t="shared" si="182"/>
        <v>1.1314328958179395E-2</v>
      </c>
      <c r="AR129" s="1">
        <f t="shared" si="192"/>
        <v>150622.02832099714</v>
      </c>
      <c r="AS129" s="1">
        <f t="shared" si="185"/>
        <v>51366.402942935747</v>
      </c>
      <c r="AT129" s="1">
        <f t="shared" si="186"/>
        <v>19692.120371357556</v>
      </c>
      <c r="AU129" s="1">
        <f t="shared" si="143"/>
        <v>30124.405664199428</v>
      </c>
      <c r="AV129" s="1">
        <f t="shared" si="144"/>
        <v>10273.280588587149</v>
      </c>
      <c r="AW129" s="1">
        <f t="shared" si="145"/>
        <v>3938.4240742715115</v>
      </c>
      <c r="AX129" s="2">
        <f t="shared" si="187"/>
        <v>1.5284868189020103E-2</v>
      </c>
      <c r="AY129" s="2">
        <f t="shared" si="183"/>
        <v>9.2167073473294087E-2</v>
      </c>
      <c r="AZ129" s="2">
        <f t="shared" si="184"/>
        <v>0.17876612003162778</v>
      </c>
      <c r="BA129" s="2">
        <f t="shared" si="136"/>
        <v>0.10427793619866284</v>
      </c>
      <c r="BB129" s="2">
        <f t="shared" si="137"/>
        <v>2.3362719555571872E-5</v>
      </c>
      <c r="BC129" s="2">
        <f t="shared" si="130"/>
        <v>8.4947694326315915E-4</v>
      </c>
      <c r="BD129" s="2">
        <f t="shared" si="131"/>
        <v>3.1957325671162352E-3</v>
      </c>
      <c r="BE129" s="2">
        <f t="shared" si="138"/>
        <v>3.5189402065548601</v>
      </c>
      <c r="BF129" s="2">
        <f t="shared" si="132"/>
        <v>43.634574958388804</v>
      </c>
      <c r="BG129" s="2">
        <f t="shared" si="133"/>
        <v>62.930750386320391</v>
      </c>
      <c r="BH129" s="2">
        <f t="shared" si="188"/>
        <v>28.233335500825664</v>
      </c>
      <c r="BI129" s="2">
        <f t="shared" si="134"/>
        <v>28.233335500825667</v>
      </c>
      <c r="BJ129" s="2">
        <f t="shared" si="135"/>
        <v>28.233335500825664</v>
      </c>
      <c r="BK129" s="11">
        <f t="shared" si="139"/>
        <v>4.3477336913253256E-2</v>
      </c>
      <c r="BL129" s="11"/>
      <c r="BM129" s="11"/>
    </row>
    <row r="130" spans="1:65">
      <c r="A130" s="2">
        <f t="shared" si="146"/>
        <v>2084</v>
      </c>
      <c r="B130" s="5">
        <f t="shared" si="147"/>
        <v>1163.3639914864596</v>
      </c>
      <c r="C130" s="5">
        <f t="shared" si="148"/>
        <v>2953.9483584092131</v>
      </c>
      <c r="D130" s="5">
        <f t="shared" si="149"/>
        <v>4339.249719436858</v>
      </c>
      <c r="E130" s="15">
        <f t="shared" si="150"/>
        <v>9.229427517231135E-5</v>
      </c>
      <c r="F130" s="15">
        <f t="shared" si="151"/>
        <v>1.8182591092643686E-4</v>
      </c>
      <c r="G130" s="15">
        <f t="shared" si="152"/>
        <v>3.7119112921986754E-4</v>
      </c>
      <c r="H130" s="5">
        <f t="shared" si="153"/>
        <v>152532.31277354623</v>
      </c>
      <c r="I130" s="5">
        <f t="shared" si="154"/>
        <v>52188.034993227011</v>
      </c>
      <c r="J130" s="5">
        <f t="shared" si="155"/>
        <v>19978.844501117565</v>
      </c>
      <c r="K130" s="5">
        <f t="shared" si="156"/>
        <v>131113.14591974937</v>
      </c>
      <c r="L130" s="5">
        <f t="shared" si="157"/>
        <v>17667.213052205079</v>
      </c>
      <c r="M130" s="5">
        <f t="shared" si="158"/>
        <v>4604.2163491135498</v>
      </c>
      <c r="N130" s="15">
        <f t="shared" si="159"/>
        <v>1.2589180438110636E-2</v>
      </c>
      <c r="O130" s="15">
        <f t="shared" si="160"/>
        <v>1.5810813913692101E-2</v>
      </c>
      <c r="P130" s="15">
        <f t="shared" si="161"/>
        <v>1.4183892153950106E-2</v>
      </c>
      <c r="Q130" s="5">
        <f t="shared" si="162"/>
        <v>9653.9042595953451</v>
      </c>
      <c r="R130" s="5">
        <f t="shared" si="163"/>
        <v>12629.823376387965</v>
      </c>
      <c r="S130" s="5">
        <f t="shared" si="164"/>
        <v>6362.3157864684645</v>
      </c>
      <c r="T130" s="5">
        <f t="shared" si="165"/>
        <v>63.29087970971635</v>
      </c>
      <c r="U130" s="5">
        <f t="shared" si="166"/>
        <v>242.00611074985042</v>
      </c>
      <c r="V130" s="5">
        <f t="shared" si="167"/>
        <v>318.45264054748378</v>
      </c>
      <c r="W130" s="15">
        <f t="shared" si="168"/>
        <v>-1.0734613539272964E-2</v>
      </c>
      <c r="X130" s="15">
        <f t="shared" si="169"/>
        <v>-1.217998157191269E-2</v>
      </c>
      <c r="Y130" s="15">
        <f t="shared" si="170"/>
        <v>-9.7425357312937999E-3</v>
      </c>
      <c r="Z130" s="5">
        <f t="shared" si="189"/>
        <v>16267.292352319258</v>
      </c>
      <c r="AA130" s="5">
        <f t="shared" si="190"/>
        <v>33579.424046240492</v>
      </c>
      <c r="AB130" s="5">
        <f t="shared" si="191"/>
        <v>25112.948166569004</v>
      </c>
      <c r="AC130" s="16">
        <f t="shared" si="171"/>
        <v>1.7143040457788026</v>
      </c>
      <c r="AD130" s="16">
        <f t="shared" si="172"/>
        <v>2.939271130864006</v>
      </c>
      <c r="AE130" s="16">
        <f t="shared" si="173"/>
        <v>4.8288268277817119</v>
      </c>
      <c r="AF130" s="15">
        <f t="shared" si="174"/>
        <v>-4.0504037456468023E-3</v>
      </c>
      <c r="AG130" s="15">
        <f t="shared" si="175"/>
        <v>2.9673830763510267E-4</v>
      </c>
      <c r="AH130" s="15">
        <f t="shared" si="176"/>
        <v>9.7937136394747881E-3</v>
      </c>
      <c r="AI130" s="1">
        <f t="shared" si="140"/>
        <v>267997.22791321913</v>
      </c>
      <c r="AJ130" s="1">
        <f t="shared" si="141"/>
        <v>88867.188973853685</v>
      </c>
      <c r="AK130" s="1">
        <f t="shared" si="142"/>
        <v>34408.93661048483</v>
      </c>
      <c r="AL130" s="14">
        <f t="shared" si="177"/>
        <v>44.174683590147502</v>
      </c>
      <c r="AM130" s="14">
        <f t="shared" si="178"/>
        <v>8.9509558991043505</v>
      </c>
      <c r="AN130" s="14">
        <f t="shared" si="179"/>
        <v>3.05277300478765</v>
      </c>
      <c r="AO130" s="11">
        <f t="shared" si="180"/>
        <v>9.8020445006122853E-3</v>
      </c>
      <c r="AP130" s="11">
        <f t="shared" si="181"/>
        <v>1.2347990815516387E-2</v>
      </c>
      <c r="AQ130" s="11">
        <f t="shared" si="182"/>
        <v>1.1201185668597602E-2</v>
      </c>
      <c r="AR130" s="1">
        <f t="shared" si="192"/>
        <v>152532.31277354623</v>
      </c>
      <c r="AS130" s="1">
        <f t="shared" si="185"/>
        <v>52188.034993227011</v>
      </c>
      <c r="AT130" s="1">
        <f t="shared" si="186"/>
        <v>19978.844501117565</v>
      </c>
      <c r="AU130" s="1">
        <f t="shared" si="143"/>
        <v>30506.462554709247</v>
      </c>
      <c r="AV130" s="1">
        <f t="shared" si="144"/>
        <v>10437.606998645402</v>
      </c>
      <c r="AW130" s="1">
        <f t="shared" si="145"/>
        <v>3995.7689002235129</v>
      </c>
      <c r="AX130" s="2">
        <f t="shared" si="187"/>
        <v>1.570972674229687E-2</v>
      </c>
      <c r="AY130" s="2">
        <f t="shared" si="183"/>
        <v>9.4780176338522995E-2</v>
      </c>
      <c r="AZ130" s="2">
        <f t="shared" si="184"/>
        <v>0.18515802852989943</v>
      </c>
      <c r="BA130" s="2">
        <f t="shared" si="136"/>
        <v>0.1078991277530176</v>
      </c>
      <c r="BB130" s="2">
        <f t="shared" si="137"/>
        <v>2.4679551431763745E-5</v>
      </c>
      <c r="BC130" s="2">
        <f t="shared" si="130"/>
        <v>8.9832818267615144E-4</v>
      </c>
      <c r="BD130" s="2">
        <f t="shared" si="131"/>
        <v>3.4283495529079059E-3</v>
      </c>
      <c r="BE130" s="2">
        <f t="shared" si="138"/>
        <v>3.7644290581006081</v>
      </c>
      <c r="BF130" s="2">
        <f t="shared" si="132"/>
        <v>46.881982632905014</v>
      </c>
      <c r="BG130" s="2">
        <f t="shared" si="133"/>
        <v>68.494462613022975</v>
      </c>
      <c r="BH130" s="2">
        <f t="shared" si="188"/>
        <v>29.460845740579977</v>
      </c>
      <c r="BI130" s="2">
        <f t="shared" si="134"/>
        <v>29.46084574057998</v>
      </c>
      <c r="BJ130" s="2">
        <f t="shared" si="135"/>
        <v>29.460845740579973</v>
      </c>
      <c r="BK130" s="11">
        <f t="shared" si="139"/>
        <v>4.3346851281638815E-2</v>
      </c>
      <c r="BL130" s="11"/>
      <c r="BM130" s="11"/>
    </row>
    <row r="131" spans="1:65">
      <c r="A131" s="2">
        <f t="shared" si="146"/>
        <v>2085</v>
      </c>
      <c r="B131" s="5">
        <f t="shared" si="147"/>
        <v>1163.4659947309976</v>
      </c>
      <c r="C131" s="5">
        <f t="shared" si="148"/>
        <v>2954.4586075427555</v>
      </c>
      <c r="D131" s="5">
        <f t="shared" si="149"/>
        <v>4340.7798758900162</v>
      </c>
      <c r="E131" s="15">
        <f t="shared" si="150"/>
        <v>8.7679561413695777E-5</v>
      </c>
      <c r="F131" s="15">
        <f t="shared" si="151"/>
        <v>1.7273461538011502E-4</v>
      </c>
      <c r="G131" s="15">
        <f t="shared" si="152"/>
        <v>3.5263157275887413E-4</v>
      </c>
      <c r="H131" s="5">
        <f t="shared" si="153"/>
        <v>154446.81896997851</v>
      </c>
      <c r="I131" s="5">
        <f t="shared" si="154"/>
        <v>53013.848634616697</v>
      </c>
      <c r="J131" s="5">
        <f t="shared" si="155"/>
        <v>20266.113322428806</v>
      </c>
      <c r="K131" s="5">
        <f t="shared" si="156"/>
        <v>132747.17066886672</v>
      </c>
      <c r="L131" s="5">
        <f t="shared" si="157"/>
        <v>17943.676211699814</v>
      </c>
      <c r="M131" s="5">
        <f t="shared" si="158"/>
        <v>4668.7724099977586</v>
      </c>
      <c r="N131" s="15">
        <f t="shared" si="159"/>
        <v>1.2462707211048807E-2</v>
      </c>
      <c r="O131" s="15">
        <f t="shared" si="160"/>
        <v>1.5648374119778374E-2</v>
      </c>
      <c r="P131" s="15">
        <f t="shared" si="161"/>
        <v>1.4021074595384153E-2</v>
      </c>
      <c r="Q131" s="5">
        <f t="shared" si="162"/>
        <v>9670.1433880949644</v>
      </c>
      <c r="R131" s="5">
        <f t="shared" si="163"/>
        <v>12673.410114925584</v>
      </c>
      <c r="S131" s="5">
        <f t="shared" si="164"/>
        <v>6390.9209503528955</v>
      </c>
      <c r="T131" s="5">
        <f t="shared" si="165"/>
        <v>62.611476575471933</v>
      </c>
      <c r="U131" s="5">
        <f t="shared" si="166"/>
        <v>239.05848078062698</v>
      </c>
      <c r="V131" s="5">
        <f t="shared" si="167"/>
        <v>315.35010431822508</v>
      </c>
      <c r="W131" s="15">
        <f t="shared" si="168"/>
        <v>-1.0734613539272964E-2</v>
      </c>
      <c r="X131" s="15">
        <f t="shared" si="169"/>
        <v>-1.217998157191269E-2</v>
      </c>
      <c r="Y131" s="15">
        <f t="shared" si="170"/>
        <v>-9.7425357312937999E-3</v>
      </c>
      <c r="Z131" s="5">
        <f t="shared" si="189"/>
        <v>16223.755433479624</v>
      </c>
      <c r="AA131" s="5">
        <f t="shared" si="190"/>
        <v>33613.972083171095</v>
      </c>
      <c r="AB131" s="5">
        <f t="shared" si="191"/>
        <v>25279.175532097015</v>
      </c>
      <c r="AC131" s="16">
        <f t="shared" si="171"/>
        <v>1.7073604222506027</v>
      </c>
      <c r="AD131" s="16">
        <f t="shared" si="172"/>
        <v>2.9401433252050593</v>
      </c>
      <c r="AE131" s="16">
        <f t="shared" si="173"/>
        <v>4.8761189749476195</v>
      </c>
      <c r="AF131" s="15">
        <f t="shared" si="174"/>
        <v>-4.0504037456468023E-3</v>
      </c>
      <c r="AG131" s="15">
        <f t="shared" si="175"/>
        <v>2.9673830763510267E-4</v>
      </c>
      <c r="AH131" s="15">
        <f t="shared" si="176"/>
        <v>9.7937136394747881E-3</v>
      </c>
      <c r="AI131" s="1">
        <f t="shared" si="140"/>
        <v>271703.96767660649</v>
      </c>
      <c r="AJ131" s="1">
        <f t="shared" si="141"/>
        <v>90418.077075113717</v>
      </c>
      <c r="AK131" s="1">
        <f t="shared" si="142"/>
        <v>34963.811849659862</v>
      </c>
      <c r="AL131" s="14">
        <f t="shared" si="177"/>
        <v>44.603355782355081</v>
      </c>
      <c r="AM131" s="14">
        <f t="shared" si="178"/>
        <v>9.0603769571242623</v>
      </c>
      <c r="AN131" s="14">
        <f t="shared" si="179"/>
        <v>3.0866257352460522</v>
      </c>
      <c r="AO131" s="11">
        <f t="shared" si="180"/>
        <v>9.7040240556061624E-3</v>
      </c>
      <c r="AP131" s="11">
        <f t="shared" si="181"/>
        <v>1.2224510907361224E-2</v>
      </c>
      <c r="AQ131" s="11">
        <f t="shared" si="182"/>
        <v>1.1089173811911626E-2</v>
      </c>
      <c r="AR131" s="1">
        <f t="shared" si="192"/>
        <v>154446.81896997851</v>
      </c>
      <c r="AS131" s="1">
        <f t="shared" si="185"/>
        <v>53013.848634616697</v>
      </c>
      <c r="AT131" s="1">
        <f t="shared" si="186"/>
        <v>20266.113322428806</v>
      </c>
      <c r="AU131" s="1">
        <f t="shared" si="143"/>
        <v>30889.363793995704</v>
      </c>
      <c r="AV131" s="1">
        <f t="shared" si="144"/>
        <v>10602.769726923339</v>
      </c>
      <c r="AW131" s="1">
        <f t="shared" si="145"/>
        <v>4053.2226644857615</v>
      </c>
      <c r="AX131" s="2">
        <f t="shared" si="187"/>
        <v>1.6144193236382817E-2</v>
      </c>
      <c r="AY131" s="2">
        <f t="shared" si="183"/>
        <v>9.7448335512683212E-2</v>
      </c>
      <c r="AZ131" s="2">
        <f t="shared" si="184"/>
        <v>0.19170629015266857</v>
      </c>
      <c r="BA131" s="2">
        <f t="shared" si="136"/>
        <v>0.11160899466460271</v>
      </c>
      <c r="BB131" s="2">
        <f t="shared" si="137"/>
        <v>2.6063497525366873E-5</v>
      </c>
      <c r="BC131" s="2">
        <f t="shared" si="130"/>
        <v>9.496178094192476E-4</v>
      </c>
      <c r="BD131" s="2">
        <f t="shared" si="131"/>
        <v>3.6751301684099153E-3</v>
      </c>
      <c r="BE131" s="2">
        <f t="shared" si="138"/>
        <v>4.0254242840248207</v>
      </c>
      <c r="BF131" s="2">
        <f t="shared" si="132"/>
        <v>50.342894809288275</v>
      </c>
      <c r="BG131" s="2">
        <f t="shared" si="133"/>
        <v>74.480604467672208</v>
      </c>
      <c r="BH131" s="2">
        <f t="shared" si="188"/>
        <v>30.7378806395282</v>
      </c>
      <c r="BI131" s="2">
        <f t="shared" si="134"/>
        <v>30.7378806395282</v>
      </c>
      <c r="BJ131" s="2">
        <f t="shared" si="135"/>
        <v>30.7378806395282</v>
      </c>
      <c r="BK131" s="11">
        <f t="shared" si="139"/>
        <v>4.3217271984007349E-2</v>
      </c>
      <c r="BL131" s="11"/>
      <c r="BM131" s="11"/>
    </row>
    <row r="132" spans="1:65">
      <c r="A132" s="2">
        <f t="shared" si="146"/>
        <v>2086</v>
      </c>
      <c r="B132" s="5">
        <f t="shared" si="147"/>
        <v>1163.5629063097285</v>
      </c>
      <c r="C132" s="5">
        <f t="shared" si="148"/>
        <v>2954.9434279504244</v>
      </c>
      <c r="D132" s="5">
        <f t="shared" si="149"/>
        <v>4342.2340371229193</v>
      </c>
      <c r="E132" s="15">
        <f t="shared" si="150"/>
        <v>8.3295583343010989E-5</v>
      </c>
      <c r="F132" s="15">
        <f t="shared" si="151"/>
        <v>1.6409788461110926E-4</v>
      </c>
      <c r="G132" s="15">
        <f t="shared" si="152"/>
        <v>3.3499999412093043E-4</v>
      </c>
      <c r="H132" s="5">
        <f t="shared" si="153"/>
        <v>156365.33360842484</v>
      </c>
      <c r="I132" s="5">
        <f t="shared" si="154"/>
        <v>53843.733314030913</v>
      </c>
      <c r="J132" s="5">
        <f t="shared" si="155"/>
        <v>20553.866953755038</v>
      </c>
      <c r="K132" s="5">
        <f t="shared" si="156"/>
        <v>134384.94194039048</v>
      </c>
      <c r="L132" s="5">
        <f t="shared" si="157"/>
        <v>18221.578391224029</v>
      </c>
      <c r="M132" s="5">
        <f t="shared" si="158"/>
        <v>4733.4774629912927</v>
      </c>
      <c r="N132" s="15">
        <f t="shared" si="159"/>
        <v>1.2337523001594741E-2</v>
      </c>
      <c r="O132" s="15">
        <f t="shared" si="160"/>
        <v>1.5487471811546305E-2</v>
      </c>
      <c r="P132" s="15">
        <f t="shared" si="161"/>
        <v>1.385911484033242E-2</v>
      </c>
      <c r="Q132" s="5">
        <f t="shared" si="162"/>
        <v>9685.1697174175624</v>
      </c>
      <c r="R132" s="5">
        <f t="shared" si="163"/>
        <v>12715.022785589414</v>
      </c>
      <c r="S132" s="5">
        <f t="shared" si="164"/>
        <v>6418.5162440338936</v>
      </c>
      <c r="T132" s="5">
        <f t="shared" si="165"/>
        <v>61.939366571310998</v>
      </c>
      <c r="U132" s="5">
        <f t="shared" si="166"/>
        <v>236.1467528901095</v>
      </c>
      <c r="V132" s="5">
        <f t="shared" si="167"/>
        <v>312.27779465903757</v>
      </c>
      <c r="W132" s="15">
        <f t="shared" si="168"/>
        <v>-1.0734613539272964E-2</v>
      </c>
      <c r="X132" s="15">
        <f t="shared" si="169"/>
        <v>-1.217998157191269E-2</v>
      </c>
      <c r="Y132" s="15">
        <f t="shared" si="170"/>
        <v>-9.7425357312937999E-3</v>
      </c>
      <c r="Z132" s="5">
        <f t="shared" si="189"/>
        <v>16178.078443069991</v>
      </c>
      <c r="AA132" s="5">
        <f t="shared" si="190"/>
        <v>33640.536624930966</v>
      </c>
      <c r="AB132" s="5">
        <f t="shared" si="191"/>
        <v>25435.460293601835</v>
      </c>
      <c r="AC132" s="16">
        <f t="shared" si="171"/>
        <v>1.7004449232011498</v>
      </c>
      <c r="AD132" s="16">
        <f t="shared" si="172"/>
        <v>2.9410157783595854</v>
      </c>
      <c r="AE132" s="16">
        <f t="shared" si="173"/>
        <v>4.9238742878602659</v>
      </c>
      <c r="AF132" s="15">
        <f t="shared" si="174"/>
        <v>-4.0504037456468023E-3</v>
      </c>
      <c r="AG132" s="15">
        <f t="shared" si="175"/>
        <v>2.9673830763510267E-4</v>
      </c>
      <c r="AH132" s="15">
        <f t="shared" si="176"/>
        <v>9.7937136394747881E-3</v>
      </c>
      <c r="AI132" s="1">
        <f t="shared" si="140"/>
        <v>275422.93470294157</v>
      </c>
      <c r="AJ132" s="1">
        <f t="shared" si="141"/>
        <v>91979.03909452568</v>
      </c>
      <c r="AK132" s="1">
        <f t="shared" si="142"/>
        <v>35520.653329179637</v>
      </c>
      <c r="AL132" s="14">
        <f t="shared" si="177"/>
        <v>45.031859499453084</v>
      </c>
      <c r="AM132" s="14">
        <f t="shared" si="178"/>
        <v>9.1700280472920603</v>
      </c>
      <c r="AN132" s="14">
        <f t="shared" si="179"/>
        <v>3.1205115832238106</v>
      </c>
      <c r="AO132" s="11">
        <f t="shared" si="180"/>
        <v>9.6069838150500998E-3</v>
      </c>
      <c r="AP132" s="11">
        <f t="shared" si="181"/>
        <v>1.2102265798287611E-2</v>
      </c>
      <c r="AQ132" s="11">
        <f t="shared" si="182"/>
        <v>1.0978282073792509E-2</v>
      </c>
      <c r="AR132" s="1">
        <f t="shared" si="192"/>
        <v>156365.33360842484</v>
      </c>
      <c r="AS132" s="1">
        <f t="shared" si="185"/>
        <v>53843.733314030913</v>
      </c>
      <c r="AT132" s="1">
        <f t="shared" si="186"/>
        <v>20553.866953755038</v>
      </c>
      <c r="AU132" s="1">
        <f t="shared" si="143"/>
        <v>31273.066721684969</v>
      </c>
      <c r="AV132" s="1">
        <f t="shared" si="144"/>
        <v>10768.746662806183</v>
      </c>
      <c r="AW132" s="1">
        <f t="shared" si="145"/>
        <v>4110.7733907510074</v>
      </c>
      <c r="AX132" s="2">
        <f t="shared" si="187"/>
        <v>1.6588425019331988E-2</v>
      </c>
      <c r="AY132" s="2">
        <f t="shared" si="183"/>
        <v>0.10017202272846008</v>
      </c>
      <c r="AZ132" s="2">
        <f t="shared" si="184"/>
        <v>0.19841054646803233</v>
      </c>
      <c r="BA132" s="2">
        <f t="shared" si="136"/>
        <v>0.11540734472369471</v>
      </c>
      <c r="BB132" s="2">
        <f t="shared" si="137"/>
        <v>2.7517584462199948E-5</v>
      </c>
      <c r="BC132" s="2">
        <f t="shared" si="130"/>
        <v>1.0034434137511125E-3</v>
      </c>
      <c r="BD132" s="2">
        <f t="shared" si="131"/>
        <v>3.9366744949743222E-3</v>
      </c>
      <c r="BE132" s="2">
        <f t="shared" si="138"/>
        <v>4.3027962745299027</v>
      </c>
      <c r="BF132" s="2">
        <f t="shared" si="132"/>
        <v>54.029139565735683</v>
      </c>
      <c r="BG132" s="2">
        <f t="shared" si="133"/>
        <v>80.91388380994303</v>
      </c>
      <c r="BH132" s="2">
        <f t="shared" si="188"/>
        <v>32.066287987338647</v>
      </c>
      <c r="BI132" s="2">
        <f t="shared" si="134"/>
        <v>32.066287987338647</v>
      </c>
      <c r="BJ132" s="2">
        <f t="shared" si="135"/>
        <v>32.066287987338647</v>
      </c>
      <c r="BK132" s="11">
        <f t="shared" si="139"/>
        <v>4.3088600533497806E-2</v>
      </c>
      <c r="BL132" s="11"/>
      <c r="BM132" s="11"/>
    </row>
    <row r="133" spans="1:65">
      <c r="A133" s="2">
        <f t="shared" si="146"/>
        <v>2087</v>
      </c>
      <c r="B133" s="5">
        <f t="shared" si="147"/>
        <v>1163.654979978214</v>
      </c>
      <c r="C133" s="5">
        <f t="shared" si="148"/>
        <v>2955.4040829178134</v>
      </c>
      <c r="D133" s="5">
        <f t="shared" si="149"/>
        <v>4343.6159530809819</v>
      </c>
      <c r="E133" s="15">
        <f t="shared" si="150"/>
        <v>7.9130804175860434E-5</v>
      </c>
      <c r="F133" s="15">
        <f t="shared" si="151"/>
        <v>1.5589299038055378E-4</v>
      </c>
      <c r="G133" s="15">
        <f t="shared" si="152"/>
        <v>3.1824999441488387E-4</v>
      </c>
      <c r="H133" s="5">
        <f t="shared" si="153"/>
        <v>158287.6437971422</v>
      </c>
      <c r="I133" s="5">
        <f t="shared" si="154"/>
        <v>54677.57716059644</v>
      </c>
      <c r="J133" s="5">
        <f t="shared" si="155"/>
        <v>20842.044371182939</v>
      </c>
      <c r="K133" s="5">
        <f t="shared" si="156"/>
        <v>136026.26768297394</v>
      </c>
      <c r="L133" s="5">
        <f t="shared" si="157"/>
        <v>18500.880294722447</v>
      </c>
      <c r="M133" s="5">
        <f t="shared" si="158"/>
        <v>4798.3165630468347</v>
      </c>
      <c r="N133" s="15">
        <f t="shared" si="159"/>
        <v>1.221361351118877E-2</v>
      </c>
      <c r="O133" s="15">
        <f t="shared" si="160"/>
        <v>1.5328085059466368E-2</v>
      </c>
      <c r="P133" s="15">
        <f t="shared" si="161"/>
        <v>1.3697984317552425E-2</v>
      </c>
      <c r="Q133" s="5">
        <f t="shared" si="162"/>
        <v>9698.9917041352619</v>
      </c>
      <c r="R133" s="5">
        <f t="shared" si="163"/>
        <v>12754.665204872574</v>
      </c>
      <c r="S133" s="5">
        <f t="shared" si="164"/>
        <v>6445.0982840577262</v>
      </c>
      <c r="T133" s="5">
        <f t="shared" si="165"/>
        <v>61.274471408300613</v>
      </c>
      <c r="U133" s="5">
        <f t="shared" si="166"/>
        <v>233.27048979164095</v>
      </c>
      <c r="V133" s="5">
        <f t="shared" si="167"/>
        <v>309.23541708648224</v>
      </c>
      <c r="W133" s="15">
        <f t="shared" si="168"/>
        <v>-1.0734613539272964E-2</v>
      </c>
      <c r="X133" s="15">
        <f t="shared" si="169"/>
        <v>-1.217998157191269E-2</v>
      </c>
      <c r="Y133" s="15">
        <f t="shared" si="170"/>
        <v>-9.7425357312937999E-3</v>
      </c>
      <c r="Z133" s="5">
        <f t="shared" si="189"/>
        <v>16130.301345158054</v>
      </c>
      <c r="AA133" s="5">
        <f t="shared" si="190"/>
        <v>33659.126556334268</v>
      </c>
      <c r="AB133" s="5">
        <f t="shared" si="191"/>
        <v>25581.514848202762</v>
      </c>
      <c r="AC133" s="16">
        <f t="shared" si="171"/>
        <v>1.6935574347149498</v>
      </c>
      <c r="AD133" s="16">
        <f t="shared" si="172"/>
        <v>2.9418884904043838</v>
      </c>
      <c r="AE133" s="16">
        <f t="shared" si="173"/>
        <v>4.9720973026323421</v>
      </c>
      <c r="AF133" s="15">
        <f t="shared" si="174"/>
        <v>-4.0504037456468023E-3</v>
      </c>
      <c r="AG133" s="15">
        <f t="shared" si="175"/>
        <v>2.9673830763510267E-4</v>
      </c>
      <c r="AH133" s="15">
        <f t="shared" si="176"/>
        <v>9.7937136394747881E-3</v>
      </c>
      <c r="AI133" s="1">
        <f t="shared" si="140"/>
        <v>279153.70795433235</v>
      </c>
      <c r="AJ133" s="1">
        <f t="shared" si="141"/>
        <v>93549.881847879296</v>
      </c>
      <c r="AK133" s="1">
        <f t="shared" si="142"/>
        <v>36079.361387012679</v>
      </c>
      <c r="AL133" s="14">
        <f t="shared" si="177"/>
        <v>45.460153641372216</v>
      </c>
      <c r="AM133" s="14">
        <f t="shared" si="178"/>
        <v>9.2798963829300813</v>
      </c>
      <c r="AN133" s="14">
        <f t="shared" si="179"/>
        <v>3.1544268610352266</v>
      </c>
      <c r="AO133" s="11">
        <f t="shared" si="180"/>
        <v>9.5109139768995987E-3</v>
      </c>
      <c r="AP133" s="11">
        <f t="shared" si="181"/>
        <v>1.1981243140304734E-2</v>
      </c>
      <c r="AQ133" s="11">
        <f t="shared" si="182"/>
        <v>1.0868499253054584E-2</v>
      </c>
      <c r="AR133" s="1">
        <f t="shared" si="192"/>
        <v>158287.6437971422</v>
      </c>
      <c r="AS133" s="1">
        <f t="shared" si="185"/>
        <v>54677.57716059644</v>
      </c>
      <c r="AT133" s="1">
        <f t="shared" si="186"/>
        <v>20842.044371182939</v>
      </c>
      <c r="AU133" s="1">
        <f t="shared" si="143"/>
        <v>31657.528759428442</v>
      </c>
      <c r="AV133" s="1">
        <f t="shared" si="144"/>
        <v>10935.515432119289</v>
      </c>
      <c r="AW133" s="1">
        <f t="shared" si="145"/>
        <v>4168.4088742365884</v>
      </c>
      <c r="AX133" s="2">
        <f t="shared" si="187"/>
        <v>1.7042580682554993E-2</v>
      </c>
      <c r="AY133" s="2">
        <f t="shared" si="183"/>
        <v>0.10295168807730011</v>
      </c>
      <c r="AZ133" s="2">
        <f t="shared" si="184"/>
        <v>0.20527016639678797</v>
      </c>
      <c r="BA133" s="2">
        <f t="shared" si="136"/>
        <v>0.11929381989718756</v>
      </c>
      <c r="BB133" s="2">
        <f t="shared" si="137"/>
        <v>2.9044955632139666E-5</v>
      </c>
      <c r="BC133" s="2">
        <f t="shared" si="130"/>
        <v>1.0599050077965697E-3</v>
      </c>
      <c r="BD133" s="2">
        <f t="shared" si="131"/>
        <v>4.2135841212565025E-3</v>
      </c>
      <c r="BE133" s="2">
        <f t="shared" si="138"/>
        <v>4.5974575912039226</v>
      </c>
      <c r="BF133" s="2">
        <f t="shared" si="132"/>
        <v>57.953037846699509</v>
      </c>
      <c r="BG133" s="2">
        <f t="shared" si="133"/>
        <v>87.819707216939904</v>
      </c>
      <c r="BH133" s="2">
        <f t="shared" si="188"/>
        <v>33.447979461017184</v>
      </c>
      <c r="BI133" s="2">
        <f t="shared" si="134"/>
        <v>33.447979461017184</v>
      </c>
      <c r="BJ133" s="2">
        <f t="shared" si="135"/>
        <v>33.447979461017177</v>
      </c>
      <c r="BK133" s="11">
        <f t="shared" si="139"/>
        <v>4.2960837912315614E-2</v>
      </c>
      <c r="BL133" s="11"/>
      <c r="BM133" s="11"/>
    </row>
    <row r="134" spans="1:65">
      <c r="A134" s="2">
        <f t="shared" si="146"/>
        <v>2088</v>
      </c>
      <c r="B134" s="5">
        <f t="shared" si="147"/>
        <v>1163.7424568848455</v>
      </c>
      <c r="C134" s="5">
        <f t="shared" si="148"/>
        <v>2955.8417733590686</v>
      </c>
      <c r="D134" s="5">
        <f t="shared" si="149"/>
        <v>4344.9291910461498</v>
      </c>
      <c r="E134" s="15">
        <f t="shared" si="150"/>
        <v>7.5174263967067411E-5</v>
      </c>
      <c r="F134" s="15">
        <f t="shared" si="151"/>
        <v>1.4809834086152609E-4</v>
      </c>
      <c r="G134" s="15">
        <f t="shared" si="152"/>
        <v>3.0233749469413967E-4</v>
      </c>
      <c r="H134" s="5">
        <f t="shared" si="153"/>
        <v>160213.53712723003</v>
      </c>
      <c r="I134" s="5">
        <f t="shared" si="154"/>
        <v>55515.267017911036</v>
      </c>
      <c r="J134" s="5">
        <f t="shared" si="155"/>
        <v>21130.583459848895</v>
      </c>
      <c r="K134" s="5">
        <f t="shared" si="156"/>
        <v>137670.95647270302</v>
      </c>
      <c r="L134" s="5">
        <f t="shared" si="157"/>
        <v>18781.542205089871</v>
      </c>
      <c r="M134" s="5">
        <f t="shared" si="158"/>
        <v>4863.274527786074</v>
      </c>
      <c r="N134" s="15">
        <f t="shared" si="159"/>
        <v>1.2090964618409084E-2</v>
      </c>
      <c r="O134" s="15">
        <f t="shared" si="160"/>
        <v>1.5170192223095791E-2</v>
      </c>
      <c r="P134" s="15">
        <f t="shared" si="161"/>
        <v>1.3537657194087283E-2</v>
      </c>
      <c r="Q134" s="5">
        <f t="shared" si="162"/>
        <v>9711.6181009578486</v>
      </c>
      <c r="R134" s="5">
        <f t="shared" si="163"/>
        <v>12792.34187125367</v>
      </c>
      <c r="S134" s="5">
        <f t="shared" si="164"/>
        <v>6470.6638967456392</v>
      </c>
      <c r="T134" s="5">
        <f t="shared" si="165"/>
        <v>60.616713637909278</v>
      </c>
      <c r="U134" s="5">
        <f t="shared" si="166"/>
        <v>230.42925952470773</v>
      </c>
      <c r="V134" s="5">
        <f t="shared" si="167"/>
        <v>306.22267998613563</v>
      </c>
      <c r="W134" s="15">
        <f t="shared" si="168"/>
        <v>-1.0734613539272964E-2</v>
      </c>
      <c r="X134" s="15">
        <f t="shared" si="169"/>
        <v>-1.217998157191269E-2</v>
      </c>
      <c r="Y134" s="15">
        <f t="shared" si="170"/>
        <v>-9.7425357312937999E-3</v>
      </c>
      <c r="Z134" s="5">
        <f t="shared" si="189"/>
        <v>16080.464238474511</v>
      </c>
      <c r="AA134" s="5">
        <f t="shared" si="190"/>
        <v>33669.755021368554</v>
      </c>
      <c r="AB134" s="5">
        <f t="shared" si="191"/>
        <v>25717.061456831601</v>
      </c>
      <c r="AC134" s="16">
        <f t="shared" si="171"/>
        <v>1.6866978433379123</v>
      </c>
      <c r="AD134" s="16">
        <f t="shared" si="172"/>
        <v>2.9427614614162776</v>
      </c>
      <c r="AE134" s="16">
        <f t="shared" si="173"/>
        <v>5.0207925998019283</v>
      </c>
      <c r="AF134" s="15">
        <f t="shared" si="174"/>
        <v>-4.0504037456468023E-3</v>
      </c>
      <c r="AG134" s="15">
        <f t="shared" si="175"/>
        <v>2.9673830763510267E-4</v>
      </c>
      <c r="AH134" s="15">
        <f t="shared" si="176"/>
        <v>9.7937136394747881E-3</v>
      </c>
      <c r="AI134" s="1">
        <f t="shared" si="140"/>
        <v>282895.86591832753</v>
      </c>
      <c r="AJ134" s="1">
        <f t="shared" si="141"/>
        <v>95130.409095210664</v>
      </c>
      <c r="AK134" s="1">
        <f t="shared" si="142"/>
        <v>36639.834122547996</v>
      </c>
      <c r="AL134" s="14">
        <f t="shared" si="177"/>
        <v>45.888197575925354</v>
      </c>
      <c r="AM134" s="14">
        <f t="shared" si="178"/>
        <v>9.3899692308619951</v>
      </c>
      <c r="AN134" s="14">
        <f t="shared" si="179"/>
        <v>3.1883679081583738</v>
      </c>
      <c r="AO134" s="11">
        <f t="shared" si="180"/>
        <v>9.4158048371306025E-3</v>
      </c>
      <c r="AP134" s="11">
        <f t="shared" si="181"/>
        <v>1.1861430708901687E-2</v>
      </c>
      <c r="AQ134" s="11">
        <f t="shared" si="182"/>
        <v>1.0759814260524039E-2</v>
      </c>
      <c r="AR134" s="1">
        <f t="shared" si="192"/>
        <v>160213.53712723003</v>
      </c>
      <c r="AS134" s="1">
        <f t="shared" si="185"/>
        <v>55515.267017911036</v>
      </c>
      <c r="AT134" s="1">
        <f t="shared" si="186"/>
        <v>21130.583459848895</v>
      </c>
      <c r="AU134" s="1">
        <f t="shared" si="143"/>
        <v>32042.707425446006</v>
      </c>
      <c r="AV134" s="1">
        <f t="shared" si="144"/>
        <v>11103.053403582207</v>
      </c>
      <c r="AW134" s="1">
        <f t="shared" si="145"/>
        <v>4226.1166919697789</v>
      </c>
      <c r="AX134" s="2">
        <f t="shared" si="187"/>
        <v>1.7506820040414182E-2</v>
      </c>
      <c r="AY134" s="2">
        <f t="shared" si="183"/>
        <v>0.10578775898407565</v>
      </c>
      <c r="AZ134" s="2">
        <f t="shared" si="184"/>
        <v>0.21228423708360344</v>
      </c>
      <c r="BA134" s="2">
        <f t="shared" si="136"/>
        <v>0.12326789048042229</v>
      </c>
      <c r="BB134" s="2">
        <f t="shared" si="137"/>
        <v>3.0648874792744762E-5</v>
      </c>
      <c r="BC134" s="2">
        <f t="shared" ref="BC134:BC197" si="193">BC$5*AY134^2</f>
        <v>1.1191049950872878E-3</v>
      </c>
      <c r="BD134" s="2">
        <f t="shared" ref="BD134:BD197" si="194">BD$5*AZ134^2</f>
        <v>4.5064597314167561E-3</v>
      </c>
      <c r="BE134" s="2">
        <f t="shared" si="138"/>
        <v>4.9103646395152376</v>
      </c>
      <c r="BF134" s="2">
        <f t="shared" ref="BF134:BF197" si="195">BC134*AS134</f>
        <v>62.127412623348803</v>
      </c>
      <c r="BG134" s="2">
        <f t="shared" ref="BG134:BG197" si="196">BD134*AT134</f>
        <v>95.224123463149994</v>
      </c>
      <c r="BH134" s="2">
        <f t="shared" si="188"/>
        <v>34.884932685136405</v>
      </c>
      <c r="BI134" s="2">
        <f t="shared" ref="BI134:BI197" si="197">2*BC$5*AY134*AS134/AA134*1000</f>
        <v>34.884932685136405</v>
      </c>
      <c r="BJ134" s="2">
        <f t="shared" ref="BJ134:BJ197" si="198">2*BD$5*AZ134*AT134/AB134*1000</f>
        <v>34.884932685136405</v>
      </c>
      <c r="BK134" s="11">
        <f t="shared" si="139"/>
        <v>4.2833984638611627E-2</v>
      </c>
      <c r="BL134" s="11"/>
      <c r="BM134" s="11"/>
    </row>
    <row r="135" spans="1:65">
      <c r="A135" s="2">
        <f t="shared" si="146"/>
        <v>2089</v>
      </c>
      <c r="B135" s="5">
        <f t="shared" si="147"/>
        <v>1163.8255661933567</v>
      </c>
      <c r="C135" s="5">
        <f t="shared" si="148"/>
        <v>2956.2576408584277</v>
      </c>
      <c r="D135" s="5">
        <f t="shared" si="149"/>
        <v>4346.1771443020816</v>
      </c>
      <c r="E135" s="15">
        <f t="shared" si="150"/>
        <v>7.1415550768714036E-5</v>
      </c>
      <c r="F135" s="15">
        <f t="shared" si="151"/>
        <v>1.4069342381844977E-4</v>
      </c>
      <c r="G135" s="15">
        <f t="shared" si="152"/>
        <v>2.8722061995943267E-4</v>
      </c>
      <c r="H135" s="5">
        <f t="shared" si="153"/>
        <v>162142.80174411449</v>
      </c>
      <c r="I135" s="5">
        <f t="shared" si="154"/>
        <v>56356.688476964322</v>
      </c>
      <c r="J135" s="5">
        <f t="shared" si="155"/>
        <v>21419.421074810729</v>
      </c>
      <c r="K135" s="5">
        <f t="shared" si="156"/>
        <v>139318.81757371212</v>
      </c>
      <c r="L135" s="5">
        <f t="shared" si="157"/>
        <v>19063.52399671081</v>
      </c>
      <c r="M135" s="5">
        <f t="shared" si="158"/>
        <v>4928.3359521808688</v>
      </c>
      <c r="N135" s="15">
        <f t="shared" si="159"/>
        <v>1.1969562377056819E-2</v>
      </c>
      <c r="O135" s="15">
        <f t="shared" si="160"/>
        <v>1.5013771954494937E-2</v>
      </c>
      <c r="P135" s="15">
        <f t="shared" si="161"/>
        <v>1.3378110576129254E-2</v>
      </c>
      <c r="Q135" s="5">
        <f t="shared" si="162"/>
        <v>9723.0579479278749</v>
      </c>
      <c r="R135" s="5">
        <f t="shared" si="163"/>
        <v>12828.057952983658</v>
      </c>
      <c r="S135" s="5">
        <f t="shared" si="164"/>
        <v>6495.2101371369381</v>
      </c>
      <c r="T135" s="5">
        <f t="shared" si="165"/>
        <v>59.966016642985544</v>
      </c>
      <c r="U135" s="5">
        <f t="shared" si="166"/>
        <v>227.6226353900673</v>
      </c>
      <c r="V135" s="5">
        <f t="shared" si="167"/>
        <v>303.23929458463817</v>
      </c>
      <c r="W135" s="15">
        <f t="shared" si="168"/>
        <v>-1.0734613539272964E-2</v>
      </c>
      <c r="X135" s="15">
        <f t="shared" si="169"/>
        <v>-1.217998157191269E-2</v>
      </c>
      <c r="Y135" s="15">
        <f t="shared" si="170"/>
        <v>-9.7425357312937999E-3</v>
      </c>
      <c r="Z135" s="5">
        <f t="shared" si="189"/>
        <v>16028.607334958086</v>
      </c>
      <c r="AA135" s="5">
        <f t="shared" si="190"/>
        <v>33672.439441480288</v>
      </c>
      <c r="AB135" s="5">
        <f t="shared" si="191"/>
        <v>25841.833424716526</v>
      </c>
      <c r="AC135" s="16">
        <f t="shared" si="171"/>
        <v>1.679866036075482</v>
      </c>
      <c r="AD135" s="16">
        <f t="shared" si="172"/>
        <v>2.9436346914721119</v>
      </c>
      <c r="AE135" s="16">
        <f t="shared" si="173"/>
        <v>5.0699648047675829</v>
      </c>
      <c r="AF135" s="15">
        <f t="shared" si="174"/>
        <v>-4.0504037456468023E-3</v>
      </c>
      <c r="AG135" s="15">
        <f t="shared" si="175"/>
        <v>2.9673830763510267E-4</v>
      </c>
      <c r="AH135" s="15">
        <f t="shared" si="176"/>
        <v>9.7937136394747881E-3</v>
      </c>
      <c r="AI135" s="1">
        <f t="shared" si="140"/>
        <v>286648.9867519408</v>
      </c>
      <c r="AJ135" s="1">
        <f t="shared" si="141"/>
        <v>96720.421589271806</v>
      </c>
      <c r="AK135" s="1">
        <f t="shared" si="142"/>
        <v>37201.967402262977</v>
      </c>
      <c r="AL135" s="14">
        <f t="shared" si="177"/>
        <v>46.315951145500932</v>
      </c>
      <c r="AM135" s="14">
        <f t="shared" si="178"/>
        <v>9.5002339155586775</v>
      </c>
      <c r="AN135" s="14">
        <f t="shared" si="179"/>
        <v>3.2223310921795134</v>
      </c>
      <c r="AO135" s="11">
        <f t="shared" si="180"/>
        <v>9.3216467887592969E-3</v>
      </c>
      <c r="AP135" s="11">
        <f t="shared" si="181"/>
        <v>1.174281640181267E-2</v>
      </c>
      <c r="AQ135" s="11">
        <f t="shared" si="182"/>
        <v>1.0652216117918799E-2</v>
      </c>
      <c r="AR135" s="1">
        <f t="shared" si="192"/>
        <v>162142.80174411449</v>
      </c>
      <c r="AS135" s="1">
        <f t="shared" si="185"/>
        <v>56356.688476964322</v>
      </c>
      <c r="AT135" s="1">
        <f t="shared" si="186"/>
        <v>21419.421074810729</v>
      </c>
      <c r="AU135" s="1">
        <f t="shared" si="143"/>
        <v>32428.560348822899</v>
      </c>
      <c r="AV135" s="1">
        <f t="shared" si="144"/>
        <v>11271.337695392865</v>
      </c>
      <c r="AW135" s="1">
        <f t="shared" si="145"/>
        <v>4283.884214962146</v>
      </c>
      <c r="AX135" s="2">
        <f t="shared" si="187"/>
        <v>1.7981304109457683E-2</v>
      </c>
      <c r="AY135" s="2">
        <f t="shared" si="183"/>
        <v>0.10868063918507496</v>
      </c>
      <c r="AZ135" s="2">
        <f t="shared" si="184"/>
        <v>0.21945155556375945</v>
      </c>
      <c r="BA135" s="2">
        <f t="shared" ref="BA135:BA198" si="199">(AX135*Z135+AY135*AA135+AZ135*AB135)/(Z135+AA135+AB135)</f>
        <v>0.12732884981910333</v>
      </c>
      <c r="BB135" s="2">
        <f t="shared" ref="BB135:BB198" si="200">BB$5*AX135^2</f>
        <v>3.2332729747679976E-5</v>
      </c>
      <c r="BC135" s="2">
        <f t="shared" si="193"/>
        <v>1.1811481333676452E-3</v>
      </c>
      <c r="BD135" s="2">
        <f t="shared" si="194"/>
        <v>4.8158985239353802E-3</v>
      </c>
      <c r="BE135" s="2">
        <f t="shared" ref="BE135:BE198" si="201">BB135*AR135</f>
        <v>5.2425193893241069</v>
      </c>
      <c r="BF135" s="2">
        <f t="shared" si="195"/>
        <v>66.565597397348284</v>
      </c>
      <c r="BG135" s="2">
        <f t="shared" si="196"/>
        <v>103.15375833773136</v>
      </c>
      <c r="BH135" s="2">
        <f t="shared" si="188"/>
        <v>36.379193355890543</v>
      </c>
      <c r="BI135" s="2">
        <f t="shared" si="197"/>
        <v>36.379193355890543</v>
      </c>
      <c r="BJ135" s="2">
        <f t="shared" si="198"/>
        <v>36.379193355890536</v>
      </c>
      <c r="BK135" s="11">
        <f t="shared" si="139"/>
        <v>4.2708040830695654E-2</v>
      </c>
      <c r="BL135" s="11"/>
      <c r="BM135" s="11"/>
    </row>
    <row r="136" spans="1:65">
      <c r="A136" s="2">
        <f t="shared" si="146"/>
        <v>2090</v>
      </c>
      <c r="B136" s="5">
        <f t="shared" si="147"/>
        <v>1163.9045256749748</v>
      </c>
      <c r="C136" s="5">
        <f t="shared" si="148"/>
        <v>2956.6527705671506</v>
      </c>
      <c r="D136" s="5">
        <f t="shared" si="149"/>
        <v>4347.3630404112291</v>
      </c>
      <c r="E136" s="15">
        <f t="shared" si="150"/>
        <v>6.7844773230278332E-5</v>
      </c>
      <c r="F136" s="15">
        <f t="shared" si="151"/>
        <v>1.3365875262752726E-4</v>
      </c>
      <c r="G136" s="15">
        <f t="shared" si="152"/>
        <v>2.7285958896146101E-4</v>
      </c>
      <c r="H136" s="5">
        <f t="shared" si="153"/>
        <v>164075.22641774107</v>
      </c>
      <c r="I136" s="5">
        <f t="shared" si="154"/>
        <v>57201.725909729306</v>
      </c>
      <c r="J136" s="5">
        <f t="shared" si="155"/>
        <v>21708.493111698557</v>
      </c>
      <c r="K136" s="5">
        <f t="shared" si="156"/>
        <v>140969.66099740018</v>
      </c>
      <c r="L136" s="5">
        <f t="shared" si="157"/>
        <v>19346.785148110837</v>
      </c>
      <c r="M136" s="5">
        <f t="shared" si="158"/>
        <v>4993.4852253896634</v>
      </c>
      <c r="N136" s="15">
        <f t="shared" si="159"/>
        <v>1.1849393014081722E-2</v>
      </c>
      <c r="O136" s="15">
        <f t="shared" si="160"/>
        <v>1.485880320180577E-2</v>
      </c>
      <c r="P136" s="15">
        <f t="shared" si="161"/>
        <v>1.3219324705322721E-2</v>
      </c>
      <c r="Q136" s="5">
        <f t="shared" si="162"/>
        <v>9733.320563598063</v>
      </c>
      <c r="R136" s="5">
        <f t="shared" si="163"/>
        <v>12861.819275800815</v>
      </c>
      <c r="S136" s="5">
        <f t="shared" si="164"/>
        <v>6518.7343096411369</v>
      </c>
      <c r="T136" s="5">
        <f t="shared" si="165"/>
        <v>59.322304628833486</v>
      </c>
      <c r="U136" s="5">
        <f t="shared" si="166"/>
        <v>224.85019588566607</v>
      </c>
      <c r="V136" s="5">
        <f t="shared" si="167"/>
        <v>300.28497492201501</v>
      </c>
      <c r="W136" s="15">
        <f t="shared" si="168"/>
        <v>-1.0734613539272964E-2</v>
      </c>
      <c r="X136" s="15">
        <f t="shared" si="169"/>
        <v>-1.217998157191269E-2</v>
      </c>
      <c r="Y136" s="15">
        <f t="shared" si="170"/>
        <v>-9.7425357312937999E-3</v>
      </c>
      <c r="Z136" s="5">
        <f t="shared" si="189"/>
        <v>15974.770938671722</v>
      </c>
      <c r="AA136" s="5">
        <f t="shared" si="190"/>
        <v>33667.201531100269</v>
      </c>
      <c r="AB136" s="5">
        <f t="shared" si="191"/>
        <v>25955.576293018792</v>
      </c>
      <c r="AC136" s="16">
        <f t="shared" si="171"/>
        <v>1.673061900390777</v>
      </c>
      <c r="AD136" s="16">
        <f t="shared" si="172"/>
        <v>2.9445081806487554</v>
      </c>
      <c r="AE136" s="16">
        <f t="shared" si="173"/>
        <v>5.1196185882276923</v>
      </c>
      <c r="AF136" s="15">
        <f t="shared" si="174"/>
        <v>-4.0504037456468023E-3</v>
      </c>
      <c r="AG136" s="15">
        <f t="shared" si="175"/>
        <v>2.9673830763510267E-4</v>
      </c>
      <c r="AH136" s="15">
        <f t="shared" si="176"/>
        <v>9.7937136394747881E-3</v>
      </c>
      <c r="AI136" s="1">
        <f t="shared" si="140"/>
        <v>290412.64842556964</v>
      </c>
      <c r="AJ136" s="1">
        <f t="shared" si="141"/>
        <v>98319.717125737501</v>
      </c>
      <c r="AK136" s="1">
        <f t="shared" si="142"/>
        <v>37765.654876998829</v>
      </c>
      <c r="AL136" s="14">
        <f t="shared" si="177"/>
        <v>46.743374673392083</v>
      </c>
      <c r="AM136" s="14">
        <f t="shared" si="178"/>
        <v>9.6106778231769106</v>
      </c>
      <c r="AN136" s="14">
        <f t="shared" si="179"/>
        <v>3.2563128097049252</v>
      </c>
      <c r="AO136" s="11">
        <f t="shared" si="180"/>
        <v>9.2284303208717035E-3</v>
      </c>
      <c r="AP136" s="11">
        <f t="shared" si="181"/>
        <v>1.1625388237794543E-2</v>
      </c>
      <c r="AQ136" s="11">
        <f t="shared" si="182"/>
        <v>1.0545693956739611E-2</v>
      </c>
      <c r="AR136" s="1">
        <f t="shared" si="192"/>
        <v>164075.22641774107</v>
      </c>
      <c r="AS136" s="1">
        <f t="shared" si="185"/>
        <v>57201.725909729306</v>
      </c>
      <c r="AT136" s="1">
        <f t="shared" si="186"/>
        <v>21708.493111698557</v>
      </c>
      <c r="AU136" s="1">
        <f t="shared" si="143"/>
        <v>32815.045283548214</v>
      </c>
      <c r="AV136" s="1">
        <f t="shared" si="144"/>
        <v>11440.345181945862</v>
      </c>
      <c r="AW136" s="1">
        <f t="shared" si="145"/>
        <v>4341.6986223397116</v>
      </c>
      <c r="AX136" s="2">
        <f t="shared" si="187"/>
        <v>1.8466195087369908E-2</v>
      </c>
      <c r="AY136" s="2">
        <f t="shared" si="183"/>
        <v>0.11163070771181757</v>
      </c>
      <c r="AZ136" s="2">
        <f t="shared" si="184"/>
        <v>0.22677062132116205</v>
      </c>
      <c r="BA136" s="2">
        <f t="shared" si="199"/>
        <v>0.13147580967375858</v>
      </c>
      <c r="BB136" s="2">
        <f t="shared" si="200"/>
        <v>3.410003610048045E-5</v>
      </c>
      <c r="BC136" s="2">
        <f t="shared" si="193"/>
        <v>1.2461414904241248E-3</v>
      </c>
      <c r="BD136" s="2">
        <f t="shared" si="194"/>
        <v>5.1424914694385877E-3</v>
      </c>
      <c r="BE136" s="2">
        <f t="shared" si="201"/>
        <v>5.5949711440394738</v>
      </c>
      <c r="BF136" s="2">
        <f t="shared" si="195"/>
        <v>71.281443979982356</v>
      </c>
      <c r="BG136" s="2">
        <f t="shared" si="196"/>
        <v>111.63574064127617</v>
      </c>
      <c r="BH136" s="2">
        <f t="shared" si="188"/>
        <v>37.932877431121689</v>
      </c>
      <c r="BI136" s="2">
        <f t="shared" si="197"/>
        <v>37.932877431121689</v>
      </c>
      <c r="BJ136" s="2">
        <f t="shared" si="198"/>
        <v>37.932877431121682</v>
      </c>
      <c r="BK136" s="11">
        <f t="shared" ref="BK136:BK199" si="202">SUM(H136:J136)*SUM(B135:D135)/SUM(H135:J135)/SUM(B136:D136)-1+BK$5</f>
        <v>4.2583006268507279E-2</v>
      </c>
      <c r="BL136" s="11"/>
      <c r="BM136" s="11"/>
    </row>
    <row r="137" spans="1:65">
      <c r="A137" s="2">
        <f t="shared" si="146"/>
        <v>2091</v>
      </c>
      <c r="B137" s="5">
        <f t="shared" si="147"/>
        <v>1163.9795422716506</v>
      </c>
      <c r="C137" s="5">
        <f t="shared" si="148"/>
        <v>2957.0281939623542</v>
      </c>
      <c r="D137" s="5">
        <f t="shared" si="149"/>
        <v>4348.4899491188889</v>
      </c>
      <c r="E137" s="15">
        <f t="shared" si="150"/>
        <v>6.4452534568764416E-5</v>
      </c>
      <c r="F137" s="15">
        <f t="shared" si="151"/>
        <v>1.269758149961509E-4</v>
      </c>
      <c r="G137" s="15">
        <f t="shared" si="152"/>
        <v>2.5921660951338794E-4</v>
      </c>
      <c r="H137" s="5">
        <f t="shared" si="153"/>
        <v>166010.60061141857</v>
      </c>
      <c r="I137" s="5">
        <f t="shared" si="154"/>
        <v>58050.262503446749</v>
      </c>
      <c r="J137" s="5">
        <f t="shared" si="155"/>
        <v>21997.734587411029</v>
      </c>
      <c r="K137" s="5">
        <f t="shared" si="156"/>
        <v>142623.29756022024</v>
      </c>
      <c r="L137" s="5">
        <f t="shared" si="157"/>
        <v>19631.2847547323</v>
      </c>
      <c r="M137" s="5">
        <f t="shared" si="158"/>
        <v>5058.7065498146803</v>
      </c>
      <c r="N137" s="15">
        <f t="shared" si="159"/>
        <v>1.173044292736547E-2</v>
      </c>
      <c r="O137" s="15">
        <f t="shared" si="160"/>
        <v>1.4705265212977325E-2</v>
      </c>
      <c r="P137" s="15">
        <f t="shared" si="161"/>
        <v>1.3061283148169789E-2</v>
      </c>
      <c r="Q137" s="5">
        <f t="shared" si="162"/>
        <v>9742.4155361968515</v>
      </c>
      <c r="R137" s="5">
        <f t="shared" si="163"/>
        <v>12893.632310586534</v>
      </c>
      <c r="S137" s="5">
        <f t="shared" si="164"/>
        <v>6541.2339903199681</v>
      </c>
      <c r="T137" s="5">
        <f t="shared" si="165"/>
        <v>58.685502614383935</v>
      </c>
      <c r="U137" s="5">
        <f t="shared" si="166"/>
        <v>222.1115246433377</v>
      </c>
      <c r="V137" s="5">
        <f t="shared" si="167"/>
        <v>297.35943782426659</v>
      </c>
      <c r="W137" s="15">
        <f t="shared" si="168"/>
        <v>-1.0734613539272964E-2</v>
      </c>
      <c r="X137" s="15">
        <f t="shared" si="169"/>
        <v>-1.217998157191269E-2</v>
      </c>
      <c r="Y137" s="15">
        <f t="shared" si="170"/>
        <v>-9.7425357312937999E-3</v>
      </c>
      <c r="Z137" s="5">
        <f t="shared" si="189"/>
        <v>15918.995425093555</v>
      </c>
      <c r="AA137" s="5">
        <f t="shared" si="190"/>
        <v>33654.067310242601</v>
      </c>
      <c r="AB137" s="5">
        <f t="shared" si="191"/>
        <v>26058.049034382497</v>
      </c>
      <c r="AC137" s="16">
        <f t="shared" si="171"/>
        <v>1.6662853242027351</v>
      </c>
      <c r="AD137" s="16">
        <f t="shared" si="172"/>
        <v>2.9453819290230987</v>
      </c>
      <c r="AE137" s="16">
        <f t="shared" si="173"/>
        <v>5.1697586666241264</v>
      </c>
      <c r="AF137" s="15">
        <f t="shared" si="174"/>
        <v>-4.0504037456468023E-3</v>
      </c>
      <c r="AG137" s="15">
        <f t="shared" si="175"/>
        <v>2.9673830763510267E-4</v>
      </c>
      <c r="AH137" s="15">
        <f t="shared" si="176"/>
        <v>9.7937136394747881E-3</v>
      </c>
      <c r="AI137" s="1">
        <f t="shared" si="140"/>
        <v>294186.42886656092</v>
      </c>
      <c r="AJ137" s="1">
        <f t="shared" si="141"/>
        <v>99928.090595109607</v>
      </c>
      <c r="AK137" s="1">
        <f t="shared" si="142"/>
        <v>38330.788011638659</v>
      </c>
      <c r="AL137" s="14">
        <f t="shared" si="177"/>
        <v>47.170428969766519</v>
      </c>
      <c r="AM137" s="14">
        <f t="shared" si="178"/>
        <v>9.7212884054904762</v>
      </c>
      <c r="AN137" s="14">
        <f t="shared" si="179"/>
        <v>3.2903094872402985</v>
      </c>
      <c r="AO137" s="11">
        <f t="shared" si="180"/>
        <v>9.1361460176629869E-3</v>
      </c>
      <c r="AP137" s="11">
        <f t="shared" si="181"/>
        <v>1.1509134355416598E-2</v>
      </c>
      <c r="AQ137" s="11">
        <f t="shared" si="182"/>
        <v>1.0440237017172215E-2</v>
      </c>
      <c r="AR137" s="1">
        <f t="shared" si="192"/>
        <v>166010.60061141857</v>
      </c>
      <c r="AS137" s="1">
        <f t="shared" si="185"/>
        <v>58050.262503446749</v>
      </c>
      <c r="AT137" s="1">
        <f t="shared" si="186"/>
        <v>21997.734587411029</v>
      </c>
      <c r="AU137" s="1">
        <f t="shared" si="143"/>
        <v>33202.120122283719</v>
      </c>
      <c r="AV137" s="1">
        <f t="shared" si="144"/>
        <v>11610.052500689351</v>
      </c>
      <c r="AW137" s="1">
        <f t="shared" si="145"/>
        <v>4399.5469174822056</v>
      </c>
      <c r="AX137" s="2">
        <f t="shared" si="187"/>
        <v>1.8961656331718896E-2</v>
      </c>
      <c r="AY137" s="2">
        <f t="shared" si="183"/>
        <v>0.11463831788327436</v>
      </c>
      <c r="AZ137" s="2">
        <f t="shared" si="184"/>
        <v>0.23423962983191901</v>
      </c>
      <c r="BA137" s="2">
        <f t="shared" si="199"/>
        <v>0.13570769629805565</v>
      </c>
      <c r="BB137" s="2">
        <f t="shared" si="200"/>
        <v>3.5954441084221531E-5</v>
      </c>
      <c r="BC137" s="2">
        <f t="shared" si="193"/>
        <v>1.3141943927106664E-3</v>
      </c>
      <c r="BD137" s="2">
        <f t="shared" si="194"/>
        <v>5.4868204183794447E-3</v>
      </c>
      <c r="BE137" s="2">
        <f t="shared" si="201"/>
        <v>5.9688183590394797</v>
      </c>
      <c r="BF137" s="2">
        <f t="shared" si="195"/>
        <v>76.289329477411968</v>
      </c>
      <c r="BG137" s="2">
        <f t="shared" si="196"/>
        <v>120.69761929229857</v>
      </c>
      <c r="BH137" s="2">
        <f t="shared" si="188"/>
        <v>39.548173388553664</v>
      </c>
      <c r="BI137" s="2">
        <f t="shared" si="197"/>
        <v>39.548173388553664</v>
      </c>
      <c r="BJ137" s="2">
        <f t="shared" si="198"/>
        <v>39.548173388553657</v>
      </c>
      <c r="BK137" s="11">
        <f t="shared" si="202"/>
        <v>4.2458880452217435E-2</v>
      </c>
      <c r="BL137" s="11"/>
      <c r="BM137" s="11"/>
    </row>
    <row r="138" spans="1:65">
      <c r="A138" s="2">
        <f t="shared" si="146"/>
        <v>2092</v>
      </c>
      <c r="B138" s="5">
        <f t="shared" si="147"/>
        <v>1164.050812631752</v>
      </c>
      <c r="C138" s="5">
        <f t="shared" si="148"/>
        <v>2957.3848914740047</v>
      </c>
      <c r="D138" s="5">
        <f t="shared" si="149"/>
        <v>4349.5607898989465</v>
      </c>
      <c r="E138" s="15">
        <f t="shared" si="150"/>
        <v>6.1229907840326195E-5</v>
      </c>
      <c r="F138" s="15">
        <f t="shared" si="151"/>
        <v>1.2062702424634335E-4</v>
      </c>
      <c r="G138" s="15">
        <f t="shared" si="152"/>
        <v>2.4625577903771852E-4</v>
      </c>
      <c r="H138" s="5">
        <f t="shared" si="153"/>
        <v>167948.71454926711</v>
      </c>
      <c r="I138" s="5">
        <f t="shared" si="154"/>
        <v>58902.180295630016</v>
      </c>
      <c r="J138" s="5">
        <f t="shared" si="155"/>
        <v>22287.079731041595</v>
      </c>
      <c r="K138" s="5">
        <f t="shared" si="156"/>
        <v>144279.538940022</v>
      </c>
      <c r="L138" s="5">
        <f t="shared" si="157"/>
        <v>19916.981541848712</v>
      </c>
      <c r="M138" s="5">
        <f t="shared" si="158"/>
        <v>5123.9839624265578</v>
      </c>
      <c r="N138" s="15">
        <f t="shared" si="159"/>
        <v>1.1612698683414191E-2</v>
      </c>
      <c r="O138" s="15">
        <f t="shared" si="160"/>
        <v>1.4553137539688565E-2</v>
      </c>
      <c r="P138" s="15">
        <f t="shared" si="161"/>
        <v>1.2903972975911948E-2</v>
      </c>
      <c r="Q138" s="5">
        <f t="shared" si="162"/>
        <v>9750.3527147883524</v>
      </c>
      <c r="R138" s="5">
        <f t="shared" si="163"/>
        <v>12923.504160975104</v>
      </c>
      <c r="S138" s="5">
        <f t="shared" si="164"/>
        <v>6562.7070506965465</v>
      </c>
      <c r="T138" s="5">
        <f t="shared" si="165"/>
        <v>58.055536423460531</v>
      </c>
      <c r="U138" s="5">
        <f t="shared" si="166"/>
        <v>219.4062103662724</v>
      </c>
      <c r="V138" s="5">
        <f t="shared" si="167"/>
        <v>294.46240287622624</v>
      </c>
      <c r="W138" s="15">
        <f t="shared" si="168"/>
        <v>-1.0734613539272964E-2</v>
      </c>
      <c r="X138" s="15">
        <f t="shared" si="169"/>
        <v>-1.217998157191269E-2</v>
      </c>
      <c r="Y138" s="15">
        <f t="shared" si="170"/>
        <v>-9.7425357312937999E-3</v>
      </c>
      <c r="Z138" s="5">
        <f t="shared" si="189"/>
        <v>15861.321220785956</v>
      </c>
      <c r="AA138" s="5">
        <f t="shared" si="190"/>
        <v>33633.067114011021</v>
      </c>
      <c r="AB138" s="5">
        <f t="shared" si="191"/>
        <v>26149.025244607703</v>
      </c>
      <c r="AC138" s="16">
        <f t="shared" si="171"/>
        <v>1.659536195884268</v>
      </c>
      <c r="AD138" s="16">
        <f t="shared" si="172"/>
        <v>2.9462559366720562</v>
      </c>
      <c r="AE138" s="16">
        <f t="shared" si="173"/>
        <v>5.220389802590236</v>
      </c>
      <c r="AF138" s="15">
        <f t="shared" si="174"/>
        <v>-4.0504037456468023E-3</v>
      </c>
      <c r="AG138" s="15">
        <f t="shared" si="175"/>
        <v>2.9673830763510267E-4</v>
      </c>
      <c r="AH138" s="15">
        <f t="shared" si="176"/>
        <v>9.7937136394747881E-3</v>
      </c>
      <c r="AI138" s="1">
        <f t="shared" si="140"/>
        <v>297969.90610218851</v>
      </c>
      <c r="AJ138" s="1">
        <f t="shared" si="141"/>
        <v>101545.334036288</v>
      </c>
      <c r="AK138" s="1">
        <f t="shared" si="142"/>
        <v>38897.256127957</v>
      </c>
      <c r="AL138" s="14">
        <f t="shared" si="177"/>
        <v>47.59707533728227</v>
      </c>
      <c r="AM138" s="14">
        <f t="shared" si="178"/>
        <v>9.832053183713354</v>
      </c>
      <c r="AN138" s="14">
        <f t="shared" si="179"/>
        <v>3.324317582037871</v>
      </c>
      <c r="AO138" s="11">
        <f t="shared" si="180"/>
        <v>9.0447845574863576E-3</v>
      </c>
      <c r="AP138" s="11">
        <f t="shared" si="181"/>
        <v>1.1394043011862432E-2</v>
      </c>
      <c r="AQ138" s="11">
        <f t="shared" si="182"/>
        <v>1.0335834647000492E-2</v>
      </c>
      <c r="AR138" s="1">
        <f t="shared" si="192"/>
        <v>167948.71454926711</v>
      </c>
      <c r="AS138" s="1">
        <f t="shared" si="185"/>
        <v>58902.180295630016</v>
      </c>
      <c r="AT138" s="1">
        <f t="shared" si="186"/>
        <v>22287.079731041595</v>
      </c>
      <c r="AU138" s="1">
        <f t="shared" si="143"/>
        <v>33589.742909853427</v>
      </c>
      <c r="AV138" s="1">
        <f t="shared" si="144"/>
        <v>11780.436059126005</v>
      </c>
      <c r="AW138" s="1">
        <f t="shared" si="145"/>
        <v>4457.4159462083189</v>
      </c>
      <c r="AX138" s="2">
        <f t="shared" si="187"/>
        <v>1.9467852338581039E-2</v>
      </c>
      <c r="AY138" s="2">
        <f t="shared" si="183"/>
        <v>0.11770379630912468</v>
      </c>
      <c r="AZ138" s="2">
        <f t="shared" si="184"/>
        <v>0.24185646718530268</v>
      </c>
      <c r="BA138" s="2">
        <f t="shared" si="199"/>
        <v>0.14002324730019422</v>
      </c>
      <c r="BB138" s="2">
        <f t="shared" si="200"/>
        <v>3.7899727467679524E-5</v>
      </c>
      <c r="BC138" s="2">
        <f t="shared" si="193"/>
        <v>1.3854183665579914E-3</v>
      </c>
      <c r="BD138" s="2">
        <f t="shared" si="194"/>
        <v>5.8494550719355399E-3</v>
      </c>
      <c r="BE138" s="2">
        <f t="shared" si="201"/>
        <v>6.3652105099643261</v>
      </c>
      <c r="BF138" s="2">
        <f t="shared" si="195"/>
        <v>81.604162411876047</v>
      </c>
      <c r="BG138" s="2">
        <f t="shared" si="196"/>
        <v>130.36727157137304</v>
      </c>
      <c r="BH138" s="2">
        <f t="shared" si="188"/>
        <v>41.227344554561832</v>
      </c>
      <c r="BI138" s="2">
        <f t="shared" si="197"/>
        <v>41.227344554561824</v>
      </c>
      <c r="BJ138" s="2">
        <f t="shared" si="198"/>
        <v>41.227344554561824</v>
      </c>
      <c r="BK138" s="11">
        <f t="shared" si="202"/>
        <v>4.2335662657874334E-2</v>
      </c>
      <c r="BL138" s="11"/>
      <c r="BM138" s="11"/>
    </row>
    <row r="139" spans="1:65">
      <c r="A139" s="2">
        <f t="shared" si="146"/>
        <v>2093</v>
      </c>
      <c r="B139" s="5">
        <f t="shared" si="147"/>
        <v>1164.118523619532</v>
      </c>
      <c r="C139" s="5">
        <f t="shared" si="148"/>
        <v>2957.7237949860637</v>
      </c>
      <c r="D139" s="5">
        <f t="shared" si="149"/>
        <v>4350.5783391556952</v>
      </c>
      <c r="E139" s="15">
        <f t="shared" si="150"/>
        <v>5.8168412448309883E-5</v>
      </c>
      <c r="F139" s="15">
        <f t="shared" si="151"/>
        <v>1.1459567303402617E-4</v>
      </c>
      <c r="G139" s="15">
        <f t="shared" si="152"/>
        <v>2.3394299008583258E-4</v>
      </c>
      <c r="H139" s="5">
        <f t="shared" si="153"/>
        <v>169889.35928222226</v>
      </c>
      <c r="I139" s="5">
        <f t="shared" si="154"/>
        <v>59757.360209819119</v>
      </c>
      <c r="J139" s="5">
        <f t="shared" si="155"/>
        <v>22576.462085131778</v>
      </c>
      <c r="K139" s="5">
        <f t="shared" si="156"/>
        <v>145938.19773092715</v>
      </c>
      <c r="L139" s="5">
        <f t="shared" si="157"/>
        <v>20203.833877632474</v>
      </c>
      <c r="M139" s="5">
        <f t="shared" si="158"/>
        <v>5189.3013583828788</v>
      </c>
      <c r="N139" s="15">
        <f t="shared" si="159"/>
        <v>1.1496147014959934E-2</v>
      </c>
      <c r="O139" s="15">
        <f t="shared" si="160"/>
        <v>1.4402400041443997E-2</v>
      </c>
      <c r="P139" s="15">
        <f t="shared" si="161"/>
        <v>1.2747384932365824E-2</v>
      </c>
      <c r="Q139" s="5">
        <f t="shared" si="162"/>
        <v>9757.142200432776</v>
      </c>
      <c r="R139" s="5">
        <f t="shared" si="163"/>
        <v>12951.44255093018</v>
      </c>
      <c r="S139" s="5">
        <f t="shared" si="164"/>
        <v>6583.1516829659085</v>
      </c>
      <c r="T139" s="5">
        <f t="shared" si="165"/>
        <v>57.432332676139495</v>
      </c>
      <c r="U139" s="5">
        <f t="shared" si="166"/>
        <v>216.733846767248</v>
      </c>
      <c r="V139" s="5">
        <f t="shared" si="167"/>
        <v>291.59359239468199</v>
      </c>
      <c r="W139" s="15">
        <f t="shared" si="168"/>
        <v>-1.0734613539272964E-2</v>
      </c>
      <c r="X139" s="15">
        <f t="shared" si="169"/>
        <v>-1.217998157191269E-2</v>
      </c>
      <c r="Y139" s="15">
        <f t="shared" si="170"/>
        <v>-9.7425357312937999E-3</v>
      </c>
      <c r="Z139" s="5">
        <f t="shared" si="189"/>
        <v>15801.788783446562</v>
      </c>
      <c r="AA139" s="5">
        <f t="shared" si="190"/>
        <v>33604.23559884866</v>
      </c>
      <c r="AB139" s="5">
        <f t="shared" si="191"/>
        <v>26228.294322148322</v>
      </c>
      <c r="AC139" s="16">
        <f t="shared" si="171"/>
        <v>1.652814404260422</v>
      </c>
      <c r="AD139" s="16">
        <f t="shared" si="172"/>
        <v>2.9471302036725642</v>
      </c>
      <c r="AE139" s="16">
        <f t="shared" si="173"/>
        <v>5.2715168054032393</v>
      </c>
      <c r="AF139" s="15">
        <f t="shared" si="174"/>
        <v>-4.0504037456468023E-3</v>
      </c>
      <c r="AG139" s="15">
        <f t="shared" si="175"/>
        <v>2.9673830763510267E-4</v>
      </c>
      <c r="AH139" s="15">
        <f t="shared" si="176"/>
        <v>9.7937136394747881E-3</v>
      </c>
      <c r="AI139" s="1">
        <f t="shared" si="140"/>
        <v>301762.65840182308</v>
      </c>
      <c r="AJ139" s="1">
        <f t="shared" si="141"/>
        <v>103171.23669178521</v>
      </c>
      <c r="AK139" s="1">
        <f t="shared" si="142"/>
        <v>39464.946461369618</v>
      </c>
      <c r="AL139" s="14">
        <f t="shared" si="177"/>
        <v>48.023275576354521</v>
      </c>
      <c r="AM139" s="14">
        <f t="shared" si="178"/>
        <v>9.9429597522148008</v>
      </c>
      <c r="AN139" s="14">
        <f t="shared" si="179"/>
        <v>3.3583335829115106</v>
      </c>
      <c r="AO139" s="11">
        <f t="shared" si="180"/>
        <v>8.9543367119114935E-3</v>
      </c>
      <c r="AP139" s="11">
        <f t="shared" si="181"/>
        <v>1.1280102581743808E-2</v>
      </c>
      <c r="AQ139" s="11">
        <f t="shared" si="182"/>
        <v>1.0232476300530487E-2</v>
      </c>
      <c r="AR139" s="1">
        <f t="shared" si="192"/>
        <v>169889.35928222226</v>
      </c>
      <c r="AS139" s="1">
        <f t="shared" si="185"/>
        <v>59757.360209819119</v>
      </c>
      <c r="AT139" s="1">
        <f t="shared" si="186"/>
        <v>22576.462085131778</v>
      </c>
      <c r="AU139" s="1">
        <f t="shared" si="143"/>
        <v>33977.87185644445</v>
      </c>
      <c r="AV139" s="1">
        <f t="shared" si="144"/>
        <v>11951.472041963825</v>
      </c>
      <c r="AW139" s="1">
        <f t="shared" si="145"/>
        <v>4515.2924170263559</v>
      </c>
      <c r="AX139" s="2">
        <f t="shared" si="187"/>
        <v>1.9984948721126512E-2</v>
      </c>
      <c r="AY139" s="2">
        <f t="shared" si="183"/>
        <v>0.12082744190674366</v>
      </c>
      <c r="AZ139" s="2">
        <f t="shared" si="184"/>
        <v>0.24961870587016732</v>
      </c>
      <c r="BA139" s="2">
        <f t="shared" si="199"/>
        <v>0.14442100935344904</v>
      </c>
      <c r="BB139" s="2">
        <f t="shared" si="200"/>
        <v>3.9939817538605618E-5</v>
      </c>
      <c r="BC139" s="2">
        <f t="shared" si="193"/>
        <v>1.4599270717727516E-3</v>
      </c>
      <c r="BD139" s="2">
        <f t="shared" si="194"/>
        <v>6.2309498320297111E-3</v>
      </c>
      <c r="BE139" s="2">
        <f t="shared" si="201"/>
        <v>6.7853500114825716</v>
      </c>
      <c r="BF139" s="2">
        <f t="shared" si="195"/>
        <v>87.24138790799077</v>
      </c>
      <c r="BG139" s="2">
        <f t="shared" si="196"/>
        <v>140.672802637177</v>
      </c>
      <c r="BH139" s="2">
        <f t="shared" si="188"/>
        <v>42.972731505903717</v>
      </c>
      <c r="BI139" s="2">
        <f t="shared" si="197"/>
        <v>42.972731505903717</v>
      </c>
      <c r="BJ139" s="2">
        <f t="shared" si="198"/>
        <v>42.972731505903717</v>
      </c>
      <c r="BK139" s="11">
        <f t="shared" si="202"/>
        <v>4.2213351989914577E-2</v>
      </c>
      <c r="BL139" s="11"/>
      <c r="BM139" s="11"/>
    </row>
    <row r="140" spans="1:65">
      <c r="A140" s="2">
        <f t="shared" si="146"/>
        <v>2094</v>
      </c>
      <c r="B140" s="5">
        <f t="shared" si="147"/>
        <v>1164.1828527996317</v>
      </c>
      <c r="C140" s="5">
        <f t="shared" si="148"/>
        <v>2958.0457902175522</v>
      </c>
      <c r="D140" s="5">
        <f t="shared" si="149"/>
        <v>4351.5452370956973</v>
      </c>
      <c r="E140" s="15">
        <f t="shared" si="150"/>
        <v>5.5259991825894384E-5</v>
      </c>
      <c r="F140" s="15">
        <f t="shared" si="151"/>
        <v>1.0886588938232486E-4</v>
      </c>
      <c r="G140" s="15">
        <f t="shared" si="152"/>
        <v>2.2224584058154093E-4</v>
      </c>
      <c r="H140" s="5">
        <f t="shared" si="153"/>
        <v>171832.32675255119</v>
      </c>
      <c r="I140" s="5">
        <f t="shared" si="154"/>
        <v>60615.682092117815</v>
      </c>
      <c r="J140" s="5">
        <f t="shared" si="155"/>
        <v>22865.814617246131</v>
      </c>
      <c r="K140" s="5">
        <f t="shared" si="156"/>
        <v>147599.08749671764</v>
      </c>
      <c r="L140" s="5">
        <f t="shared" si="157"/>
        <v>20491.799786392006</v>
      </c>
      <c r="M140" s="5">
        <f t="shared" si="158"/>
        <v>5254.6425169435224</v>
      </c>
      <c r="N140" s="15">
        <f t="shared" si="159"/>
        <v>1.1380774818479988E-2</v>
      </c>
      <c r="O140" s="15">
        <f t="shared" si="160"/>
        <v>1.4253032889878225E-2</v>
      </c>
      <c r="P140" s="15">
        <f t="shared" si="161"/>
        <v>1.259151358690902E-2</v>
      </c>
      <c r="Q140" s="5">
        <f t="shared" si="162"/>
        <v>9762.7943373534345</v>
      </c>
      <c r="R140" s="5">
        <f t="shared" si="163"/>
        <v>12977.455812301017</v>
      </c>
      <c r="S140" s="5">
        <f t="shared" si="164"/>
        <v>6602.5664264561201</v>
      </c>
      <c r="T140" s="5">
        <f t="shared" si="165"/>
        <v>56.815818780202179</v>
      </c>
      <c r="U140" s="5">
        <f t="shared" si="166"/>
        <v>214.09403250761318</v>
      </c>
      <c r="V140" s="5">
        <f t="shared" si="167"/>
        <v>288.75273140176046</v>
      </c>
      <c r="W140" s="15">
        <f t="shared" si="168"/>
        <v>-1.0734613539272964E-2</v>
      </c>
      <c r="X140" s="15">
        <f t="shared" si="169"/>
        <v>-1.217998157191269E-2</v>
      </c>
      <c r="Y140" s="15">
        <f t="shared" si="170"/>
        <v>-9.7425357312937999E-3</v>
      </c>
      <c r="Z140" s="5">
        <f t="shared" si="189"/>
        <v>15740.438582344736</v>
      </c>
      <c r="AA140" s="5">
        <f t="shared" si="190"/>
        <v>33567.611745367241</v>
      </c>
      <c r="AB140" s="5">
        <f t="shared" si="191"/>
        <v>26295.662626694419</v>
      </c>
      <c r="AC140" s="16">
        <f t="shared" si="171"/>
        <v>1.6461198386065465</v>
      </c>
      <c r="AD140" s="16">
        <f t="shared" si="172"/>
        <v>2.9480047301015824</v>
      </c>
      <c r="AE140" s="16">
        <f t="shared" si="173"/>
        <v>5.3231445314410379</v>
      </c>
      <c r="AF140" s="15">
        <f t="shared" si="174"/>
        <v>-4.0504037456468023E-3</v>
      </c>
      <c r="AG140" s="15">
        <f t="shared" si="175"/>
        <v>2.9673830763510267E-4</v>
      </c>
      <c r="AH140" s="15">
        <f t="shared" si="176"/>
        <v>9.7937136394747881E-3</v>
      </c>
      <c r="AI140" s="1">
        <f t="shared" si="140"/>
        <v>305564.26441808522</v>
      </c>
      <c r="AJ140" s="1">
        <f t="shared" si="141"/>
        <v>104805.58506457051</v>
      </c>
      <c r="AK140" s="1">
        <f t="shared" si="142"/>
        <v>40033.744232259014</v>
      </c>
      <c r="AL140" s="14">
        <f t="shared" si="177"/>
        <v>48.448991990078916</v>
      </c>
      <c r="AM140" s="14">
        <f t="shared" si="178"/>
        <v>10.053995782126222</v>
      </c>
      <c r="AN140" s="14">
        <f t="shared" si="179"/>
        <v>3.3923540110199641</v>
      </c>
      <c r="AO140" s="11">
        <f t="shared" si="180"/>
        <v>8.864793344792378E-3</v>
      </c>
      <c r="AP140" s="11">
        <f t="shared" si="181"/>
        <v>1.116730155592637E-2</v>
      </c>
      <c r="AQ140" s="11">
        <f t="shared" si="182"/>
        <v>1.0130151537525181E-2</v>
      </c>
      <c r="AR140" s="1">
        <f t="shared" si="192"/>
        <v>171832.32675255119</v>
      </c>
      <c r="AS140" s="1">
        <f t="shared" si="185"/>
        <v>60615.682092117815</v>
      </c>
      <c r="AT140" s="1">
        <f t="shared" si="186"/>
        <v>22865.814617246131</v>
      </c>
      <c r="AU140" s="1">
        <f t="shared" si="143"/>
        <v>34366.46535051024</v>
      </c>
      <c r="AV140" s="1">
        <f t="shared" si="144"/>
        <v>12123.136418423564</v>
      </c>
      <c r="AW140" s="1">
        <f t="shared" si="145"/>
        <v>4573.1629234492266</v>
      </c>
      <c r="AX140" s="2">
        <f t="shared" si="187"/>
        <v>2.0513112188246675E-2</v>
      </c>
      <c r="AY140" s="2">
        <f t="shared" si="183"/>
        <v>0.12400952493463055</v>
      </c>
      <c r="AZ140" s="2">
        <f t="shared" si="184"/>
        <v>0.25752360181001382</v>
      </c>
      <c r="BA140" s="2">
        <f t="shared" si="199"/>
        <v>0.14889933681777154</v>
      </c>
      <c r="BB140" s="2">
        <f t="shared" si="200"/>
        <v>4.2078777164759433E-5</v>
      </c>
      <c r="BC140" s="2">
        <f t="shared" si="193"/>
        <v>1.5378362274512756E-3</v>
      </c>
      <c r="BD140" s="2">
        <f t="shared" si="194"/>
        <v>6.6318405489202556E-3</v>
      </c>
      <c r="BE140" s="2">
        <f t="shared" si="201"/>
        <v>7.2304941871227326</v>
      </c>
      <c r="BF140" s="2">
        <f t="shared" si="195"/>
        <v>93.216991872928304</v>
      </c>
      <c r="BG140" s="2">
        <f t="shared" si="196"/>
        <v>151.64243656274638</v>
      </c>
      <c r="BH140" s="2">
        <f t="shared" si="188"/>
        <v>44.786754546930524</v>
      </c>
      <c r="BI140" s="2">
        <f t="shared" si="197"/>
        <v>44.786754546930517</v>
      </c>
      <c r="BJ140" s="2">
        <f t="shared" si="198"/>
        <v>44.786754546930517</v>
      </c>
      <c r="BK140" s="11">
        <f t="shared" si="202"/>
        <v>4.2091947430387328E-2</v>
      </c>
      <c r="BL140" s="11"/>
      <c r="BM140" s="11"/>
    </row>
    <row r="141" spans="1:65">
      <c r="A141" s="2">
        <f t="shared" si="146"/>
        <v>2095</v>
      </c>
      <c r="B141" s="5">
        <f t="shared" si="147"/>
        <v>1164.243968897815</v>
      </c>
      <c r="C141" s="5">
        <f t="shared" si="148"/>
        <v>2958.3517189890485</v>
      </c>
      <c r="D141" s="5">
        <f t="shared" si="149"/>
        <v>4352.4639942832919</v>
      </c>
      <c r="E141" s="15">
        <f t="shared" si="150"/>
        <v>5.249699223459966E-5</v>
      </c>
      <c r="F141" s="15">
        <f t="shared" si="151"/>
        <v>1.0342259491320861E-4</v>
      </c>
      <c r="G141" s="15">
        <f t="shared" si="152"/>
        <v>2.1113354855246388E-4</v>
      </c>
      <c r="H141" s="5">
        <f t="shared" si="153"/>
        <v>173777.40985684635</v>
      </c>
      <c r="I141" s="5">
        <f t="shared" si="154"/>
        <v>61477.024748549688</v>
      </c>
      <c r="J141" s="5">
        <f t="shared" si="155"/>
        <v>23155.069841756147</v>
      </c>
      <c r="K141" s="5">
        <f t="shared" si="156"/>
        <v>149262.02282272564</v>
      </c>
      <c r="L141" s="5">
        <f t="shared" si="157"/>
        <v>20780.83696199521</v>
      </c>
      <c r="M141" s="5">
        <f t="shared" si="158"/>
        <v>5319.9911296610335</v>
      </c>
      <c r="N141" s="15">
        <f t="shared" si="159"/>
        <v>1.1266569151689332E-2</v>
      </c>
      <c r="O141" s="15">
        <f t="shared" si="160"/>
        <v>1.4105016573270568E-2</v>
      </c>
      <c r="P141" s="15">
        <f t="shared" si="161"/>
        <v>1.2436357469950643E-2</v>
      </c>
      <c r="Q141" s="5">
        <f t="shared" si="162"/>
        <v>9767.3197041167641</v>
      </c>
      <c r="R141" s="5">
        <f t="shared" si="163"/>
        <v>13001.552872371172</v>
      </c>
      <c r="S141" s="5">
        <f t="shared" si="164"/>
        <v>6620.9501951650473</v>
      </c>
      <c r="T141" s="5">
        <f t="shared" si="165"/>
        <v>56.205922922679342</v>
      </c>
      <c r="U141" s="5">
        <f t="shared" si="166"/>
        <v>211.48637113701398</v>
      </c>
      <c r="V141" s="5">
        <f t="shared" si="167"/>
        <v>285.93954759857013</v>
      </c>
      <c r="W141" s="15">
        <f t="shared" si="168"/>
        <v>-1.0734613539272964E-2</v>
      </c>
      <c r="X141" s="15">
        <f t="shared" si="169"/>
        <v>-1.217998157191269E-2</v>
      </c>
      <c r="Y141" s="15">
        <f t="shared" si="170"/>
        <v>-9.7425357312937999E-3</v>
      </c>
      <c r="Z141" s="5">
        <f t="shared" si="189"/>
        <v>15677.311079146697</v>
      </c>
      <c r="AA141" s="5">
        <f t="shared" si="190"/>
        <v>33523.238857596843</v>
      </c>
      <c r="AB141" s="5">
        <f t="shared" si="191"/>
        <v>26350.954607719461</v>
      </c>
      <c r="AC141" s="16">
        <f t="shared" si="171"/>
        <v>1.6394523886464711</v>
      </c>
      <c r="AD141" s="16">
        <f t="shared" si="172"/>
        <v>2.9488795160360928</v>
      </c>
      <c r="AE141" s="16">
        <f t="shared" si="173"/>
        <v>5.3752778846435074</v>
      </c>
      <c r="AF141" s="15">
        <f t="shared" si="174"/>
        <v>-4.0504037456468023E-3</v>
      </c>
      <c r="AG141" s="15">
        <f t="shared" si="175"/>
        <v>2.9673830763510267E-4</v>
      </c>
      <c r="AH141" s="15">
        <f t="shared" si="176"/>
        <v>9.7937136394747881E-3</v>
      </c>
      <c r="AI141" s="1">
        <f t="shared" si="140"/>
        <v>309374.30332678696</v>
      </c>
      <c r="AJ141" s="1">
        <f t="shared" si="141"/>
        <v>106448.16297653702</v>
      </c>
      <c r="AK141" s="1">
        <f t="shared" si="142"/>
        <v>40603.532732482345</v>
      </c>
      <c r="AL141" s="14">
        <f t="shared" si="177"/>
        <v>48.874187388816907</v>
      </c>
      <c r="AM141" s="14">
        <f t="shared" si="178"/>
        <v>10.165149024839828</v>
      </c>
      <c r="AN141" s="14">
        <f t="shared" si="179"/>
        <v>3.426375420618522</v>
      </c>
      <c r="AO141" s="11">
        <f t="shared" si="180"/>
        <v>8.7761454113444541E-3</v>
      </c>
      <c r="AP141" s="11">
        <f t="shared" si="181"/>
        <v>1.1055628540367107E-2</v>
      </c>
      <c r="AQ141" s="11">
        <f t="shared" si="182"/>
        <v>1.0028850022149928E-2</v>
      </c>
      <c r="AR141" s="1">
        <f t="shared" si="192"/>
        <v>173777.40985684635</v>
      </c>
      <c r="AS141" s="1">
        <f t="shared" si="185"/>
        <v>61477.024748549688</v>
      </c>
      <c r="AT141" s="1">
        <f t="shared" si="186"/>
        <v>23155.069841756147</v>
      </c>
      <c r="AU141" s="1">
        <f t="shared" si="143"/>
        <v>34755.48197136927</v>
      </c>
      <c r="AV141" s="1">
        <f t="shared" si="144"/>
        <v>12295.404949709939</v>
      </c>
      <c r="AW141" s="1">
        <f t="shared" si="145"/>
        <v>4631.0139683512298</v>
      </c>
      <c r="AX141" s="2">
        <f t="shared" si="187"/>
        <v>2.1052510523302037E-2</v>
      </c>
      <c r="AY141" s="2">
        <f t="shared" si="183"/>
        <v>0.12725028604501809</v>
      </c>
      <c r="AZ141" s="2">
        <f t="shared" si="184"/>
        <v>0.26556809272364612</v>
      </c>
      <c r="BA141" s="2">
        <f t="shared" si="199"/>
        <v>0.15345639132906716</v>
      </c>
      <c r="BB141" s="2">
        <f t="shared" si="200"/>
        <v>4.4320819933374305E-5</v>
      </c>
      <c r="BC141" s="2">
        <f t="shared" si="193"/>
        <v>1.6192635298538927E-3</v>
      </c>
      <c r="BD141" s="2">
        <f t="shared" si="194"/>
        <v>7.0526411872875103E-3</v>
      </c>
      <c r="BE141" s="2">
        <f t="shared" si="201"/>
        <v>7.7019572907534721</v>
      </c>
      <c r="BF141" s="2">
        <f t="shared" si="195"/>
        <v>99.547504099251682</v>
      </c>
      <c r="BG141" s="2">
        <f t="shared" si="196"/>
        <v>163.30439926048828</v>
      </c>
      <c r="BH141" s="2">
        <f t="shared" si="188"/>
        <v>46.671916264897582</v>
      </c>
      <c r="BI141" s="2">
        <f t="shared" si="197"/>
        <v>46.671916264897582</v>
      </c>
      <c r="BJ141" s="2">
        <f t="shared" si="198"/>
        <v>46.671916264897575</v>
      </c>
      <c r="BK141" s="11">
        <f t="shared" si="202"/>
        <v>4.1971447884756347E-2</v>
      </c>
      <c r="BL141" s="11"/>
      <c r="BM141" s="11"/>
    </row>
    <row r="142" spans="1:65">
      <c r="A142" s="2">
        <f t="shared" si="146"/>
        <v>2096</v>
      </c>
      <c r="B142" s="5">
        <f t="shared" si="147"/>
        <v>1164.3020322390798</v>
      </c>
      <c r="C142" s="5">
        <f t="shared" si="148"/>
        <v>2958.6423813799202</v>
      </c>
      <c r="D142" s="5">
        <f t="shared" si="149"/>
        <v>4353.3369978929486</v>
      </c>
      <c r="E142" s="15">
        <f t="shared" si="150"/>
        <v>4.9872142622869677E-5</v>
      </c>
      <c r="F142" s="15">
        <f t="shared" si="151"/>
        <v>9.8251465167548176E-5</v>
      </c>
      <c r="G142" s="15">
        <f t="shared" si="152"/>
        <v>2.0057687112484069E-4</v>
      </c>
      <c r="H142" s="5">
        <f t="shared" si="153"/>
        <v>175724.40250745811</v>
      </c>
      <c r="I142" s="5">
        <f t="shared" si="154"/>
        <v>62341.265983270612</v>
      </c>
      <c r="J142" s="5">
        <f t="shared" si="155"/>
        <v>23444.159951602469</v>
      </c>
      <c r="K142" s="5">
        <f t="shared" si="156"/>
        <v>150926.81936620941</v>
      </c>
      <c r="L142" s="5">
        <f t="shared" si="157"/>
        <v>21070.90278149617</v>
      </c>
      <c r="M142" s="5">
        <f t="shared" si="158"/>
        <v>5385.3308307970738</v>
      </c>
      <c r="N142" s="15">
        <f t="shared" si="159"/>
        <v>1.1153517230977128E-2</v>
      </c>
      <c r="O142" s="15">
        <f t="shared" si="160"/>
        <v>1.3958331901233967E-2</v>
      </c>
      <c r="P142" s="15">
        <f t="shared" si="161"/>
        <v>1.2281919188125379E-2</v>
      </c>
      <c r="Q142" s="5">
        <f t="shared" si="162"/>
        <v>9770.7291048313546</v>
      </c>
      <c r="R142" s="5">
        <f t="shared" si="163"/>
        <v>13023.743241411872</v>
      </c>
      <c r="S142" s="5">
        <f t="shared" si="164"/>
        <v>6638.3023061733566</v>
      </c>
      <c r="T142" s="5">
        <f t="shared" si="165"/>
        <v>55.602574061486216</v>
      </c>
      <c r="U142" s="5">
        <f t="shared" si="166"/>
        <v>208.91047103385446</v>
      </c>
      <c r="V142" s="5">
        <f t="shared" si="167"/>
        <v>283.15377133910107</v>
      </c>
      <c r="W142" s="15">
        <f t="shared" si="168"/>
        <v>-1.0734613539272964E-2</v>
      </c>
      <c r="X142" s="15">
        <f t="shared" si="169"/>
        <v>-1.217998157191269E-2</v>
      </c>
      <c r="Y142" s="15">
        <f t="shared" si="170"/>
        <v>-9.7425357312937999E-3</v>
      </c>
      <c r="Z142" s="5">
        <f t="shared" si="189"/>
        <v>15612.446709133133</v>
      </c>
      <c r="AA142" s="5">
        <f t="shared" si="190"/>
        <v>33471.1645584996</v>
      </c>
      <c r="AB142" s="5">
        <f t="shared" si="191"/>
        <v>26394.013893585365</v>
      </c>
      <c r="AC142" s="16">
        <f t="shared" si="171"/>
        <v>1.6328119445506879</v>
      </c>
      <c r="AD142" s="16">
        <f t="shared" si="172"/>
        <v>2.9497545615531013</v>
      </c>
      <c r="AE142" s="16">
        <f t="shared" si="173"/>
        <v>5.4279218169783077</v>
      </c>
      <c r="AF142" s="15">
        <f t="shared" si="174"/>
        <v>-4.0504037456468023E-3</v>
      </c>
      <c r="AG142" s="15">
        <f t="shared" si="175"/>
        <v>2.9673830763510267E-4</v>
      </c>
      <c r="AH142" s="15">
        <f t="shared" si="176"/>
        <v>9.7937136394747881E-3</v>
      </c>
      <c r="AI142" s="1">
        <f t="shared" si="140"/>
        <v>313192.3549654776</v>
      </c>
      <c r="AJ142" s="1">
        <f t="shared" si="141"/>
        <v>108098.75162859325</v>
      </c>
      <c r="AK142" s="1">
        <f t="shared" si="142"/>
        <v>41174.193427585342</v>
      </c>
      <c r="AL142" s="14">
        <f t="shared" si="177"/>
        <v>49.298825094448603</v>
      </c>
      <c r="AM142" s="14">
        <f t="shared" si="178"/>
        <v>10.276407315399169</v>
      </c>
      <c r="AN142" s="14">
        <f t="shared" si="179"/>
        <v>3.4603943997793563</v>
      </c>
      <c r="AO142" s="11">
        <f t="shared" si="180"/>
        <v>8.6883839572310089E-3</v>
      </c>
      <c r="AP142" s="11">
        <f t="shared" si="181"/>
        <v>1.0945072254963436E-2</v>
      </c>
      <c r="AQ142" s="11">
        <f t="shared" si="182"/>
        <v>9.9285615219284282E-3</v>
      </c>
      <c r="AR142" s="1">
        <f t="shared" si="192"/>
        <v>175724.40250745811</v>
      </c>
      <c r="AS142" s="1">
        <f t="shared" si="185"/>
        <v>62341.265983270612</v>
      </c>
      <c r="AT142" s="1">
        <f t="shared" si="186"/>
        <v>23444.159951602469</v>
      </c>
      <c r="AU142" s="1">
        <f t="shared" si="143"/>
        <v>35144.880501491622</v>
      </c>
      <c r="AV142" s="1">
        <f t="shared" si="144"/>
        <v>12468.253196654123</v>
      </c>
      <c r="AW142" s="1">
        <f t="shared" si="145"/>
        <v>4688.8319903204938</v>
      </c>
      <c r="AX142" s="2">
        <f t="shared" si="187"/>
        <v>2.1603312563067849E-2</v>
      </c>
      <c r="AY142" s="2">
        <f t="shared" si="183"/>
        <v>0.1305499353584044</v>
      </c>
      <c r="AZ142" s="2">
        <f t="shared" si="184"/>
        <v>0.27374879788096473</v>
      </c>
      <c r="BA142" s="2">
        <f t="shared" si="199"/>
        <v>0.15809014240643854</v>
      </c>
      <c r="BB142" s="2">
        <f t="shared" si="200"/>
        <v>4.667031136976052E-5</v>
      </c>
      <c r="BC142" s="2">
        <f t="shared" si="193"/>
        <v>1.7043285622083569E-3</v>
      </c>
      <c r="BD142" s="2">
        <f t="shared" si="194"/>
        <v>7.4938404341273294E-3</v>
      </c>
      <c r="BE142" s="2">
        <f t="shared" si="201"/>
        <v>8.2011125802881963</v>
      </c>
      <c r="BF142" s="2">
        <f t="shared" si="195"/>
        <v>106.25000021951635</v>
      </c>
      <c r="BG142" s="2">
        <f t="shared" si="196"/>
        <v>175.6867937894672</v>
      </c>
      <c r="BH142" s="2">
        <f t="shared" si="188"/>
        <v>48.630804166091444</v>
      </c>
      <c r="BI142" s="2">
        <f t="shared" si="197"/>
        <v>48.630804166091444</v>
      </c>
      <c r="BJ142" s="2">
        <f t="shared" si="198"/>
        <v>48.630804166091437</v>
      </c>
      <c r="BK142" s="11">
        <f t="shared" si="202"/>
        <v>4.1851852224046276E-2</v>
      </c>
      <c r="BL142" s="11"/>
      <c r="BM142" s="11"/>
    </row>
    <row r="143" spans="1:65">
      <c r="A143" s="2">
        <f t="shared" si="146"/>
        <v>2097</v>
      </c>
      <c r="B143" s="5">
        <f t="shared" si="147"/>
        <v>1164.3571951642373</v>
      </c>
      <c r="C143" s="5">
        <f t="shared" si="148"/>
        <v>2958.9185377813533</v>
      </c>
      <c r="D143" s="5">
        <f t="shared" si="149"/>
        <v>4354.1665176712386</v>
      </c>
      <c r="E143" s="15">
        <f t="shared" si="150"/>
        <v>4.737853549172619E-5</v>
      </c>
      <c r="F143" s="15">
        <f t="shared" si="151"/>
        <v>9.3338891909170766E-5</v>
      </c>
      <c r="G143" s="15">
        <f t="shared" si="152"/>
        <v>1.9054802756859865E-4</v>
      </c>
      <c r="H143" s="5">
        <f t="shared" si="153"/>
        <v>177673.09969233634</v>
      </c>
      <c r="I143" s="5">
        <f t="shared" si="154"/>
        <v>63208.282637678654</v>
      </c>
      <c r="J143" s="5">
        <f t="shared" si="155"/>
        <v>23733.016959680514</v>
      </c>
      <c r="K143" s="5">
        <f t="shared" si="156"/>
        <v>152593.29390520477</v>
      </c>
      <c r="L143" s="5">
        <f t="shared" si="157"/>
        <v>21361.95431898348</v>
      </c>
      <c r="M143" s="5">
        <f t="shared" si="158"/>
        <v>5450.6452298874792</v>
      </c>
      <c r="N143" s="15">
        <f t="shared" si="159"/>
        <v>1.104160642882035E-2</v>
      </c>
      <c r="O143" s="15">
        <f t="shared" si="160"/>
        <v>1.381296000961596E-2</v>
      </c>
      <c r="P143" s="15">
        <f t="shared" si="161"/>
        <v>1.2128205516528823E-2</v>
      </c>
      <c r="Q143" s="5">
        <f t="shared" si="162"/>
        <v>9773.0335603722579</v>
      </c>
      <c r="R143" s="5">
        <f t="shared" si="163"/>
        <v>13044.037000252212</v>
      </c>
      <c r="S143" s="5">
        <f t="shared" si="164"/>
        <v>6654.6225087106504</v>
      </c>
      <c r="T143" s="5">
        <f t="shared" si="165"/>
        <v>55.005701917147356</v>
      </c>
      <c r="U143" s="5">
        <f t="shared" si="166"/>
        <v>206.3659453464825</v>
      </c>
      <c r="V143" s="5">
        <f t="shared" si="167"/>
        <v>280.39513560437928</v>
      </c>
      <c r="W143" s="15">
        <f t="shared" si="168"/>
        <v>-1.0734613539272964E-2</v>
      </c>
      <c r="X143" s="15">
        <f t="shared" si="169"/>
        <v>-1.217998157191269E-2</v>
      </c>
      <c r="Y143" s="15">
        <f t="shared" si="170"/>
        <v>-9.7425357312937999E-3</v>
      </c>
      <c r="Z143" s="5">
        <f t="shared" si="189"/>
        <v>15545.885862812192</v>
      </c>
      <c r="AA143" s="5">
        <f t="shared" si="190"/>
        <v>33411.440781594974</v>
      </c>
      <c r="AB143" s="5">
        <f t="shared" si="191"/>
        <v>26424.704331599172</v>
      </c>
      <c r="AC143" s="16">
        <f t="shared" si="171"/>
        <v>1.626198396934543</v>
      </c>
      <c r="AD143" s="16">
        <f t="shared" si="172"/>
        <v>2.9506298667296353</v>
      </c>
      <c r="AE143" s="16">
        <f t="shared" si="173"/>
        <v>5.4810813289112508</v>
      </c>
      <c r="AF143" s="15">
        <f t="shared" si="174"/>
        <v>-4.0504037456468023E-3</v>
      </c>
      <c r="AG143" s="15">
        <f t="shared" si="175"/>
        <v>2.9673830763510267E-4</v>
      </c>
      <c r="AH143" s="15">
        <f t="shared" si="176"/>
        <v>9.7937136394747881E-3</v>
      </c>
      <c r="AI143" s="1">
        <f t="shared" si="140"/>
        <v>317017.99997042143</v>
      </c>
      <c r="AJ143" s="1">
        <f t="shared" si="141"/>
        <v>109757.12966238806</v>
      </c>
      <c r="AK143" s="1">
        <f t="shared" si="142"/>
        <v>41745.606075147298</v>
      </c>
      <c r="AL143" s="14">
        <f t="shared" si="177"/>
        <v>49.722868944298938</v>
      </c>
      <c r="AM143" s="14">
        <f t="shared" si="178"/>
        <v>10.387758575781763</v>
      </c>
      <c r="AN143" s="14">
        <f t="shared" si="179"/>
        <v>3.4944075710808185</v>
      </c>
      <c r="AO143" s="11">
        <f t="shared" si="180"/>
        <v>8.6015001176586985E-3</v>
      </c>
      <c r="AP143" s="11">
        <f t="shared" si="181"/>
        <v>1.0835621532413801E-2</v>
      </c>
      <c r="AQ143" s="11">
        <f t="shared" si="182"/>
        <v>9.8292759067091437E-3</v>
      </c>
      <c r="AR143" s="1">
        <f t="shared" si="192"/>
        <v>177673.09969233634</v>
      </c>
      <c r="AS143" s="1">
        <f t="shared" si="185"/>
        <v>63208.282637678654</v>
      </c>
      <c r="AT143" s="1">
        <f t="shared" si="186"/>
        <v>23733.016959680514</v>
      </c>
      <c r="AU143" s="1">
        <f t="shared" si="143"/>
        <v>35534.619938467273</v>
      </c>
      <c r="AV143" s="1">
        <f t="shared" si="144"/>
        <v>12641.656527535732</v>
      </c>
      <c r="AW143" s="1">
        <f t="shared" si="145"/>
        <v>4746.6033919361025</v>
      </c>
      <c r="AX143" s="2">
        <f t="shared" si="187"/>
        <v>2.2165688176946793E-2</v>
      </c>
      <c r="AY143" s="2">
        <f t="shared" si="183"/>
        <v>0.13390865156272447</v>
      </c>
      <c r="AZ143" s="2">
        <f t="shared" si="184"/>
        <v>0.28206201931471703</v>
      </c>
      <c r="BA143" s="2">
        <f t="shared" si="199"/>
        <v>0.16279836912024889</v>
      </c>
      <c r="BB143" s="2">
        <f t="shared" si="200"/>
        <v>4.9131773235763885E-5</v>
      </c>
      <c r="BC143" s="2">
        <f t="shared" si="193"/>
        <v>1.7931526963347153E-3</v>
      </c>
      <c r="BD143" s="2">
        <f t="shared" si="194"/>
        <v>7.9558982739895805E-3</v>
      </c>
      <c r="BE143" s="2">
        <f t="shared" si="201"/>
        <v>8.7293944441791389</v>
      </c>
      <c r="BF143" s="2">
        <f t="shared" si="195"/>
        <v>113.34210244244025</v>
      </c>
      <c r="BG143" s="2">
        <f t="shared" si="196"/>
        <v>188.81746866608765</v>
      </c>
      <c r="BH143" s="2">
        <f t="shared" si="188"/>
        <v>50.666093395587239</v>
      </c>
      <c r="BI143" s="2">
        <f t="shared" si="197"/>
        <v>50.666093395587254</v>
      </c>
      <c r="BJ143" s="2">
        <f t="shared" si="198"/>
        <v>50.666093395587247</v>
      </c>
      <c r="BK143" s="11">
        <f t="shared" si="202"/>
        <v>4.1733159323211727E-2</v>
      </c>
      <c r="BL143" s="11"/>
      <c r="BM143" s="11"/>
    </row>
    <row r="144" spans="1:65">
      <c r="A144" s="2">
        <f t="shared" si="146"/>
        <v>2098</v>
      </c>
      <c r="B144" s="5">
        <f t="shared" si="147"/>
        <v>1164.4096024259986</v>
      </c>
      <c r="C144" s="5">
        <f t="shared" si="148"/>
        <v>2959.1809108500406</v>
      </c>
      <c r="D144" s="5">
        <f t="shared" si="149"/>
        <v>4354.9547116208032</v>
      </c>
      <c r="E144" s="15">
        <f t="shared" si="150"/>
        <v>4.5009608717139881E-5</v>
      </c>
      <c r="F144" s="15">
        <f t="shared" si="151"/>
        <v>8.8671947313712221E-5</v>
      </c>
      <c r="G144" s="15">
        <f t="shared" si="152"/>
        <v>1.8102062619016873E-4</v>
      </c>
      <c r="H144" s="5">
        <f t="shared" si="153"/>
        <v>179623.29753325391</v>
      </c>
      <c r="I144" s="5">
        <f t="shared" si="154"/>
        <v>64077.95063046275</v>
      </c>
      <c r="J144" s="5">
        <f t="shared" si="155"/>
        <v>24021.572849367192</v>
      </c>
      <c r="K144" s="5">
        <f t="shared" si="156"/>
        <v>154261.26438584525</v>
      </c>
      <c r="L144" s="5">
        <f t="shared" si="157"/>
        <v>21653.948359668218</v>
      </c>
      <c r="M144" s="5">
        <f t="shared" si="158"/>
        <v>5515.9179463492001</v>
      </c>
      <c r="N144" s="15">
        <f t="shared" si="159"/>
        <v>1.0930824271194073E-2</v>
      </c>
      <c r="O144" s="15">
        <f t="shared" si="160"/>
        <v>1.3668882365563961E-2</v>
      </c>
      <c r="P144" s="15">
        <f t="shared" si="161"/>
        <v>1.1975227465513827E-2</v>
      </c>
      <c r="Q144" s="5">
        <f t="shared" si="162"/>
        <v>9774.2442996367172</v>
      </c>
      <c r="R144" s="5">
        <f t="shared" si="163"/>
        <v>13062.444787877581</v>
      </c>
      <c r="S144" s="5">
        <f t="shared" si="164"/>
        <v>6669.9110136296786</v>
      </c>
      <c r="T144" s="5">
        <f t="shared" si="165"/>
        <v>54.41523696461033</v>
      </c>
      <c r="U144" s="5">
        <f t="shared" si="166"/>
        <v>203.85241193509199</v>
      </c>
      <c r="V144" s="5">
        <f t="shared" si="167"/>
        <v>277.66337597687266</v>
      </c>
      <c r="W144" s="15">
        <f t="shared" si="168"/>
        <v>-1.0734613539272964E-2</v>
      </c>
      <c r="X144" s="15">
        <f t="shared" si="169"/>
        <v>-1.217998157191269E-2</v>
      </c>
      <c r="Y144" s="15">
        <f t="shared" si="170"/>
        <v>-9.7425357312937999E-3</v>
      </c>
      <c r="Z144" s="5">
        <f t="shared" si="189"/>
        <v>15477.66886793121</v>
      </c>
      <c r="AA144" s="5">
        <f t="shared" si="190"/>
        <v>33344.123758551155</v>
      </c>
      <c r="AB144" s="5">
        <f t="shared" si="191"/>
        <v>26442.910969325399</v>
      </c>
      <c r="AC144" s="16">
        <f t="shared" si="171"/>
        <v>1.6196116368564346</v>
      </c>
      <c r="AD144" s="16">
        <f t="shared" si="172"/>
        <v>2.9515054316427465</v>
      </c>
      <c r="AE144" s="16">
        <f t="shared" si="173"/>
        <v>5.5347614698812793</v>
      </c>
      <c r="AF144" s="15">
        <f t="shared" si="174"/>
        <v>-4.0504037456468023E-3</v>
      </c>
      <c r="AG144" s="15">
        <f t="shared" si="175"/>
        <v>2.9673830763510267E-4</v>
      </c>
      <c r="AH144" s="15">
        <f t="shared" si="176"/>
        <v>9.7937136394747881E-3</v>
      </c>
      <c r="AI144" s="1">
        <f t="shared" si="140"/>
        <v>320850.8199118466</v>
      </c>
      <c r="AJ144" s="1">
        <f t="shared" si="141"/>
        <v>111423.07322368499</v>
      </c>
      <c r="AK144" s="1">
        <f t="shared" si="142"/>
        <v>42317.648859568668</v>
      </c>
      <c r="AL144" s="14">
        <f t="shared" si="177"/>
        <v>50.146283294742908</v>
      </c>
      <c r="AM144" s="14">
        <f t="shared" si="178"/>
        <v>10.499190818074046</v>
      </c>
      <c r="AN144" s="14">
        <f t="shared" si="179"/>
        <v>3.5284115922659987</v>
      </c>
      <c r="AO144" s="11">
        <f t="shared" si="180"/>
        <v>8.5154851164821119E-3</v>
      </c>
      <c r="AP144" s="11">
        <f t="shared" si="181"/>
        <v>1.0727265317089663E-2</v>
      </c>
      <c r="AQ144" s="11">
        <f t="shared" si="182"/>
        <v>9.7309831476420517E-3</v>
      </c>
      <c r="AR144" s="1">
        <f t="shared" si="192"/>
        <v>179623.29753325391</v>
      </c>
      <c r="AS144" s="1">
        <f t="shared" si="185"/>
        <v>64077.95063046275</v>
      </c>
      <c r="AT144" s="1">
        <f t="shared" si="186"/>
        <v>24021.572849367192</v>
      </c>
      <c r="AU144" s="1">
        <f t="shared" si="143"/>
        <v>35924.65950665078</v>
      </c>
      <c r="AV144" s="1">
        <f t="shared" si="144"/>
        <v>12815.590126092551</v>
      </c>
      <c r="AW144" s="1">
        <f t="shared" si="145"/>
        <v>4804.3145698734388</v>
      </c>
      <c r="AX144" s="2">
        <f t="shared" si="187"/>
        <v>2.273980824651288E-2</v>
      </c>
      <c r="AY144" s="2">
        <f t="shared" si="183"/>
        <v>0.13732658103985951</v>
      </c>
      <c r="AZ144" s="2">
        <f t="shared" si="184"/>
        <v>0.29050374453913574</v>
      </c>
      <c r="BA144" s="2">
        <f t="shared" si="199"/>
        <v>0.1675786628554278</v>
      </c>
      <c r="BB144" s="2">
        <f t="shared" si="200"/>
        <v>5.1709887908817525E-5</v>
      </c>
      <c r="BC144" s="2">
        <f t="shared" si="193"/>
        <v>1.8858589860097101E-3</v>
      </c>
      <c r="BD144" s="2">
        <f t="shared" si="194"/>
        <v>8.4392425591259448E-3</v>
      </c>
      <c r="BE144" s="2">
        <f t="shared" si="201"/>
        <v>9.2883005812567383</v>
      </c>
      <c r="BF144" s="2">
        <f t="shared" si="195"/>
        <v>120.84197900154474</v>
      </c>
      <c r="BG144" s="2">
        <f t="shared" si="196"/>
        <v>202.72387992752391</v>
      </c>
      <c r="BH144" s="2">
        <f t="shared" si="188"/>
        <v>52.780549543550009</v>
      </c>
      <c r="BI144" s="2">
        <f t="shared" si="197"/>
        <v>52.780549543550009</v>
      </c>
      <c r="BJ144" s="2">
        <f t="shared" si="198"/>
        <v>52.780549543550009</v>
      </c>
      <c r="BK144" s="11">
        <f t="shared" si="202"/>
        <v>4.1615368095534649E-2</v>
      </c>
      <c r="BL144" s="11"/>
      <c r="BM144" s="11"/>
    </row>
    <row r="145" spans="1:65">
      <c r="A145" s="2">
        <f t="shared" si="146"/>
        <v>2099</v>
      </c>
      <c r="B145" s="5">
        <f t="shared" si="147"/>
        <v>1164.4593915655607</v>
      </c>
      <c r="C145" s="5">
        <f t="shared" si="148"/>
        <v>2959.4301873671679</v>
      </c>
      <c r="D145" s="5">
        <f t="shared" si="149"/>
        <v>4355.7036314182842</v>
      </c>
      <c r="E145" s="15">
        <f t="shared" si="150"/>
        <v>4.2759128281282883E-5</v>
      </c>
      <c r="F145" s="15">
        <f t="shared" si="151"/>
        <v>8.42383499480266E-5</v>
      </c>
      <c r="G145" s="15">
        <f t="shared" si="152"/>
        <v>1.7196959488066028E-4</v>
      </c>
      <c r="H145" s="5">
        <f t="shared" si="153"/>
        <v>181574.79334238553</v>
      </c>
      <c r="I145" s="5">
        <f t="shared" si="154"/>
        <v>64950.144998633026</v>
      </c>
      <c r="J145" s="5">
        <f t="shared" si="155"/>
        <v>24309.759733572613</v>
      </c>
      <c r="K145" s="5">
        <f t="shared" si="156"/>
        <v>155930.54996814168</v>
      </c>
      <c r="L145" s="5">
        <f t="shared" si="157"/>
        <v>21946.841414230275</v>
      </c>
      <c r="M145" s="5">
        <f t="shared" si="158"/>
        <v>5581.132645991569</v>
      </c>
      <c r="N145" s="15">
        <f t="shared" si="159"/>
        <v>1.0821158434959566E-2</v>
      </c>
      <c r="O145" s="15">
        <f t="shared" si="160"/>
        <v>1.3526080772760407E-2</v>
      </c>
      <c r="P145" s="15">
        <f t="shared" si="161"/>
        <v>1.1823000319562738E-2</v>
      </c>
      <c r="Q145" s="5">
        <f t="shared" si="162"/>
        <v>9774.372750837254</v>
      </c>
      <c r="R145" s="5">
        <f t="shared" si="163"/>
        <v>13078.977789067168</v>
      </c>
      <c r="S145" s="5">
        <f t="shared" si="164"/>
        <v>6684.1685230224557</v>
      </c>
      <c r="T145" s="5">
        <f t="shared" si="165"/>
        <v>53.83111042514728</v>
      </c>
      <c r="U145" s="5">
        <f t="shared" si="166"/>
        <v>201.36949331433263</v>
      </c>
      <c r="V145" s="5">
        <f t="shared" si="167"/>
        <v>274.95823061514631</v>
      </c>
      <c r="W145" s="15">
        <f t="shared" si="168"/>
        <v>-1.0734613539272964E-2</v>
      </c>
      <c r="X145" s="15">
        <f t="shared" si="169"/>
        <v>-1.217998157191269E-2</v>
      </c>
      <c r="Y145" s="15">
        <f t="shared" si="170"/>
        <v>-9.7425357312937999E-3</v>
      </c>
      <c r="Z145" s="5">
        <f t="shared" si="189"/>
        <v>15407.835971890254</v>
      </c>
      <c r="AA145" s="5">
        <f t="shared" si="190"/>
        <v>33269.274002602127</v>
      </c>
      <c r="AB145" s="5">
        <f t="shared" si="191"/>
        <v>26448.540967484827</v>
      </c>
      <c r="AC145" s="16">
        <f t="shared" si="171"/>
        <v>1.6130515558160181</v>
      </c>
      <c r="AD145" s="16">
        <f t="shared" si="172"/>
        <v>2.9523812563695078</v>
      </c>
      <c r="AE145" s="16">
        <f t="shared" si="173"/>
        <v>5.5889673387800949</v>
      </c>
      <c r="AF145" s="15">
        <f t="shared" si="174"/>
        <v>-4.0504037456468023E-3</v>
      </c>
      <c r="AG145" s="15">
        <f t="shared" si="175"/>
        <v>2.9673830763510267E-4</v>
      </c>
      <c r="AH145" s="15">
        <f t="shared" si="176"/>
        <v>9.7937136394747881E-3</v>
      </c>
      <c r="AI145" s="1">
        <f t="shared" si="140"/>
        <v>324690.39742731268</v>
      </c>
      <c r="AJ145" s="1">
        <f t="shared" si="141"/>
        <v>113096.35602740904</v>
      </c>
      <c r="AK145" s="1">
        <f t="shared" si="142"/>
        <v>42890.198543485239</v>
      </c>
      <c r="AL145" s="14">
        <f t="shared" si="177"/>
        <v>50.569033024495752</v>
      </c>
      <c r="AM145" s="14">
        <f t="shared" si="178"/>
        <v>10.610692147539076</v>
      </c>
      <c r="AN145" s="14">
        <f t="shared" si="179"/>
        <v>3.5624031568708614</v>
      </c>
      <c r="AO145" s="11">
        <f t="shared" si="180"/>
        <v>8.4303302653172905E-3</v>
      </c>
      <c r="AP145" s="11">
        <f t="shared" si="181"/>
        <v>1.0619992663918767E-2</v>
      </c>
      <c r="AQ145" s="11">
        <f t="shared" si="182"/>
        <v>9.6336733161656307E-3</v>
      </c>
      <c r="AR145" s="1">
        <f t="shared" si="192"/>
        <v>181574.79334238553</v>
      </c>
      <c r="AS145" s="1">
        <f t="shared" si="185"/>
        <v>64950.144998633026</v>
      </c>
      <c r="AT145" s="1">
        <f t="shared" si="186"/>
        <v>24309.759733572613</v>
      </c>
      <c r="AU145" s="1">
        <f t="shared" si="143"/>
        <v>36314.958668477106</v>
      </c>
      <c r="AV145" s="1">
        <f t="shared" si="144"/>
        <v>12990.028999726606</v>
      </c>
      <c r="AW145" s="1">
        <f t="shared" si="145"/>
        <v>4861.9519467145228</v>
      </c>
      <c r="AX145" s="2">
        <f t="shared" si="187"/>
        <v>2.3325844645441966E-2</v>
      </c>
      <c r="AY145" s="2">
        <f t="shared" si="183"/>
        <v>0.14080383702212665</v>
      </c>
      <c r="AZ145" s="2">
        <f t="shared" si="184"/>
        <v>0.29906965081540887</v>
      </c>
      <c r="BA145" s="2">
        <f t="shared" si="199"/>
        <v>0.17242843119505386</v>
      </c>
      <c r="BB145" s="2">
        <f t="shared" si="200"/>
        <v>5.4409502842329367E-5</v>
      </c>
      <c r="BC145" s="2">
        <f t="shared" si="193"/>
        <v>1.9825720520153605E-3</v>
      </c>
      <c r="BD145" s="2">
        <f t="shared" si="194"/>
        <v>8.9442656038850599E-3</v>
      </c>
      <c r="BE145" s="2">
        <f t="shared" si="201"/>
        <v>9.8793942344578927</v>
      </c>
      <c r="BF145" s="2">
        <f t="shared" si="195"/>
        <v>128.76834224863509</v>
      </c>
      <c r="BG145" s="2">
        <f t="shared" si="196"/>
        <v>217.43294782370356</v>
      </c>
      <c r="BH145" s="2">
        <f t="shared" si="188"/>
        <v>54.977031541089445</v>
      </c>
      <c r="BI145" s="2">
        <f t="shared" si="197"/>
        <v>54.977031541089431</v>
      </c>
      <c r="BJ145" s="2">
        <f t="shared" si="198"/>
        <v>54.977031541089445</v>
      </c>
      <c r="BK145" s="11">
        <f t="shared" si="202"/>
        <v>4.1498477522888572E-2</v>
      </c>
      <c r="BL145" s="11"/>
      <c r="BM145" s="11"/>
    </row>
    <row r="146" spans="1:65">
      <c r="A146" s="2">
        <f t="shared" si="146"/>
        <v>2100</v>
      </c>
      <c r="B146" s="5">
        <f t="shared" si="147"/>
        <v>1164.5066932706379</v>
      </c>
      <c r="C146" s="5">
        <f t="shared" si="148"/>
        <v>2959.6670200071494</v>
      </c>
      <c r="D146" s="5">
        <f t="shared" si="149"/>
        <v>4356.4152275777533</v>
      </c>
      <c r="E146" s="15">
        <f t="shared" si="150"/>
        <v>4.0621171867218736E-5</v>
      </c>
      <c r="F146" s="15">
        <f t="shared" si="151"/>
        <v>8.0026432450625273E-5</v>
      </c>
      <c r="G146" s="15">
        <f t="shared" si="152"/>
        <v>1.6337111513662725E-4</v>
      </c>
      <c r="H146" s="5">
        <f t="shared" si="153"/>
        <v>183527.38567722045</v>
      </c>
      <c r="I146" s="5">
        <f t="shared" si="154"/>
        <v>65824.739939576437</v>
      </c>
      <c r="J146" s="5">
        <f t="shared" si="155"/>
        <v>24597.510021568571</v>
      </c>
      <c r="K146" s="5">
        <f t="shared" si="156"/>
        <v>157600.97107021749</v>
      </c>
      <c r="L146" s="5">
        <f t="shared" si="157"/>
        <v>22240.589733441509</v>
      </c>
      <c r="M146" s="5">
        <f t="shared" si="158"/>
        <v>5646.2730792641269</v>
      </c>
      <c r="N146" s="15">
        <f t="shared" si="159"/>
        <v>1.0712596745263259E-2</v>
      </c>
      <c r="O146" s="15">
        <f t="shared" si="160"/>
        <v>1.3384537376789352E-2</v>
      </c>
      <c r="P146" s="15">
        <f t="shared" si="161"/>
        <v>1.1671543646134763E-2</v>
      </c>
      <c r="Q146" s="5">
        <f t="shared" si="162"/>
        <v>9773.4305328380706</v>
      </c>
      <c r="R146" s="5">
        <f t="shared" si="163"/>
        <v>13093.647722080845</v>
      </c>
      <c r="S146" s="5">
        <f t="shared" si="164"/>
        <v>6697.3962596941265</v>
      </c>
      <c r="T146" s="5">
        <f t="shared" si="165"/>
        <v>53.253254258343397</v>
      </c>
      <c r="U146" s="5">
        <f t="shared" si="166"/>
        <v>198.91681659661867</v>
      </c>
      <c r="V146" s="5">
        <f t="shared" si="167"/>
        <v>272.27944022876494</v>
      </c>
      <c r="W146" s="15">
        <f t="shared" si="168"/>
        <v>-1.0734613539272964E-2</v>
      </c>
      <c r="X146" s="15">
        <f t="shared" si="169"/>
        <v>-1.217998157191269E-2</v>
      </c>
      <c r="Y146" s="15">
        <f t="shared" si="170"/>
        <v>-9.7425357312937999E-3</v>
      </c>
      <c r="Z146" s="5">
        <f t="shared" si="189"/>
        <v>15336.427324560238</v>
      </c>
      <c r="AA146" s="5">
        <f t="shared" si="190"/>
        <v>33186.95628765798</v>
      </c>
      <c r="AB146" s="5">
        <f t="shared" si="191"/>
        <v>26441.524434915533</v>
      </c>
      <c r="AC146" s="16">
        <f t="shared" si="171"/>
        <v>1.6065180457524195</v>
      </c>
      <c r="AD146" s="16">
        <f t="shared" si="172"/>
        <v>2.9532573409870166</v>
      </c>
      <c r="AE146" s="16">
        <f t="shared" si="173"/>
        <v>5.643704084436485</v>
      </c>
      <c r="AF146" s="15">
        <f t="shared" si="174"/>
        <v>-4.0504037456468023E-3</v>
      </c>
      <c r="AG146" s="15">
        <f t="shared" si="175"/>
        <v>2.9673830763510267E-4</v>
      </c>
      <c r="AH146" s="15">
        <f t="shared" si="176"/>
        <v>9.7937136394747881E-3</v>
      </c>
      <c r="AI146" s="1">
        <f t="shared" si="140"/>
        <v>328536.31635305856</v>
      </c>
      <c r="AJ146" s="1">
        <f t="shared" si="141"/>
        <v>114776.74942439474</v>
      </c>
      <c r="AK146" s="1">
        <f t="shared" si="142"/>
        <v>43463.130635851237</v>
      </c>
      <c r="AL146" s="14">
        <f t="shared" si="177"/>
        <v>50.991083537594044</v>
      </c>
      <c r="AM146" s="14">
        <f t="shared" si="178"/>
        <v>10.722250765577382</v>
      </c>
      <c r="AN146" s="14">
        <f t="shared" si="179"/>
        <v>3.5963789948222948</v>
      </c>
      <c r="AO146" s="11">
        <f t="shared" si="180"/>
        <v>8.346026962664118E-3</v>
      </c>
      <c r="AP146" s="11">
        <f t="shared" si="181"/>
        <v>1.0513792737279579E-2</v>
      </c>
      <c r="AQ146" s="11">
        <f t="shared" si="182"/>
        <v>9.5373365830039736E-3</v>
      </c>
      <c r="AR146" s="1">
        <f t="shared" si="192"/>
        <v>183527.38567722045</v>
      </c>
      <c r="AS146" s="1">
        <f t="shared" si="185"/>
        <v>65824.739939576437</v>
      </c>
      <c r="AT146" s="1">
        <f t="shared" si="186"/>
        <v>24597.510021568571</v>
      </c>
      <c r="AU146" s="1">
        <f t="shared" si="143"/>
        <v>36705.477135444089</v>
      </c>
      <c r="AV146" s="1">
        <f t="shared" si="144"/>
        <v>13164.947987915288</v>
      </c>
      <c r="AW146" s="1">
        <f t="shared" si="145"/>
        <v>4919.5020043137147</v>
      </c>
      <c r="AX146" s="2">
        <f t="shared" si="187"/>
        <v>2.392397021987373E-2</v>
      </c>
      <c r="AY146" s="2">
        <f t="shared" si="183"/>
        <v>0.14434049878132632</v>
      </c>
      <c r="AZ146" s="2">
        <f t="shared" si="184"/>
        <v>0.3077551109918098</v>
      </c>
      <c r="BA146" s="2">
        <f t="shared" si="199"/>
        <v>0.17734490293895661</v>
      </c>
      <c r="BB146" s="2">
        <f t="shared" si="200"/>
        <v>5.7235635108140507E-5</v>
      </c>
      <c r="BC146" s="2">
        <f t="shared" si="193"/>
        <v>2.0834179588442065E-3</v>
      </c>
      <c r="BD146" s="2">
        <f t="shared" si="194"/>
        <v>9.4713208341581177E-3</v>
      </c>
      <c r="BE146" s="2">
        <f t="shared" si="201"/>
        <v>10.504306478972362</v>
      </c>
      <c r="BF146" s="2">
        <f t="shared" si="195"/>
        <v>137.14044532636305</v>
      </c>
      <c r="BG146" s="2">
        <f t="shared" si="196"/>
        <v>232.97090913569551</v>
      </c>
      <c r="BH146" s="2">
        <f t="shared" si="188"/>
        <v>57.258494648772484</v>
      </c>
      <c r="BI146" s="2">
        <f t="shared" si="197"/>
        <v>57.258494648772491</v>
      </c>
      <c r="BJ146" s="2">
        <f t="shared" si="198"/>
        <v>57.258494648772484</v>
      </c>
      <c r="BK146" s="11">
        <f t="shared" si="202"/>
        <v>4.1382486681737357E-2</v>
      </c>
      <c r="BL146" s="11"/>
      <c r="BM146" s="11"/>
    </row>
    <row r="147" spans="1:65">
      <c r="A147" s="2">
        <f t="shared" si="146"/>
        <v>2101</v>
      </c>
      <c r="B147" s="5">
        <f t="shared" si="147"/>
        <v>1164.5516317158392</v>
      </c>
      <c r="C147" s="5">
        <f t="shared" si="148"/>
        <v>2959.8920290203596</v>
      </c>
      <c r="D147" s="5">
        <f t="shared" si="149"/>
        <v>4357.0913543707948</v>
      </c>
      <c r="E147" s="15">
        <f t="shared" si="150"/>
        <v>3.8590113273857797E-5</v>
      </c>
      <c r="F147" s="15">
        <f t="shared" si="151"/>
        <v>7.6025110828094008E-5</v>
      </c>
      <c r="G147" s="15">
        <f t="shared" si="152"/>
        <v>1.5520255937979588E-4</v>
      </c>
      <c r="H147" s="5">
        <f t="shared" si="153"/>
        <v>185480.87439379378</v>
      </c>
      <c r="I147" s="5">
        <f t="shared" si="154"/>
        <v>66701.60885418237</v>
      </c>
      <c r="J147" s="5">
        <f t="shared" si="155"/>
        <v>24884.756592712831</v>
      </c>
      <c r="K147" s="5">
        <f t="shared" si="156"/>
        <v>159272.34941099866</v>
      </c>
      <c r="L147" s="5">
        <f t="shared" si="157"/>
        <v>22535.149323084843</v>
      </c>
      <c r="M147" s="5">
        <f t="shared" si="158"/>
        <v>5711.3231210426211</v>
      </c>
      <c r="N147" s="15">
        <f t="shared" si="159"/>
        <v>1.060512717295703E-2</v>
      </c>
      <c r="O147" s="15">
        <f t="shared" si="160"/>
        <v>1.3244234670649391E-2</v>
      </c>
      <c r="P147" s="15">
        <f t="shared" si="161"/>
        <v>1.1520881272531813E-2</v>
      </c>
      <c r="Q147" s="5">
        <f t="shared" si="162"/>
        <v>9771.4294465408148</v>
      </c>
      <c r="R147" s="5">
        <f t="shared" si="163"/>
        <v>13106.466826405085</v>
      </c>
      <c r="S147" s="5">
        <f t="shared" si="164"/>
        <v>6709.5959961945509</v>
      </c>
      <c r="T147" s="5">
        <f t="shared" si="165"/>
        <v>52.681601154171439</v>
      </c>
      <c r="U147" s="5">
        <f t="shared" si="166"/>
        <v>196.49401343612831</v>
      </c>
      <c r="V147" s="5">
        <f t="shared" si="167"/>
        <v>269.62674805343954</v>
      </c>
      <c r="W147" s="15">
        <f t="shared" si="168"/>
        <v>-1.0734613539272964E-2</v>
      </c>
      <c r="X147" s="15">
        <f t="shared" si="169"/>
        <v>-1.217998157191269E-2</v>
      </c>
      <c r="Y147" s="15">
        <f t="shared" si="170"/>
        <v>-9.7425357312937999E-3</v>
      </c>
      <c r="Z147" s="5">
        <f t="shared" si="189"/>
        <v>15263.482961508496</v>
      </c>
      <c r="AA147" s="5">
        <f t="shared" si="190"/>
        <v>33097.239622984467</v>
      </c>
      <c r="AB147" s="5">
        <f t="shared" si="191"/>
        <v>26421.815176354397</v>
      </c>
      <c r="AC147" s="16">
        <f t="shared" si="171"/>
        <v>1.6000109990424547</v>
      </c>
      <c r="AD147" s="16">
        <f t="shared" si="172"/>
        <v>2.9541336855723919</v>
      </c>
      <c r="AE147" s="16">
        <f t="shared" si="173"/>
        <v>5.6989769061053899</v>
      </c>
      <c r="AF147" s="15">
        <f t="shared" si="174"/>
        <v>-4.0504037456468023E-3</v>
      </c>
      <c r="AG147" s="15">
        <f t="shared" si="175"/>
        <v>2.9673830763510267E-4</v>
      </c>
      <c r="AH147" s="15">
        <f t="shared" si="176"/>
        <v>9.7937136394747881E-3</v>
      </c>
      <c r="AI147" s="1">
        <f t="shared" si="140"/>
        <v>332388.1618531968</v>
      </c>
      <c r="AJ147" s="1">
        <f t="shared" si="141"/>
        <v>116464.02246987057</v>
      </c>
      <c r="AK147" s="1">
        <f t="shared" si="142"/>
        <v>44036.31957657983</v>
      </c>
      <c r="AL147" s="14">
        <f t="shared" si="177"/>
        <v>51.412400766073652</v>
      </c>
      <c r="AM147" s="14">
        <f t="shared" si="178"/>
        <v>10.833854972581534</v>
      </c>
      <c r="AN147" s="14">
        <f t="shared" si="179"/>
        <v>3.6303358730064237</v>
      </c>
      <c r="AO147" s="11">
        <f t="shared" si="180"/>
        <v>8.2625666930374771E-3</v>
      </c>
      <c r="AP147" s="11">
        <f t="shared" si="181"/>
        <v>1.0408654809906782E-2</v>
      </c>
      <c r="AQ147" s="11">
        <f t="shared" si="182"/>
        <v>9.4419632171739345E-3</v>
      </c>
      <c r="AR147" s="1">
        <f t="shared" si="192"/>
        <v>185480.87439379378</v>
      </c>
      <c r="AS147" s="1">
        <f t="shared" si="185"/>
        <v>66701.60885418237</v>
      </c>
      <c r="AT147" s="1">
        <f t="shared" si="186"/>
        <v>24884.756592712831</v>
      </c>
      <c r="AU147" s="1">
        <f t="shared" si="143"/>
        <v>37096.174878758757</v>
      </c>
      <c r="AV147" s="1">
        <f t="shared" si="144"/>
        <v>13340.321770836475</v>
      </c>
      <c r="AW147" s="1">
        <f t="shared" si="145"/>
        <v>4976.9513185425667</v>
      </c>
      <c r="AX147" s="2">
        <f t="shared" si="187"/>
        <v>2.4534358769238089E-2</v>
      </c>
      <c r="AY147" s="2">
        <f t="shared" si="183"/>
        <v>0.14793661085284493</v>
      </c>
      <c r="AZ147" s="2">
        <f t="shared" si="184"/>
        <v>0.31655520093338851</v>
      </c>
      <c r="BA147" s="2">
        <f t="shared" si="199"/>
        <v>0.18232513426107405</v>
      </c>
      <c r="BB147" s="2">
        <f t="shared" si="200"/>
        <v>6.0193476021768997E-5</v>
      </c>
      <c r="BC147" s="2">
        <f t="shared" si="193"/>
        <v>2.1885240830626074E-3</v>
      </c>
      <c r="BD147" s="2">
        <f t="shared" si="194"/>
        <v>1.0020719523797798E-2</v>
      </c>
      <c r="BE147" s="2">
        <f t="shared" si="201"/>
        <v>11.164738565319574</v>
      </c>
      <c r="BF147" s="2">
        <f t="shared" si="195"/>
        <v>145.97807735640018</v>
      </c>
      <c r="BG147" s="2">
        <f t="shared" si="196"/>
        <v>249.36316623355341</v>
      </c>
      <c r="BH147" s="2">
        <f t="shared" si="188"/>
        <v>59.627993540991639</v>
      </c>
      <c r="BI147" s="2">
        <f t="shared" si="197"/>
        <v>59.627993540991653</v>
      </c>
      <c r="BJ147" s="2">
        <f t="shared" si="198"/>
        <v>59.627993540991639</v>
      </c>
      <c r="BK147" s="11">
        <f t="shared" si="202"/>
        <v>4.126739476476346E-2</v>
      </c>
      <c r="BL147" s="11"/>
      <c r="BM147" s="11"/>
    </row>
    <row r="148" spans="1:65">
      <c r="A148" s="2">
        <f t="shared" si="146"/>
        <v>2102</v>
      </c>
      <c r="B148" s="5">
        <f t="shared" si="147"/>
        <v>1164.5943248862513</v>
      </c>
      <c r="C148" s="5">
        <f t="shared" si="148"/>
        <v>2960.1058038339274</v>
      </c>
      <c r="D148" s="5">
        <f t="shared" si="149"/>
        <v>4357.7337745139621</v>
      </c>
      <c r="E148" s="15">
        <f t="shared" si="150"/>
        <v>3.6660607610164905E-5</v>
      </c>
      <c r="F148" s="15">
        <f t="shared" si="151"/>
        <v>7.2223855286689307E-5</v>
      </c>
      <c r="G148" s="15">
        <f t="shared" si="152"/>
        <v>1.4744243141080607E-4</v>
      </c>
      <c r="H148" s="5">
        <f t="shared" si="153"/>
        <v>187435.06069821573</v>
      </c>
      <c r="I148" s="5">
        <f t="shared" si="154"/>
        <v>67580.62439108135</v>
      </c>
      <c r="J148" s="5">
        <f t="shared" si="155"/>
        <v>25171.432976060529</v>
      </c>
      <c r="K148" s="5">
        <f t="shared" si="156"/>
        <v>160944.50805135339</v>
      </c>
      <c r="L148" s="5">
        <f t="shared" si="157"/>
        <v>22830.475959187326</v>
      </c>
      <c r="M148" s="5">
        <f t="shared" si="158"/>
        <v>5776.2668117255544</v>
      </c>
      <c r="N148" s="15">
        <f t="shared" si="159"/>
        <v>1.0498737832012273E-2</v>
      </c>
      <c r="O148" s="15">
        <f t="shared" si="160"/>
        <v>1.3105155500343413E-2</v>
      </c>
      <c r="P148" s="15">
        <f t="shared" si="161"/>
        <v>1.1371041229248036E-2</v>
      </c>
      <c r="Q148" s="5">
        <f t="shared" si="162"/>
        <v>9768.3814663250741</v>
      </c>
      <c r="R148" s="5">
        <f t="shared" si="163"/>
        <v>13117.447850566559</v>
      </c>
      <c r="S148" s="5">
        <f t="shared" si="164"/>
        <v>6720.7700830955155</v>
      </c>
      <c r="T148" s="5">
        <f t="shared" si="165"/>
        <v>52.116084525151294</v>
      </c>
      <c r="U148" s="5">
        <f t="shared" si="166"/>
        <v>194.1007199734851</v>
      </c>
      <c r="V148" s="5">
        <f t="shared" si="167"/>
        <v>266.99989982641637</v>
      </c>
      <c r="W148" s="15">
        <f t="shared" si="168"/>
        <v>-1.0734613539272964E-2</v>
      </c>
      <c r="X148" s="15">
        <f t="shared" si="169"/>
        <v>-1.217998157191269E-2</v>
      </c>
      <c r="Y148" s="15">
        <f t="shared" si="170"/>
        <v>-9.7425357312937999E-3</v>
      </c>
      <c r="Z148" s="5">
        <f t="shared" si="189"/>
        <v>15189.042787634797</v>
      </c>
      <c r="AA148" s="5">
        <f t="shared" si="190"/>
        <v>33000.197223337818</v>
      </c>
      <c r="AB148" s="5">
        <f t="shared" si="191"/>
        <v>26389.391344207088</v>
      </c>
      <c r="AC148" s="16">
        <f t="shared" si="171"/>
        <v>1.593530308498857</v>
      </c>
      <c r="AD148" s="16">
        <f t="shared" si="172"/>
        <v>2.9550102902027766</v>
      </c>
      <c r="AE148" s="16">
        <f t="shared" si="173"/>
        <v>5.7547910539617657</v>
      </c>
      <c r="AF148" s="15">
        <f t="shared" si="174"/>
        <v>-4.0504037456468023E-3</v>
      </c>
      <c r="AG148" s="15">
        <f t="shared" si="175"/>
        <v>2.9673830763510267E-4</v>
      </c>
      <c r="AH148" s="15">
        <f t="shared" si="176"/>
        <v>9.7937136394747881E-3</v>
      </c>
      <c r="AI148" s="1">
        <f t="shared" si="140"/>
        <v>336245.52054663585</v>
      </c>
      <c r="AJ148" s="1">
        <f t="shared" si="141"/>
        <v>118157.94199371999</v>
      </c>
      <c r="AK148" s="1">
        <f t="shared" si="142"/>
        <v>44609.638937464413</v>
      </c>
      <c r="AL148" s="14">
        <f t="shared" si="177"/>
        <v>51.832951172350725</v>
      </c>
      <c r="AM148" s="14">
        <f t="shared" si="178"/>
        <v>10.945493170685026</v>
      </c>
      <c r="AN148" s="14">
        <f t="shared" si="179"/>
        <v>3.6642705958075479</v>
      </c>
      <c r="AO148" s="11">
        <f t="shared" si="180"/>
        <v>8.1799410261071022E-3</v>
      </c>
      <c r="AP148" s="11">
        <f t="shared" si="181"/>
        <v>1.0304568261807714E-2</v>
      </c>
      <c r="AQ148" s="11">
        <f t="shared" si="182"/>
        <v>9.3475435850021958E-3</v>
      </c>
      <c r="AR148" s="1">
        <f t="shared" si="192"/>
        <v>187435.06069821573</v>
      </c>
      <c r="AS148" s="1">
        <f t="shared" si="185"/>
        <v>67580.62439108135</v>
      </c>
      <c r="AT148" s="1">
        <f t="shared" si="186"/>
        <v>25171.432976060529</v>
      </c>
      <c r="AU148" s="1">
        <f t="shared" si="143"/>
        <v>37487.01213964315</v>
      </c>
      <c r="AV148" s="1">
        <f t="shared" si="144"/>
        <v>13516.124878216271</v>
      </c>
      <c r="AW148" s="1">
        <f t="shared" si="145"/>
        <v>5034.2865952121065</v>
      </c>
      <c r="AX148" s="2">
        <f t="shared" si="187"/>
        <v>2.515718502756796E-2</v>
      </c>
      <c r="AY148" s="2">
        <f t="shared" si="183"/>
        <v>0.15159218229722238</v>
      </c>
      <c r="AZ148" s="2">
        <f t="shared" si="184"/>
        <v>0.32546470854232473</v>
      </c>
      <c r="BA148" s="2">
        <f t="shared" si="199"/>
        <v>0.18736601599763605</v>
      </c>
      <c r="BB148" s="2">
        <f t="shared" si="200"/>
        <v>6.3288395851128956E-5</v>
      </c>
      <c r="BC148" s="2">
        <f t="shared" si="193"/>
        <v>2.29801897336343E-3</v>
      </c>
      <c r="BD148" s="2">
        <f t="shared" si="194"/>
        <v>1.0592727650654039E-2</v>
      </c>
      <c r="BE148" s="2">
        <f t="shared" si="201"/>
        <v>11.86246431784906</v>
      </c>
      <c r="BF148" s="2">
        <f t="shared" si="195"/>
        <v>155.30155708245235</v>
      </c>
      <c r="BG148" s="2">
        <f t="shared" si="196"/>
        <v>266.63413409210125</v>
      </c>
      <c r="BH148" s="2">
        <f t="shared" si="188"/>
        <v>62.088685489478507</v>
      </c>
      <c r="BI148" s="2">
        <f t="shared" si="197"/>
        <v>62.088685489478507</v>
      </c>
      <c r="BJ148" s="2">
        <f t="shared" si="198"/>
        <v>62.088685489478507</v>
      </c>
      <c r="BK148" s="11">
        <f t="shared" si="202"/>
        <v>4.1153201097998221E-2</v>
      </c>
      <c r="BL148" s="11"/>
      <c r="BM148" s="11"/>
    </row>
    <row r="149" spans="1:65">
      <c r="A149" s="2">
        <f t="shared" si="146"/>
        <v>2103</v>
      </c>
      <c r="B149" s="5">
        <f t="shared" si="147"/>
        <v>1164.6348848850425</v>
      </c>
      <c r="C149" s="5">
        <f t="shared" si="148"/>
        <v>2960.3089045744769</v>
      </c>
      <c r="D149" s="5">
        <f t="shared" si="149"/>
        <v>4358.3441636339594</v>
      </c>
      <c r="E149" s="15">
        <f t="shared" si="150"/>
        <v>3.4827577229656655E-5</v>
      </c>
      <c r="F149" s="15">
        <f t="shared" si="151"/>
        <v>6.8612662522354835E-5</v>
      </c>
      <c r="G149" s="15">
        <f t="shared" si="152"/>
        <v>1.4007030984026575E-4</v>
      </c>
      <c r="H149" s="5">
        <f t="shared" si="153"/>
        <v>189389.74719648785</v>
      </c>
      <c r="I149" s="5">
        <f t="shared" si="154"/>
        <v>68461.658492040238</v>
      </c>
      <c r="J149" s="5">
        <f t="shared" si="155"/>
        <v>25457.47353473015</v>
      </c>
      <c r="K149" s="5">
        <f t="shared" si="156"/>
        <v>162617.27143368364</v>
      </c>
      <c r="L149" s="5">
        <f t="shared" si="157"/>
        <v>23126.525203585505</v>
      </c>
      <c r="M149" s="5">
        <f t="shared" si="158"/>
        <v>5841.0883993851166</v>
      </c>
      <c r="N149" s="15">
        <f t="shared" si="159"/>
        <v>1.0393416976965275E-2</v>
      </c>
      <c r="O149" s="15">
        <f t="shared" si="160"/>
        <v>1.2967283070550506E-2</v>
      </c>
      <c r="P149" s="15">
        <f t="shared" si="161"/>
        <v>1.1222055658505425E-2</v>
      </c>
      <c r="Q149" s="5">
        <f t="shared" si="162"/>
        <v>9764.2987315493774</v>
      </c>
      <c r="R149" s="5">
        <f t="shared" si="163"/>
        <v>13126.604040021413</v>
      </c>
      <c r="S149" s="5">
        <f t="shared" si="164"/>
        <v>6730.9214761923486</v>
      </c>
      <c r="T149" s="5">
        <f t="shared" si="165"/>
        <v>51.556638498593713</v>
      </c>
      <c r="U149" s="5">
        <f t="shared" si="166"/>
        <v>191.73657678111306</v>
      </c>
      <c r="V149" s="5">
        <f t="shared" si="167"/>
        <v>264.39864376210562</v>
      </c>
      <c r="W149" s="15">
        <f t="shared" si="168"/>
        <v>-1.0734613539272964E-2</v>
      </c>
      <c r="X149" s="15">
        <f t="shared" si="169"/>
        <v>-1.217998157191269E-2</v>
      </c>
      <c r="Y149" s="15">
        <f t="shared" si="170"/>
        <v>-9.7425357312937999E-3</v>
      </c>
      <c r="Z149" s="5">
        <f t="shared" si="189"/>
        <v>15113.146561219863</v>
      </c>
      <c r="AA149" s="5">
        <f t="shared" si="190"/>
        <v>32895.906474449439</v>
      </c>
      <c r="AB149" s="5">
        <f t="shared" si="191"/>
        <v>26344.25598602619</v>
      </c>
      <c r="AC149" s="16">
        <f t="shared" si="171"/>
        <v>1.5870758673685115</v>
      </c>
      <c r="AD149" s="16">
        <f t="shared" si="172"/>
        <v>2.9558871549553358</v>
      </c>
      <c r="AE149" s="16">
        <f t="shared" si="173"/>
        <v>5.8111518295992788</v>
      </c>
      <c r="AF149" s="15">
        <f t="shared" si="174"/>
        <v>-4.0504037456468023E-3</v>
      </c>
      <c r="AG149" s="15">
        <f t="shared" si="175"/>
        <v>2.9673830763510267E-4</v>
      </c>
      <c r="AH149" s="15">
        <f t="shared" si="176"/>
        <v>9.7937136394747881E-3</v>
      </c>
      <c r="AI149" s="1">
        <f t="shared" si="140"/>
        <v>340107.98063161538</v>
      </c>
      <c r="AJ149" s="1">
        <f t="shared" si="141"/>
        <v>119858.27267256426</v>
      </c>
      <c r="AK149" s="1">
        <f t="shared" si="142"/>
        <v>45182.961638930079</v>
      </c>
      <c r="AL149" s="14">
        <f t="shared" si="177"/>
        <v>52.252701751311655</v>
      </c>
      <c r="AM149" s="14">
        <f t="shared" si="178"/>
        <v>11.057153866406136</v>
      </c>
      <c r="AN149" s="14">
        <f t="shared" si="179"/>
        <v>3.6981800056180854</v>
      </c>
      <c r="AO149" s="11">
        <f t="shared" si="180"/>
        <v>8.0981416158460318E-3</v>
      </c>
      <c r="AP149" s="11">
        <f t="shared" si="181"/>
        <v>1.0201522579189637E-2</v>
      </c>
      <c r="AQ149" s="11">
        <f t="shared" si="182"/>
        <v>9.254068149152174E-3</v>
      </c>
      <c r="AR149" s="1">
        <f t="shared" si="192"/>
        <v>189389.74719648785</v>
      </c>
      <c r="AS149" s="1">
        <f t="shared" si="185"/>
        <v>68461.658492040238</v>
      </c>
      <c r="AT149" s="1">
        <f t="shared" si="186"/>
        <v>25457.47353473015</v>
      </c>
      <c r="AU149" s="1">
        <f t="shared" si="143"/>
        <v>37877.949439297568</v>
      </c>
      <c r="AV149" s="1">
        <f t="shared" si="144"/>
        <v>13692.331698408048</v>
      </c>
      <c r="AW149" s="1">
        <f t="shared" si="145"/>
        <v>5091.4947069460304</v>
      </c>
      <c r="AX149" s="2">
        <f t="shared" si="187"/>
        <v>2.5792624645302596E-2</v>
      </c>
      <c r="AY149" s="2">
        <f t="shared" si="183"/>
        <v>0.15530718600146909</v>
      </c>
      <c r="AZ149" s="2">
        <f t="shared" si="184"/>
        <v>0.33447814435571194</v>
      </c>
      <c r="BA149" s="2">
        <f t="shared" si="199"/>
        <v>0.19246428204613636</v>
      </c>
      <c r="BB149" s="2">
        <f t="shared" si="200"/>
        <v>6.6525948609347097E-5</v>
      </c>
      <c r="BC149" s="2">
        <f t="shared" si="193"/>
        <v>2.412032202369492E-3</v>
      </c>
      <c r="BD149" s="2">
        <f t="shared" si="194"/>
        <v>1.1187562905164048E-2</v>
      </c>
      <c r="BE149" s="2">
        <f t="shared" si="201"/>
        <v>12.599332589130789</v>
      </c>
      <c r="BF149" s="2">
        <f t="shared" si="195"/>
        <v>165.13172491042386</v>
      </c>
      <c r="BG149" s="2">
        <f t="shared" si="196"/>
        <v>284.8070865763425</v>
      </c>
      <c r="BH149" s="2">
        <f t="shared" si="188"/>
        <v>64.643833649337381</v>
      </c>
      <c r="BI149" s="2">
        <f t="shared" si="197"/>
        <v>64.643833649337367</v>
      </c>
      <c r="BJ149" s="2">
        <f t="shared" si="198"/>
        <v>64.643833649337381</v>
      </c>
      <c r="BK149" s="11">
        <f t="shared" si="202"/>
        <v>4.1039905153425565E-2</v>
      </c>
      <c r="BL149" s="11"/>
      <c r="BM149" s="11"/>
    </row>
    <row r="150" spans="1:65">
      <c r="A150" s="2">
        <f t="shared" si="146"/>
        <v>2104</v>
      </c>
      <c r="B150" s="5">
        <f t="shared" si="147"/>
        <v>1164.6734182258704</v>
      </c>
      <c r="C150" s="5">
        <f t="shared" si="148"/>
        <v>2960.5018635165166</v>
      </c>
      <c r="D150" s="5">
        <f t="shared" si="149"/>
        <v>4358.9241145204805</v>
      </c>
      <c r="E150" s="15">
        <f t="shared" si="150"/>
        <v>3.3086198368173824E-5</v>
      </c>
      <c r="F150" s="15">
        <f t="shared" si="151"/>
        <v>6.5182029396237086E-5</v>
      </c>
      <c r="G150" s="15">
        <f t="shared" si="152"/>
        <v>1.3306679434825245E-4</v>
      </c>
      <c r="H150" s="5">
        <f t="shared" si="153"/>
        <v>191344.73794259838</v>
      </c>
      <c r="I150" s="5">
        <f t="shared" si="154"/>
        <v>69344.582438557089</v>
      </c>
      <c r="J150" s="5">
        <f t="shared" si="155"/>
        <v>25742.813653779511</v>
      </c>
      <c r="K150" s="5">
        <f t="shared" si="156"/>
        <v>164290.46541997237</v>
      </c>
      <c r="L150" s="5">
        <f t="shared" si="157"/>
        <v>23423.252419841017</v>
      </c>
      <c r="M150" s="5">
        <f t="shared" si="158"/>
        <v>5905.7723826906868</v>
      </c>
      <c r="N150" s="15">
        <f t="shared" si="159"/>
        <v>1.0289153000399898E-2</v>
      </c>
      <c r="O150" s="15">
        <f t="shared" si="160"/>
        <v>1.2830600950354043E-2</v>
      </c>
      <c r="P150" s="15">
        <f t="shared" si="161"/>
        <v>1.1073960687254747E-2</v>
      </c>
      <c r="Q150" s="5">
        <f t="shared" si="162"/>
        <v>9759.1935381181756</v>
      </c>
      <c r="R150" s="5">
        <f t="shared" si="163"/>
        <v>13133.949125127569</v>
      </c>
      <c r="S150" s="5">
        <f t="shared" si="164"/>
        <v>6740.0537623046848</v>
      </c>
      <c r="T150" s="5">
        <f t="shared" si="165"/>
        <v>51.003197908927305</v>
      </c>
      <c r="U150" s="5">
        <f t="shared" si="166"/>
        <v>189.40122880925747</v>
      </c>
      <c r="V150" s="5">
        <f t="shared" si="167"/>
        <v>261.82273052794767</v>
      </c>
      <c r="W150" s="15">
        <f t="shared" si="168"/>
        <v>-1.0734613539272964E-2</v>
      </c>
      <c r="X150" s="15">
        <f t="shared" si="169"/>
        <v>-1.217998157191269E-2</v>
      </c>
      <c r="Y150" s="15">
        <f t="shared" si="170"/>
        <v>-9.7425357312937999E-3</v>
      </c>
      <c r="Z150" s="5">
        <f t="shared" si="189"/>
        <v>15035.833878389183</v>
      </c>
      <c r="AA150" s="5">
        <f t="shared" si="190"/>
        <v>32784.448893768087</v>
      </c>
      <c r="AB150" s="5">
        <f t="shared" si="191"/>
        <v>26286.437480098171</v>
      </c>
      <c r="AC150" s="16">
        <f t="shared" si="171"/>
        <v>1.5806475693306965</v>
      </c>
      <c r="AD150" s="16">
        <f t="shared" si="172"/>
        <v>2.9567642799072575</v>
      </c>
      <c r="AE150" s="16">
        <f t="shared" si="173"/>
        <v>5.8680645865338841</v>
      </c>
      <c r="AF150" s="15">
        <f t="shared" si="174"/>
        <v>-4.0504037456468023E-3</v>
      </c>
      <c r="AG150" s="15">
        <f t="shared" si="175"/>
        <v>2.9673830763510267E-4</v>
      </c>
      <c r="AH150" s="15">
        <f t="shared" si="176"/>
        <v>9.7937136394747881E-3</v>
      </c>
      <c r="AI150" s="1">
        <f t="shared" si="140"/>
        <v>343975.13200775138</v>
      </c>
      <c r="AJ150" s="1">
        <f t="shared" si="141"/>
        <v>121564.77710371588</v>
      </c>
      <c r="AK150" s="1">
        <f t="shared" si="142"/>
        <v>45756.160181983105</v>
      </c>
      <c r="AL150" s="14">
        <f t="shared" si="177"/>
        <v>52.671620032118419</v>
      </c>
      <c r="AM150" s="14">
        <f t="shared" si="178"/>
        <v>11.168825673187555</v>
      </c>
      <c r="AN150" s="14">
        <f t="shared" si="179"/>
        <v>3.7320609833199088</v>
      </c>
      <c r="AO150" s="11">
        <f t="shared" si="180"/>
        <v>8.0171601996875709E-3</v>
      </c>
      <c r="AP150" s="11">
        <f t="shared" si="181"/>
        <v>1.0099507353397741E-2</v>
      </c>
      <c r="AQ150" s="11">
        <f t="shared" si="182"/>
        <v>9.1615274676606524E-3</v>
      </c>
      <c r="AR150" s="1">
        <f t="shared" si="192"/>
        <v>191344.73794259838</v>
      </c>
      <c r="AS150" s="1">
        <f t="shared" si="185"/>
        <v>69344.582438557089</v>
      </c>
      <c r="AT150" s="1">
        <f t="shared" si="186"/>
        <v>25742.813653779511</v>
      </c>
      <c r="AU150" s="1">
        <f t="shared" si="143"/>
        <v>38268.947588519681</v>
      </c>
      <c r="AV150" s="1">
        <f t="shared" si="144"/>
        <v>13868.916487711418</v>
      </c>
      <c r="AW150" s="1">
        <f t="shared" si="145"/>
        <v>5148.5627307559025</v>
      </c>
      <c r="AX150" s="2">
        <f t="shared" si="187"/>
        <v>2.6440854171572069E-2</v>
      </c>
      <c r="AY150" s="2">
        <f t="shared" si="183"/>
        <v>0.15908155802230561</v>
      </c>
      <c r="AZ150" s="2">
        <f t="shared" si="184"/>
        <v>0.34358975369269434</v>
      </c>
      <c r="BA150" s="2">
        <f t="shared" si="199"/>
        <v>0.19761651884262654</v>
      </c>
      <c r="BB150" s="2">
        <f t="shared" si="200"/>
        <v>6.9911876932234011E-5</v>
      </c>
      <c r="BC150" s="2">
        <f t="shared" si="193"/>
        <v>2.5306942102804189E-3</v>
      </c>
      <c r="BD150" s="2">
        <f t="shared" si="194"/>
        <v>1.1805391884260637E-2</v>
      </c>
      <c r="BE150" s="2">
        <f t="shared" si="201"/>
        <v>13.377269770673506</v>
      </c>
      <c r="BF150" s="2">
        <f t="shared" si="195"/>
        <v>175.48993329156963</v>
      </c>
      <c r="BG150" s="2">
        <f t="shared" si="196"/>
        <v>303.90400338636255</v>
      </c>
      <c r="BH150" s="2">
        <f t="shared" si="188"/>
        <v>67.296810451060011</v>
      </c>
      <c r="BI150" s="2">
        <f t="shared" si="197"/>
        <v>67.296810451060011</v>
      </c>
      <c r="BJ150" s="2">
        <f t="shared" si="198"/>
        <v>67.296810451060011</v>
      </c>
      <c r="BK150" s="11">
        <f t="shared" si="202"/>
        <v>4.0927506557050436E-2</v>
      </c>
      <c r="BL150" s="11"/>
      <c r="BM150" s="11"/>
    </row>
    <row r="151" spans="1:65">
      <c r="A151" s="2">
        <f t="shared" si="146"/>
        <v>2105</v>
      </c>
      <c r="B151" s="5">
        <f t="shared" si="147"/>
        <v>1164.7100261108324</v>
      </c>
      <c r="C151" s="5">
        <f t="shared" si="148"/>
        <v>2960.6851864600371</v>
      </c>
      <c r="D151" s="5">
        <f t="shared" si="149"/>
        <v>4359.4751411762709</v>
      </c>
      <c r="E151" s="15">
        <f t="shared" si="150"/>
        <v>3.143188844976513E-5</v>
      </c>
      <c r="F151" s="15">
        <f t="shared" si="151"/>
        <v>6.1922927926425227E-5</v>
      </c>
      <c r="G151" s="15">
        <f t="shared" si="152"/>
        <v>1.2641345463083981E-4</v>
      </c>
      <c r="H151" s="5">
        <f t="shared" si="153"/>
        <v>193299.83848488377</v>
      </c>
      <c r="I151" s="5">
        <f t="shared" si="154"/>
        <v>70229.266899694689</v>
      </c>
      <c r="J151" s="5">
        <f t="shared" si="155"/>
        <v>26027.389930243338</v>
      </c>
      <c r="K151" s="5">
        <f t="shared" si="156"/>
        <v>165963.91732828578</v>
      </c>
      <c r="L151" s="5">
        <f t="shared" si="157"/>
        <v>23720.612789522809</v>
      </c>
      <c r="M151" s="5">
        <f t="shared" si="158"/>
        <v>5970.3035542991183</v>
      </c>
      <c r="N151" s="15">
        <f t="shared" si="159"/>
        <v>1.0185934430434473E-2</v>
      </c>
      <c r="O151" s="15">
        <f t="shared" si="160"/>
        <v>1.2695093078957331E-2</v>
      </c>
      <c r="P151" s="15">
        <f t="shared" si="161"/>
        <v>1.092679626420523E-2</v>
      </c>
      <c r="Q151" s="5">
        <f t="shared" si="162"/>
        <v>9753.0783301198881</v>
      </c>
      <c r="R151" s="5">
        <f t="shared" si="163"/>
        <v>13139.497309205904</v>
      </c>
      <c r="S151" s="5">
        <f t="shared" si="164"/>
        <v>6748.1711833505369</v>
      </c>
      <c r="T151" s="5">
        <f t="shared" si="165"/>
        <v>50.455698290107918</v>
      </c>
      <c r="U151" s="5">
        <f t="shared" si="166"/>
        <v>187.09432533266309</v>
      </c>
      <c r="V151" s="5">
        <f t="shared" si="167"/>
        <v>259.27191322051425</v>
      </c>
      <c r="W151" s="15">
        <f t="shared" si="168"/>
        <v>-1.0734613539272964E-2</v>
      </c>
      <c r="X151" s="15">
        <f t="shared" si="169"/>
        <v>-1.217998157191269E-2</v>
      </c>
      <c r="Y151" s="15">
        <f t="shared" si="170"/>
        <v>-9.7425357312937999E-3</v>
      </c>
      <c r="Z151" s="5">
        <f t="shared" si="189"/>
        <v>14957.14415799456</v>
      </c>
      <c r="AA151" s="5">
        <f t="shared" si="190"/>
        <v>32665.910086378819</v>
      </c>
      <c r="AB151" s="5">
        <f t="shared" si="191"/>
        <v>26215.989852359529</v>
      </c>
      <c r="AC151" s="16">
        <f t="shared" si="171"/>
        <v>1.5742453084953318</v>
      </c>
      <c r="AD151" s="16">
        <f t="shared" si="172"/>
        <v>2.9576416651357533</v>
      </c>
      <c r="AE151" s="16">
        <f t="shared" si="173"/>
        <v>5.9255347307123403</v>
      </c>
      <c r="AF151" s="15">
        <f t="shared" si="174"/>
        <v>-4.0504037456468023E-3</v>
      </c>
      <c r="AG151" s="15">
        <f t="shared" si="175"/>
        <v>2.9673830763510267E-4</v>
      </c>
      <c r="AH151" s="15">
        <f t="shared" si="176"/>
        <v>9.7937136394747881E-3</v>
      </c>
      <c r="AI151" s="1">
        <f t="shared" si="140"/>
        <v>347846.5663954959</v>
      </c>
      <c r="AJ151" s="1">
        <f t="shared" si="141"/>
        <v>123277.21588105572</v>
      </c>
      <c r="AK151" s="1">
        <f t="shared" si="142"/>
        <v>46329.106894540702</v>
      </c>
      <c r="AL151" s="14">
        <f t="shared" si="177"/>
        <v>53.089674079735246</v>
      </c>
      <c r="AM151" s="14">
        <f t="shared" si="178"/>
        <v>11.28049731383258</v>
      </c>
      <c r="AN151" s="14">
        <f t="shared" si="179"/>
        <v>3.7659104487374822</v>
      </c>
      <c r="AO151" s="11">
        <f t="shared" si="180"/>
        <v>7.9369885976906945E-3</v>
      </c>
      <c r="AP151" s="11">
        <f t="shared" si="181"/>
        <v>9.9985122798637634E-3</v>
      </c>
      <c r="AQ151" s="11">
        <f t="shared" si="182"/>
        <v>9.0699121929840466E-3</v>
      </c>
      <c r="AR151" s="1">
        <f t="shared" si="192"/>
        <v>193299.83848488377</v>
      </c>
      <c r="AS151" s="1">
        <f t="shared" si="185"/>
        <v>70229.266899694689</v>
      </c>
      <c r="AT151" s="1">
        <f t="shared" si="186"/>
        <v>26027.389930243338</v>
      </c>
      <c r="AU151" s="1">
        <f t="shared" si="143"/>
        <v>38659.967696976753</v>
      </c>
      <c r="AV151" s="1">
        <f t="shared" si="144"/>
        <v>14045.853379938939</v>
      </c>
      <c r="AW151" s="1">
        <f t="shared" si="145"/>
        <v>5205.4779860486678</v>
      </c>
      <c r="AX151" s="2">
        <f t="shared" si="187"/>
        <v>2.7102051036937729E-2</v>
      </c>
      <c r="AY151" s="2">
        <f t="shared" si="183"/>
        <v>0.16291519697337281</v>
      </c>
      <c r="AZ151" s="2">
        <f t="shared" si="184"/>
        <v>0.35279353030793137</v>
      </c>
      <c r="BA151" s="2">
        <f t="shared" si="199"/>
        <v>0.20281917587239115</v>
      </c>
      <c r="BB151" s="2">
        <f t="shared" si="200"/>
        <v>7.345211704087775E-5</v>
      </c>
      <c r="BC151" s="2">
        <f t="shared" si="193"/>
        <v>2.6541361404872864E-3</v>
      </c>
      <c r="BD151" s="2">
        <f t="shared" si="194"/>
        <v>1.2446327502713329E-2</v>
      </c>
      <c r="BE151" s="2">
        <f t="shared" si="201"/>
        <v>14.198282360374447</v>
      </c>
      <c r="BF151" s="2">
        <f t="shared" si="195"/>
        <v>186.39803539840719</v>
      </c>
      <c r="BG151" s="2">
        <f t="shared" si="196"/>
        <v>323.94541911263161</v>
      </c>
      <c r="BH151" s="2">
        <f t="shared" si="188"/>
        <v>70.051101102064351</v>
      </c>
      <c r="BI151" s="2">
        <f t="shared" si="197"/>
        <v>70.051101102064365</v>
      </c>
      <c r="BJ151" s="2">
        <f t="shared" si="198"/>
        <v>70.051101102064351</v>
      </c>
      <c r="BK151" s="11">
        <f t="shared" si="202"/>
        <v>4.0816005092408875E-2</v>
      </c>
      <c r="BL151" s="11"/>
      <c r="BM151" s="11"/>
    </row>
    <row r="152" spans="1:65">
      <c r="A152" s="2">
        <f t="shared" si="146"/>
        <v>2106</v>
      </c>
      <c r="B152" s="5">
        <f t="shared" si="147"/>
        <v>1164.7448046946683</v>
      </c>
      <c r="C152" s="5">
        <f t="shared" si="148"/>
        <v>2960.85935404068</v>
      </c>
      <c r="D152" s="5">
        <f t="shared" si="149"/>
        <v>4359.9986826735958</v>
      </c>
      <c r="E152" s="15">
        <f t="shared" si="150"/>
        <v>2.9860294027276873E-5</v>
      </c>
      <c r="F152" s="15">
        <f t="shared" si="151"/>
        <v>5.8826781530103961E-5</v>
      </c>
      <c r="G152" s="15">
        <f t="shared" si="152"/>
        <v>1.2009278189929781E-4</v>
      </c>
      <c r="H152" s="5">
        <f t="shared" si="153"/>
        <v>195254.85591065604</v>
      </c>
      <c r="I152" s="5">
        <f t="shared" si="154"/>
        <v>71115.581981193478</v>
      </c>
      <c r="J152" s="5">
        <f t="shared" si="155"/>
        <v>26311.140363895873</v>
      </c>
      <c r="K152" s="5">
        <f t="shared" si="156"/>
        <v>167637.45596773969</v>
      </c>
      <c r="L152" s="5">
        <f t="shared" si="157"/>
        <v>24018.561328873038</v>
      </c>
      <c r="M152" s="5">
        <f t="shared" si="158"/>
        <v>6034.6670443858047</v>
      </c>
      <c r="N152" s="15">
        <f t="shared" si="159"/>
        <v>1.0083749928266439E-2</v>
      </c>
      <c r="O152" s="15">
        <f t="shared" si="160"/>
        <v>1.2560743771418581E-2</v>
      </c>
      <c r="P152" s="15">
        <f t="shared" si="161"/>
        <v>1.078060596103847E-2</v>
      </c>
      <c r="Q152" s="5">
        <f t="shared" si="162"/>
        <v>9745.9656915412652</v>
      </c>
      <c r="R152" s="5">
        <f t="shared" si="163"/>
        <v>13143.263256696131</v>
      </c>
      <c r="S152" s="5">
        <f t="shared" si="164"/>
        <v>6755.2786583726365</v>
      </c>
      <c r="T152" s="5">
        <f t="shared" si="165"/>
        <v>49.914075868109457</v>
      </c>
      <c r="U152" s="5">
        <f t="shared" si="166"/>
        <v>184.81551989790182</v>
      </c>
      <c r="V152" s="5">
        <f t="shared" si="167"/>
        <v>256.74594734184251</v>
      </c>
      <c r="W152" s="15">
        <f t="shared" si="168"/>
        <v>-1.0734613539272964E-2</v>
      </c>
      <c r="X152" s="15">
        <f t="shared" si="169"/>
        <v>-1.217998157191269E-2</v>
      </c>
      <c r="Y152" s="15">
        <f t="shared" si="170"/>
        <v>-9.7425357312937999E-3</v>
      </c>
      <c r="Z152" s="5">
        <f t="shared" si="189"/>
        <v>14877.116626915295</v>
      </c>
      <c r="AA152" s="5">
        <f t="shared" si="190"/>
        <v>32540.379696028755</v>
      </c>
      <c r="AB152" s="5">
        <f t="shared" si="191"/>
        <v>26132.992968798993</v>
      </c>
      <c r="AC152" s="16">
        <f t="shared" si="171"/>
        <v>1.5678689794012355</v>
      </c>
      <c r="AD152" s="16">
        <f t="shared" si="172"/>
        <v>2.958519310718057</v>
      </c>
      <c r="AE152" s="16">
        <f t="shared" si="173"/>
        <v>5.9835677210256994</v>
      </c>
      <c r="AF152" s="15">
        <f t="shared" si="174"/>
        <v>-4.0504037456468023E-3</v>
      </c>
      <c r="AG152" s="15">
        <f t="shared" si="175"/>
        <v>2.9673830763510267E-4</v>
      </c>
      <c r="AH152" s="15">
        <f t="shared" si="176"/>
        <v>9.7937136394747881E-3</v>
      </c>
      <c r="AI152" s="1">
        <f t="shared" si="140"/>
        <v>351721.87745292304</v>
      </c>
      <c r="AJ152" s="1">
        <f t="shared" si="141"/>
        <v>124995.34767288908</v>
      </c>
      <c r="AK152" s="1">
        <f t="shared" si="142"/>
        <v>46901.674191135302</v>
      </c>
      <c r="AL152" s="14">
        <f t="shared" si="177"/>
        <v>53.506832496182966</v>
      </c>
      <c r="AM152" s="14">
        <f t="shared" si="178"/>
        <v>11.39215762283875</v>
      </c>
      <c r="AN152" s="14">
        <f t="shared" si="179"/>
        <v>3.7997253610632056</v>
      </c>
      <c r="AO152" s="11">
        <f t="shared" si="180"/>
        <v>7.8576187117137871E-3</v>
      </c>
      <c r="AP152" s="11">
        <f t="shared" si="181"/>
        <v>9.8985271570651255E-3</v>
      </c>
      <c r="AQ152" s="11">
        <f t="shared" si="182"/>
        <v>8.9792130710542057E-3</v>
      </c>
      <c r="AR152" s="1">
        <f t="shared" si="192"/>
        <v>195254.85591065604</v>
      </c>
      <c r="AS152" s="1">
        <f t="shared" si="185"/>
        <v>71115.581981193478</v>
      </c>
      <c r="AT152" s="1">
        <f t="shared" si="186"/>
        <v>26311.140363895873</v>
      </c>
      <c r="AU152" s="1">
        <f t="shared" si="143"/>
        <v>39050.971182131208</v>
      </c>
      <c r="AV152" s="1">
        <f t="shared" si="144"/>
        <v>14223.116396238696</v>
      </c>
      <c r="AW152" s="1">
        <f t="shared" si="145"/>
        <v>5262.2280727791749</v>
      </c>
      <c r="AX152" s="2">
        <f t="shared" si="187"/>
        <v>2.7776393536543063E-2</v>
      </c>
      <c r="AY152" s="2">
        <f t="shared" si="183"/>
        <v>0.16680796345829382</v>
      </c>
      <c r="AZ152" s="2">
        <f t="shared" si="184"/>
        <v>0.36208323149327443</v>
      </c>
      <c r="BA152" s="2">
        <f t="shared" si="199"/>
        <v>0.20806857715661981</v>
      </c>
      <c r="BB152" s="2">
        <f t="shared" si="200"/>
        <v>7.7152803789691133E-5</v>
      </c>
      <c r="BC152" s="2">
        <f t="shared" si="193"/>
        <v>2.7824896673103489E-3</v>
      </c>
      <c r="BD152" s="2">
        <f t="shared" si="194"/>
        <v>1.3110426652861216E-2</v>
      </c>
      <c r="BE152" s="2">
        <f t="shared" si="201"/>
        <v>15.064459587059259</v>
      </c>
      <c r="BF152" s="2">
        <f t="shared" si="195"/>
        <v>197.87837204743289</v>
      </c>
      <c r="BG152" s="2">
        <f t="shared" si="196"/>
        <v>344.95027589399302</v>
      </c>
      <c r="BH152" s="2">
        <f t="shared" si="188"/>
        <v>72.910307201375062</v>
      </c>
      <c r="BI152" s="2">
        <f t="shared" si="197"/>
        <v>72.910307201375062</v>
      </c>
      <c r="BJ152" s="2">
        <f t="shared" si="198"/>
        <v>72.910307201375076</v>
      </c>
      <c r="BK152" s="11">
        <f t="shared" si="202"/>
        <v>4.070540069964565E-2</v>
      </c>
      <c r="BL152" s="11"/>
      <c r="BM152" s="11"/>
    </row>
    <row r="153" spans="1:65">
      <c r="A153" s="2">
        <f t="shared" si="146"/>
        <v>2107</v>
      </c>
      <c r="B153" s="5">
        <f t="shared" si="147"/>
        <v>1164.7778453358867</v>
      </c>
      <c r="C153" s="5">
        <f t="shared" si="148"/>
        <v>2961.0248229757231</v>
      </c>
      <c r="D153" s="5">
        <f t="shared" si="149"/>
        <v>4360.4961068259317</v>
      </c>
      <c r="E153" s="15">
        <f t="shared" si="150"/>
        <v>2.8367279325913028E-5</v>
      </c>
      <c r="F153" s="15">
        <f t="shared" si="151"/>
        <v>5.5885442453598761E-5</v>
      </c>
      <c r="G153" s="15">
        <f t="shared" si="152"/>
        <v>1.1408814280433292E-4</v>
      </c>
      <c r="H153" s="5">
        <f t="shared" si="153"/>
        <v>197209.59888908887</v>
      </c>
      <c r="I153" s="5">
        <f t="shared" si="154"/>
        <v>72003.397275898737</v>
      </c>
      <c r="J153" s="5">
        <f t="shared" si="155"/>
        <v>26594.004547228858</v>
      </c>
      <c r="K153" s="5">
        <f t="shared" si="156"/>
        <v>169310.91167193311</v>
      </c>
      <c r="L153" s="5">
        <f t="shared" si="157"/>
        <v>24317.052905871256</v>
      </c>
      <c r="M153" s="5">
        <f t="shared" si="158"/>
        <v>6098.8483639736623</v>
      </c>
      <c r="N153" s="15">
        <f t="shared" si="159"/>
        <v>9.9825882857316195E-3</v>
      </c>
      <c r="O153" s="15">
        <f t="shared" si="160"/>
        <v>1.2427537724309712E-2</v>
      </c>
      <c r="P153" s="15">
        <f t="shared" si="161"/>
        <v>1.0635436738397619E-2</v>
      </c>
      <c r="Q153" s="5">
        <f t="shared" si="162"/>
        <v>9737.8683380629282</v>
      </c>
      <c r="R153" s="5">
        <f t="shared" si="163"/>
        <v>13145.262081411436</v>
      </c>
      <c r="S153" s="5">
        <f t="shared" si="164"/>
        <v>6761.3818032052777</v>
      </c>
      <c r="T153" s="5">
        <f t="shared" si="165"/>
        <v>49.378267553495348</v>
      </c>
      <c r="U153" s="5">
        <f t="shared" si="166"/>
        <v>182.56447027134192</v>
      </c>
      <c r="V153" s="5">
        <f t="shared" si="167"/>
        <v>254.24459077599974</v>
      </c>
      <c r="W153" s="15">
        <f t="shared" si="168"/>
        <v>-1.0734613539272964E-2</v>
      </c>
      <c r="X153" s="15">
        <f t="shared" si="169"/>
        <v>-1.217998157191269E-2</v>
      </c>
      <c r="Y153" s="15">
        <f t="shared" si="170"/>
        <v>-9.7425357312937999E-3</v>
      </c>
      <c r="Z153" s="5">
        <f t="shared" si="189"/>
        <v>14795.790305781427</v>
      </c>
      <c r="AA153" s="5">
        <f t="shared" si="190"/>
        <v>32407.951351206622</v>
      </c>
      <c r="AB153" s="5">
        <f t="shared" si="191"/>
        <v>26037.55259856219</v>
      </c>
      <c r="AC153" s="16">
        <f t="shared" si="171"/>
        <v>1.5615184770143853</v>
      </c>
      <c r="AD153" s="16">
        <f t="shared" si="172"/>
        <v>2.9593972167314253</v>
      </c>
      <c r="AE153" s="16">
        <f t="shared" si="173"/>
        <v>6.0421690698278301</v>
      </c>
      <c r="AF153" s="15">
        <f t="shared" si="174"/>
        <v>-4.0504037456468023E-3</v>
      </c>
      <c r="AG153" s="15">
        <f t="shared" si="175"/>
        <v>2.9673830763510267E-4</v>
      </c>
      <c r="AH153" s="15">
        <f t="shared" si="176"/>
        <v>9.7937136394747881E-3</v>
      </c>
      <c r="AI153" s="1">
        <f t="shared" si="140"/>
        <v>355600.66088976193</v>
      </c>
      <c r="AJ153" s="1">
        <f t="shared" si="141"/>
        <v>126718.92930183887</v>
      </c>
      <c r="AK153" s="1">
        <f t="shared" si="142"/>
        <v>47473.734844800943</v>
      </c>
      <c r="AL153" s="14">
        <f t="shared" si="177"/>
        <v>53.923064421527243</v>
      </c>
      <c r="AM153" s="14">
        <f t="shared" si="178"/>
        <v>11.503795548629913</v>
      </c>
      <c r="AN153" s="14">
        <f t="shared" si="179"/>
        <v>3.8335027192553954</v>
      </c>
      <c r="AO153" s="11">
        <f t="shared" si="180"/>
        <v>7.779042524596649E-3</v>
      </c>
      <c r="AP153" s="11">
        <f t="shared" si="181"/>
        <v>9.7995418854944748E-3</v>
      </c>
      <c r="AQ153" s="11">
        <f t="shared" si="182"/>
        <v>8.8894209403436644E-3</v>
      </c>
      <c r="AR153" s="1">
        <f t="shared" si="192"/>
        <v>197209.59888908887</v>
      </c>
      <c r="AS153" s="1">
        <f t="shared" si="185"/>
        <v>72003.397275898737</v>
      </c>
      <c r="AT153" s="1">
        <f t="shared" si="186"/>
        <v>26594.004547228858</v>
      </c>
      <c r="AU153" s="1">
        <f t="shared" si="143"/>
        <v>39441.919777817777</v>
      </c>
      <c r="AV153" s="1">
        <f t="shared" si="144"/>
        <v>14400.679455179748</v>
      </c>
      <c r="AW153" s="1">
        <f t="shared" si="145"/>
        <v>5318.800909445772</v>
      </c>
      <c r="AX153" s="2">
        <f t="shared" si="187"/>
        <v>2.8464060813615192E-2</v>
      </c>
      <c r="AY153" s="2">
        <f t="shared" si="183"/>
        <v>0.17075967955135554</v>
      </c>
      <c r="AZ153" s="2">
        <f t="shared" si="184"/>
        <v>0.37145239455481466</v>
      </c>
      <c r="BA153" s="2">
        <f t="shared" si="199"/>
        <v>0.21336093364565142</v>
      </c>
      <c r="BB153" s="2">
        <f t="shared" si="200"/>
        <v>8.10202758001184E-5</v>
      </c>
      <c r="BC153" s="2">
        <f t="shared" si="193"/>
        <v>2.9158868160481634E-3</v>
      </c>
      <c r="BD153" s="2">
        <f t="shared" si="194"/>
        <v>1.3797688142050572E-2</v>
      </c>
      <c r="BE153" s="2">
        <f t="shared" si="201"/>
        <v>15.977976092424704</v>
      </c>
      <c r="BF153" s="2">
        <f t="shared" si="195"/>
        <v>209.95375682747138</v>
      </c>
      <c r="BG153" s="2">
        <f t="shared" si="196"/>
        <v>366.9357811909386</v>
      </c>
      <c r="BH153" s="2">
        <f t="shared" si="188"/>
        <v>75.878150471141296</v>
      </c>
      <c r="BI153" s="2">
        <f t="shared" si="197"/>
        <v>75.878150471141296</v>
      </c>
      <c r="BJ153" s="2">
        <f t="shared" si="198"/>
        <v>75.878150471141296</v>
      </c>
      <c r="BK153" s="11">
        <f t="shared" si="202"/>
        <v>4.0595693470225597E-2</v>
      </c>
      <c r="BL153" s="11"/>
      <c r="BM153" s="11"/>
    </row>
    <row r="154" spans="1:65">
      <c r="A154" s="2">
        <f t="shared" si="146"/>
        <v>2108</v>
      </c>
      <c r="B154" s="5">
        <f t="shared" si="147"/>
        <v>1164.8092348354535</v>
      </c>
      <c r="C154" s="5">
        <f t="shared" si="148"/>
        <v>2961.1820272489535</v>
      </c>
      <c r="D154" s="5">
        <f t="shared" si="149"/>
        <v>4360.9687136833381</v>
      </c>
      <c r="E154" s="15">
        <f t="shared" si="150"/>
        <v>2.6948915359617375E-5</v>
      </c>
      <c r="F154" s="15">
        <f t="shared" si="151"/>
        <v>5.309117033091882E-5</v>
      </c>
      <c r="G154" s="15">
        <f t="shared" si="152"/>
        <v>1.0838373566411626E-4</v>
      </c>
      <c r="H154" s="5">
        <f t="shared" si="153"/>
        <v>199163.87771236341</v>
      </c>
      <c r="I154" s="5">
        <f t="shared" si="154"/>
        <v>72892.581915536764</v>
      </c>
      <c r="J154" s="5">
        <f t="shared" si="155"/>
        <v>26875.923853081422</v>
      </c>
      <c r="K154" s="5">
        <f t="shared" si="156"/>
        <v>170984.11633085847</v>
      </c>
      <c r="L154" s="5">
        <f t="shared" si="157"/>
        <v>24616.042257711742</v>
      </c>
      <c r="M154" s="5">
        <f t="shared" si="158"/>
        <v>6162.833447704701</v>
      </c>
      <c r="N154" s="15">
        <f t="shared" si="159"/>
        <v>9.8824384229143636E-3</v>
      </c>
      <c r="O154" s="15">
        <f t="shared" si="160"/>
        <v>1.2295460021320981E-2</v>
      </c>
      <c r="P154" s="15">
        <f t="shared" si="161"/>
        <v>1.0491338677807382E-2</v>
      </c>
      <c r="Q154" s="5">
        <f t="shared" si="162"/>
        <v>9728.7991089408024</v>
      </c>
      <c r="R154" s="5">
        <f t="shared" si="163"/>
        <v>13145.509334895714</v>
      </c>
      <c r="S154" s="5">
        <f t="shared" si="164"/>
        <v>6766.48694748447</v>
      </c>
      <c r="T154" s="5">
        <f t="shared" si="165"/>
        <v>48.848210934069755</v>
      </c>
      <c r="U154" s="5">
        <f t="shared" si="166"/>
        <v>180.34083838775098</v>
      </c>
      <c r="V154" s="5">
        <f t="shared" si="167"/>
        <v>251.7676037658764</v>
      </c>
      <c r="W154" s="15">
        <f t="shared" si="168"/>
        <v>-1.0734613539272964E-2</v>
      </c>
      <c r="X154" s="15">
        <f t="shared" si="169"/>
        <v>-1.217998157191269E-2</v>
      </c>
      <c r="Y154" s="15">
        <f t="shared" si="170"/>
        <v>-9.7425357312937999E-3</v>
      </c>
      <c r="Z154" s="5">
        <f t="shared" si="189"/>
        <v>14713.20399512083</v>
      </c>
      <c r="AA154" s="5">
        <f t="shared" si="190"/>
        <v>32268.722606232979</v>
      </c>
      <c r="AB154" s="5">
        <f t="shared" si="191"/>
        <v>25929.800344131425</v>
      </c>
      <c r="AC154" s="16">
        <f t="shared" si="171"/>
        <v>1.5551936967261895</v>
      </c>
      <c r="AD154" s="16">
        <f t="shared" si="172"/>
        <v>2.9602753832531383</v>
      </c>
      <c r="AE154" s="16">
        <f t="shared" si="173"/>
        <v>6.101344343459016</v>
      </c>
      <c r="AF154" s="15">
        <f t="shared" si="174"/>
        <v>-4.0504037456468023E-3</v>
      </c>
      <c r="AG154" s="15">
        <f t="shared" si="175"/>
        <v>2.9673830763510267E-4</v>
      </c>
      <c r="AH154" s="15">
        <f t="shared" si="176"/>
        <v>9.7937136394747881E-3</v>
      </c>
      <c r="AI154" s="1">
        <f t="shared" si="140"/>
        <v>359482.51457860356</v>
      </c>
      <c r="AJ154" s="1">
        <f t="shared" si="141"/>
        <v>128447.71582683474</v>
      </c>
      <c r="AK154" s="1">
        <f t="shared" si="142"/>
        <v>48045.162269766624</v>
      </c>
      <c r="AL154" s="14">
        <f t="shared" si="177"/>
        <v>54.338339534606952</v>
      </c>
      <c r="AM154" s="14">
        <f t="shared" si="178"/>
        <v>11.615400155687666</v>
      </c>
      <c r="AN154" s="14">
        <f t="shared" si="179"/>
        <v>3.8672395624093343</v>
      </c>
      <c r="AO154" s="11">
        <f t="shared" si="180"/>
        <v>7.7012520993506826E-3</v>
      </c>
      <c r="AP154" s="11">
        <f t="shared" si="181"/>
        <v>9.7015464666395292E-3</v>
      </c>
      <c r="AQ154" s="11">
        <f t="shared" si="182"/>
        <v>8.800526730940228E-3</v>
      </c>
      <c r="AR154" s="1">
        <f t="shared" si="192"/>
        <v>199163.87771236341</v>
      </c>
      <c r="AS154" s="1">
        <f t="shared" si="185"/>
        <v>72892.581915536764</v>
      </c>
      <c r="AT154" s="1">
        <f t="shared" si="186"/>
        <v>26875.923853081422</v>
      </c>
      <c r="AU154" s="1">
        <f t="shared" si="143"/>
        <v>39832.775542472686</v>
      </c>
      <c r="AV154" s="1">
        <f t="shared" si="144"/>
        <v>14578.516383107353</v>
      </c>
      <c r="AW154" s="1">
        <f t="shared" si="145"/>
        <v>5375.1847706162844</v>
      </c>
      <c r="AX154" s="2">
        <f t="shared" si="187"/>
        <v>2.9165232843236567E-2</v>
      </c>
      <c r="AY154" s="2">
        <f t="shared" si="183"/>
        <v>0.17477012832739228</v>
      </c>
      <c r="AZ154" s="2">
        <f t="shared" si="184"/>
        <v>0.38089435457807702</v>
      </c>
      <c r="BA154" s="2">
        <f t="shared" si="199"/>
        <v>0.21869235643778401</v>
      </c>
      <c r="BB154" s="2">
        <f t="shared" si="200"/>
        <v>8.5061080680020489E-5</v>
      </c>
      <c r="BC154" s="2">
        <f t="shared" si="193"/>
        <v>3.0544597755573165E-3</v>
      </c>
      <c r="BD154" s="2">
        <f t="shared" si="194"/>
        <v>1.4508050934944986E-2</v>
      </c>
      <c r="BE154" s="2">
        <f t="shared" si="201"/>
        <v>16.941094670637078</v>
      </c>
      <c r="BF154" s="2">
        <f t="shared" si="195"/>
        <v>222.64745939752373</v>
      </c>
      <c r="BG154" s="2">
        <f t="shared" si="196"/>
        <v>389.91727218420817</v>
      </c>
      <c r="BH154" s="2">
        <f t="shared" si="188"/>
        <v>78.958476608755404</v>
      </c>
      <c r="BI154" s="2">
        <f t="shared" si="197"/>
        <v>78.958476608755376</v>
      </c>
      <c r="BJ154" s="2">
        <f t="shared" si="198"/>
        <v>78.958476608755404</v>
      </c>
      <c r="BK154" s="11">
        <f t="shared" si="202"/>
        <v>4.0486883637478516E-2</v>
      </c>
      <c r="BL154" s="11"/>
      <c r="BM154" s="11"/>
    </row>
    <row r="155" spans="1:65">
      <c r="A155" s="2">
        <f t="shared" si="146"/>
        <v>2109</v>
      </c>
      <c r="B155" s="5">
        <f t="shared" si="147"/>
        <v>1164.8390556636591</v>
      </c>
      <c r="C155" s="5">
        <f t="shared" si="148"/>
        <v>2961.3313792373738</v>
      </c>
      <c r="D155" s="5">
        <f t="shared" si="149"/>
        <v>4361.4177388596263</v>
      </c>
      <c r="E155" s="15">
        <f t="shared" si="150"/>
        <v>2.5601469591636505E-5</v>
      </c>
      <c r="F155" s="15">
        <f t="shared" si="151"/>
        <v>5.0436611814372876E-5</v>
      </c>
      <c r="G155" s="15">
        <f t="shared" si="152"/>
        <v>1.0296454888091045E-4</v>
      </c>
      <c r="H155" s="5">
        <f t="shared" si="153"/>
        <v>201117.50433507605</v>
      </c>
      <c r="I155" s="5">
        <f t="shared" si="154"/>
        <v>73783.004623868488</v>
      </c>
      <c r="J155" s="5">
        <f t="shared" si="155"/>
        <v>27156.841618322345</v>
      </c>
      <c r="K155" s="5">
        <f t="shared" si="156"/>
        <v>172656.90342129773</v>
      </c>
      <c r="L155" s="5">
        <f t="shared" si="157"/>
        <v>24915.484008706142</v>
      </c>
      <c r="M155" s="5">
        <f t="shared" si="158"/>
        <v>6226.6086956905456</v>
      </c>
      <c r="N155" s="15">
        <f t="shared" si="159"/>
        <v>9.7832893857952019E-3</v>
      </c>
      <c r="O155" s="15">
        <f t="shared" si="160"/>
        <v>1.216449613871573E-2</v>
      </c>
      <c r="P155" s="15">
        <f t="shared" si="161"/>
        <v>1.034836468111866E-2</v>
      </c>
      <c r="Q155" s="5">
        <f t="shared" si="162"/>
        <v>9718.7709589781171</v>
      </c>
      <c r="R155" s="5">
        <f t="shared" si="163"/>
        <v>13144.020994885615</v>
      </c>
      <c r="S155" s="5">
        <f t="shared" si="164"/>
        <v>6770.6011487231071</v>
      </c>
      <c r="T155" s="5">
        <f t="shared" si="165"/>
        <v>48.323844267607626</v>
      </c>
      <c r="U155" s="5">
        <f t="shared" si="166"/>
        <v>178.1442902995249</v>
      </c>
      <c r="V155" s="5">
        <f t="shared" si="167"/>
        <v>249.31474889020512</v>
      </c>
      <c r="W155" s="15">
        <f t="shared" si="168"/>
        <v>-1.0734613539272964E-2</v>
      </c>
      <c r="X155" s="15">
        <f t="shared" si="169"/>
        <v>-1.217998157191269E-2</v>
      </c>
      <c r="Y155" s="15">
        <f t="shared" si="170"/>
        <v>-9.7425357312937999E-3</v>
      </c>
      <c r="Z155" s="5">
        <f t="shared" si="189"/>
        <v>14629.396261932021</v>
      </c>
      <c r="AA155" s="5">
        <f t="shared" si="190"/>
        <v>32122.794877335538</v>
      </c>
      <c r="AB155" s="5">
        <f t="shared" si="191"/>
        <v>25809.893436202507</v>
      </c>
      <c r="AC155" s="16">
        <f t="shared" si="171"/>
        <v>1.5488945343517635</v>
      </c>
      <c r="AD155" s="16">
        <f t="shared" si="172"/>
        <v>2.9611538103604986</v>
      </c>
      <c r="AE155" s="16">
        <f t="shared" si="173"/>
        <v>6.1610991627746827</v>
      </c>
      <c r="AF155" s="15">
        <f t="shared" si="174"/>
        <v>-4.0504037456468023E-3</v>
      </c>
      <c r="AG155" s="15">
        <f t="shared" si="175"/>
        <v>2.9673830763510267E-4</v>
      </c>
      <c r="AH155" s="15">
        <f t="shared" si="176"/>
        <v>9.7937136394747881E-3</v>
      </c>
      <c r="AI155" s="1">
        <f t="shared" si="140"/>
        <v>363367.03866321588</v>
      </c>
      <c r="AJ155" s="1">
        <f t="shared" si="141"/>
        <v>130181.46062725862</v>
      </c>
      <c r="AK155" s="1">
        <f t="shared" si="142"/>
        <v>48615.830813406254</v>
      </c>
      <c r="AL155" s="14">
        <f t="shared" si="177"/>
        <v>54.752628053508914</v>
      </c>
      <c r="AM155" s="14">
        <f t="shared" si="178"/>
        <v>11.726960626583294</v>
      </c>
      <c r="AN155" s="14">
        <f t="shared" si="179"/>
        <v>3.9009329701018278</v>
      </c>
      <c r="AO155" s="11">
        <f t="shared" si="180"/>
        <v>7.6242395783571761E-3</v>
      </c>
      <c r="AP155" s="11">
        <f t="shared" si="181"/>
        <v>9.6045310019731347E-3</v>
      </c>
      <c r="AQ155" s="11">
        <f t="shared" si="182"/>
        <v>8.7125214636308256E-3</v>
      </c>
      <c r="AR155" s="1">
        <f t="shared" si="192"/>
        <v>201117.50433507605</v>
      </c>
      <c r="AS155" s="1">
        <f t="shared" si="185"/>
        <v>73783.004623868488</v>
      </c>
      <c r="AT155" s="1">
        <f t="shared" si="186"/>
        <v>27156.841618322345</v>
      </c>
      <c r="AU155" s="1">
        <f t="shared" si="143"/>
        <v>40223.500867015216</v>
      </c>
      <c r="AV155" s="1">
        <f t="shared" si="144"/>
        <v>14756.600924773698</v>
      </c>
      <c r="AW155" s="1">
        <f t="shared" si="145"/>
        <v>5431.3683236644692</v>
      </c>
      <c r="AX155" s="2">
        <f t="shared" si="187"/>
        <v>2.9880090416290094E-2</v>
      </c>
      <c r="AY155" s="2">
        <f t="shared" si="183"/>
        <v>0.1788390534423295</v>
      </c>
      <c r="AZ155" s="2">
        <f t="shared" si="184"/>
        <v>0.39040226338056511</v>
      </c>
      <c r="BA155" s="2">
        <f t="shared" si="199"/>
        <v>0.22405887073188996</v>
      </c>
      <c r="BB155" s="2">
        <f t="shared" si="200"/>
        <v>8.9281980328567118E-5</v>
      </c>
      <c r="BC155" s="2">
        <f t="shared" si="193"/>
        <v>3.1983407036148392E-3</v>
      </c>
      <c r="BD155" s="2">
        <f t="shared" si="194"/>
        <v>1.5241392725266811E-2</v>
      </c>
      <c r="BE155" s="2">
        <f t="shared" si="201"/>
        <v>17.956169065774773</v>
      </c>
      <c r="BF155" s="2">
        <f t="shared" si="195"/>
        <v>235.98318692352046</v>
      </c>
      <c r="BG155" s="2">
        <f t="shared" si="196"/>
        <v>413.90808828272117</v>
      </c>
      <c r="BH155" s="2">
        <f t="shared" si="188"/>
        <v>82.155259263406663</v>
      </c>
      <c r="BI155" s="2">
        <f t="shared" si="197"/>
        <v>82.155259263406649</v>
      </c>
      <c r="BJ155" s="2">
        <f t="shared" si="198"/>
        <v>82.155259263406634</v>
      </c>
      <c r="BK155" s="11">
        <f t="shared" si="202"/>
        <v>4.0378971563180571E-2</v>
      </c>
      <c r="BL155" s="11"/>
      <c r="BM155" s="11"/>
    </row>
    <row r="156" spans="1:65">
      <c r="A156" s="2">
        <f t="shared" si="146"/>
        <v>2110</v>
      </c>
      <c r="B156" s="5">
        <f t="shared" si="147"/>
        <v>1164.8673861757386</v>
      </c>
      <c r="C156" s="5">
        <f t="shared" si="148"/>
        <v>2961.4732707825406</v>
      </c>
      <c r="D156" s="5">
        <f t="shared" si="149"/>
        <v>4361.8443566990909</v>
      </c>
      <c r="E156" s="15">
        <f t="shared" si="150"/>
        <v>2.4321396112054679E-5</v>
      </c>
      <c r="F156" s="15">
        <f t="shared" si="151"/>
        <v>4.7914781223654231E-5</v>
      </c>
      <c r="G156" s="15">
        <f t="shared" si="152"/>
        <v>9.7816321436864918E-5</v>
      </c>
      <c r="H156" s="5">
        <f t="shared" si="153"/>
        <v>203070.29241190676</v>
      </c>
      <c r="I156" s="5">
        <f t="shared" si="154"/>
        <v>74674.533771249087</v>
      </c>
      <c r="J156" s="5">
        <f t="shared" si="155"/>
        <v>27436.703321973651</v>
      </c>
      <c r="K156" s="5">
        <f t="shared" si="156"/>
        <v>174329.10803571114</v>
      </c>
      <c r="L156" s="5">
        <f t="shared" si="157"/>
        <v>25215.332688623952</v>
      </c>
      <c r="M156" s="5">
        <f t="shared" si="158"/>
        <v>6290.1610140754537</v>
      </c>
      <c r="N156" s="15">
        <f t="shared" si="159"/>
        <v>9.685130343923154E-3</v>
      </c>
      <c r="O156" s="15">
        <f t="shared" si="160"/>
        <v>1.203463195067922E-2</v>
      </c>
      <c r="P156" s="15">
        <f t="shared" si="161"/>
        <v>1.0206570139680293E-2</v>
      </c>
      <c r="Q156" s="5">
        <f t="shared" si="162"/>
        <v>9707.7969505921228</v>
      </c>
      <c r="R156" s="5">
        <f t="shared" si="163"/>
        <v>13140.813453879497</v>
      </c>
      <c r="S156" s="5">
        <f t="shared" si="164"/>
        <v>6773.7322031973135</v>
      </c>
      <c r="T156" s="5">
        <f t="shared" si="165"/>
        <v>47.80510647466285</v>
      </c>
      <c r="U156" s="5">
        <f t="shared" si="166"/>
        <v>175.97449612653523</v>
      </c>
      <c r="V156" s="5">
        <f t="shared" si="167"/>
        <v>246.88579104080375</v>
      </c>
      <c r="W156" s="15">
        <f t="shared" si="168"/>
        <v>-1.0734613539272964E-2</v>
      </c>
      <c r="X156" s="15">
        <f t="shared" si="169"/>
        <v>-1.217998157191269E-2</v>
      </c>
      <c r="Y156" s="15">
        <f t="shared" si="170"/>
        <v>-9.7425357312937999E-3</v>
      </c>
      <c r="Z156" s="5">
        <f t="shared" si="189"/>
        <v>14544.405426684451</v>
      </c>
      <c r="AA156" s="5">
        <f t="shared" si="190"/>
        <v>31970.273373695461</v>
      </c>
      <c r="AB156" s="5">
        <f t="shared" si="191"/>
        <v>25678.014392193338</v>
      </c>
      <c r="AC156" s="16">
        <f t="shared" si="171"/>
        <v>1.5426208861282134</v>
      </c>
      <c r="AD156" s="16">
        <f t="shared" si="172"/>
        <v>2.9620324981308324</v>
      </c>
      <c r="AE156" s="16">
        <f t="shared" si="173"/>
        <v>6.2214392036793056</v>
      </c>
      <c r="AF156" s="15">
        <f t="shared" si="174"/>
        <v>-4.0504037456468023E-3</v>
      </c>
      <c r="AG156" s="15">
        <f t="shared" si="175"/>
        <v>2.9673830763510267E-4</v>
      </c>
      <c r="AH156" s="15">
        <f t="shared" si="176"/>
        <v>9.7937136394747881E-3</v>
      </c>
      <c r="AI156" s="1">
        <f t="shared" si="140"/>
        <v>367253.8356639095</v>
      </c>
      <c r="AJ156" s="1">
        <f t="shared" si="141"/>
        <v>131919.91548930647</v>
      </c>
      <c r="AK156" s="1">
        <f t="shared" si="142"/>
        <v>49185.616055730105</v>
      </c>
      <c r="AL156" s="14">
        <f t="shared" si="177"/>
        <v>55.165900735795297</v>
      </c>
      <c r="AM156" s="14">
        <f t="shared" si="178"/>
        <v>11.838466263911261</v>
      </c>
      <c r="AN156" s="14">
        <f t="shared" si="179"/>
        <v>3.9345800627097236</v>
      </c>
      <c r="AO156" s="11">
        <f t="shared" si="180"/>
        <v>7.5479971825736045E-3</v>
      </c>
      <c r="AP156" s="11">
        <f t="shared" si="181"/>
        <v>9.5084856919534031E-3</v>
      </c>
      <c r="AQ156" s="11">
        <f t="shared" si="182"/>
        <v>8.6253962489945164E-3</v>
      </c>
      <c r="AR156" s="1">
        <f t="shared" si="192"/>
        <v>203070.29241190676</v>
      </c>
      <c r="AS156" s="1">
        <f t="shared" si="185"/>
        <v>74674.533771249087</v>
      </c>
      <c r="AT156" s="1">
        <f t="shared" si="186"/>
        <v>27436.703321973651</v>
      </c>
      <c r="AU156" s="1">
        <f t="shared" si="143"/>
        <v>40614.058482381355</v>
      </c>
      <c r="AV156" s="1">
        <f t="shared" si="144"/>
        <v>14934.906754249818</v>
      </c>
      <c r="AW156" s="1">
        <f t="shared" si="145"/>
        <v>5487.340664394731</v>
      </c>
      <c r="AX156" s="2">
        <f t="shared" si="187"/>
        <v>3.0608815123464073E-2</v>
      </c>
      <c r="AY156" s="2">
        <f t="shared" si="183"/>
        <v>0.1829661587656633</v>
      </c>
      <c r="AZ156" s="2">
        <f t="shared" si="184"/>
        <v>0.39996910953808029</v>
      </c>
      <c r="BA156" s="2">
        <f t="shared" si="199"/>
        <v>0.22945643041219868</v>
      </c>
      <c r="BB156" s="2">
        <f t="shared" si="200"/>
        <v>9.3689956326240302E-5</v>
      </c>
      <c r="BC156" s="2">
        <f t="shared" si="193"/>
        <v>3.3476615253461915E-3</v>
      </c>
      <c r="BD156" s="2">
        <f t="shared" si="194"/>
        <v>1.5997528858468488E-2</v>
      </c>
      <c r="BE156" s="2">
        <f t="shared" si="201"/>
        <v>19.025646827228393</v>
      </c>
      <c r="BF156" s="2">
        <f t="shared" si="195"/>
        <v>249.98506362917541</v>
      </c>
      <c r="BG156" s="2">
        <f t="shared" si="196"/>
        <v>438.91945317451172</v>
      </c>
      <c r="BH156" s="2">
        <f t="shared" si="188"/>
        <v>85.472604140969494</v>
      </c>
      <c r="BI156" s="2">
        <f t="shared" si="197"/>
        <v>85.472604140969494</v>
      </c>
      <c r="BJ156" s="2">
        <f t="shared" si="198"/>
        <v>85.47260414096948</v>
      </c>
      <c r="BK156" s="11">
        <f t="shared" si="202"/>
        <v>4.0271957720413781E-2</v>
      </c>
      <c r="BL156" s="11"/>
      <c r="BM156" s="11"/>
    </row>
    <row r="157" spans="1:65">
      <c r="A157" s="2">
        <f t="shared" si="146"/>
        <v>2111</v>
      </c>
      <c r="B157" s="5">
        <f t="shared" si="147"/>
        <v>1164.8943008167998</v>
      </c>
      <c r="C157" s="5">
        <f t="shared" si="148"/>
        <v>2961.6080742092163</v>
      </c>
      <c r="D157" s="5">
        <f t="shared" si="149"/>
        <v>4362.2496832902607</v>
      </c>
      <c r="E157" s="15">
        <f t="shared" si="150"/>
        <v>2.3105326306451945E-5</v>
      </c>
      <c r="F157" s="15">
        <f t="shared" si="151"/>
        <v>4.5519042162471515E-5</v>
      </c>
      <c r="G157" s="15">
        <f t="shared" si="152"/>
        <v>9.2925505365021663E-5</v>
      </c>
      <c r="H157" s="5">
        <f t="shared" si="153"/>
        <v>205022.05733356037</v>
      </c>
      <c r="I157" s="5">
        <f t="shared" si="154"/>
        <v>75567.037430614015</v>
      </c>
      <c r="J157" s="5">
        <f t="shared" si="155"/>
        <v>27715.456756172149</v>
      </c>
      <c r="K157" s="5">
        <f t="shared" si="156"/>
        <v>176000.56690963561</v>
      </c>
      <c r="L157" s="5">
        <f t="shared" si="157"/>
        <v>25515.542751480138</v>
      </c>
      <c r="M157" s="5">
        <f t="shared" si="158"/>
        <v>6353.4778539470371</v>
      </c>
      <c r="N157" s="15">
        <f t="shared" si="159"/>
        <v>9.587950588160421E-3</v>
      </c>
      <c r="O157" s="15">
        <f t="shared" si="160"/>
        <v>1.1905853734447414E-2</v>
      </c>
      <c r="P157" s="15">
        <f t="shared" si="161"/>
        <v>1.0066012575814742E-2</v>
      </c>
      <c r="Q157" s="5">
        <f t="shared" si="162"/>
        <v>9695.8902459800029</v>
      </c>
      <c r="R157" s="5">
        <f t="shared" si="163"/>
        <v>13135.903507813722</v>
      </c>
      <c r="S157" s="5">
        <f t="shared" si="164"/>
        <v>6775.8886534182657</v>
      </c>
      <c r="T157" s="5">
        <f t="shared" si="165"/>
        <v>47.291937131453551</v>
      </c>
      <c r="U157" s="5">
        <f t="shared" si="166"/>
        <v>173.83113000658741</v>
      </c>
      <c r="V157" s="5">
        <f t="shared" si="167"/>
        <v>244.48049740003998</v>
      </c>
      <c r="W157" s="15">
        <f t="shared" si="168"/>
        <v>-1.0734613539272964E-2</v>
      </c>
      <c r="X157" s="15">
        <f t="shared" si="169"/>
        <v>-1.217998157191269E-2</v>
      </c>
      <c r="Y157" s="15">
        <f t="shared" si="170"/>
        <v>-9.7425357312937999E-3</v>
      </c>
      <c r="Z157" s="5">
        <f t="shared" si="189"/>
        <v>14458.269550747516</v>
      </c>
      <c r="AA157" s="5">
        <f t="shared" si="190"/>
        <v>31811.267023468332</v>
      </c>
      <c r="AB157" s="5">
        <f t="shared" si="191"/>
        <v>25534.3705386902</v>
      </c>
      <c r="AC157" s="16">
        <f t="shared" si="171"/>
        <v>1.5363726487129266</v>
      </c>
      <c r="AD157" s="16">
        <f t="shared" si="172"/>
        <v>2.9629114466414879</v>
      </c>
      <c r="AE157" s="16">
        <f t="shared" si="173"/>
        <v>6.2823701976655428</v>
      </c>
      <c r="AF157" s="15">
        <f t="shared" si="174"/>
        <v>-4.0504037456468023E-3</v>
      </c>
      <c r="AG157" s="15">
        <f t="shared" si="175"/>
        <v>2.9673830763510267E-4</v>
      </c>
      <c r="AH157" s="15">
        <f t="shared" si="176"/>
        <v>9.7937136394747881E-3</v>
      </c>
      <c r="AI157" s="1">
        <f t="shared" si="140"/>
        <v>371142.51057989988</v>
      </c>
      <c r="AJ157" s="1">
        <f t="shared" si="141"/>
        <v>133662.83069462565</v>
      </c>
      <c r="AK157" s="1">
        <f t="shared" si="142"/>
        <v>49754.395114551829</v>
      </c>
      <c r="AL157" s="14">
        <f t="shared" si="177"/>
        <v>55.578128878489942</v>
      </c>
      <c r="AM157" s="14">
        <f t="shared" si="178"/>
        <v>11.949906492125484</v>
      </c>
      <c r="AN157" s="14">
        <f t="shared" si="179"/>
        <v>3.9681780017028463</v>
      </c>
      <c r="AO157" s="11">
        <f t="shared" si="180"/>
        <v>7.4725172107478685E-3</v>
      </c>
      <c r="AP157" s="11">
        <f t="shared" si="181"/>
        <v>9.413400835033869E-3</v>
      </c>
      <c r="AQ157" s="11">
        <f t="shared" si="182"/>
        <v>8.5391422865045714E-3</v>
      </c>
      <c r="AR157" s="1">
        <f t="shared" si="192"/>
        <v>205022.05733356037</v>
      </c>
      <c r="AS157" s="1">
        <f t="shared" si="185"/>
        <v>75567.037430614015</v>
      </c>
      <c r="AT157" s="1">
        <f t="shared" si="186"/>
        <v>27715.456756172149</v>
      </c>
      <c r="AU157" s="1">
        <f t="shared" si="143"/>
        <v>41004.411466712074</v>
      </c>
      <c r="AV157" s="1">
        <f t="shared" si="144"/>
        <v>15113.407486122804</v>
      </c>
      <c r="AW157" s="1">
        <f t="shared" si="145"/>
        <v>5543.0913512344305</v>
      </c>
      <c r="AX157" s="2">
        <f t="shared" si="187"/>
        <v>3.1351589339184416E-2</v>
      </c>
      <c r="AY157" s="2">
        <f t="shared" si="183"/>
        <v>0.18715110806602475</v>
      </c>
      <c r="AZ157" s="2">
        <f t="shared" si="184"/>
        <v>0.40958773935975262</v>
      </c>
      <c r="BA157" s="2">
        <f t="shared" si="199"/>
        <v>0.23488093315498101</v>
      </c>
      <c r="BB157" s="2">
        <f t="shared" si="200"/>
        <v>9.8292215409286207E-5</v>
      </c>
      <c r="BC157" s="2">
        <f t="shared" si="193"/>
        <v>3.5025537250340877E-3</v>
      </c>
      <c r="BD157" s="2">
        <f t="shared" si="194"/>
        <v>1.6776211623383264E-2</v>
      </c>
      <c r="BE157" s="2">
        <f t="shared" si="201"/>
        <v>20.152072223085344</v>
      </c>
      <c r="BF157" s="2">
        <f t="shared" si="195"/>
        <v>264.67760844238745</v>
      </c>
      <c r="BG157" s="2">
        <f t="shared" si="196"/>
        <v>464.96036778027144</v>
      </c>
      <c r="BH157" s="2">
        <f t="shared" si="188"/>
        <v>88.914753241188279</v>
      </c>
      <c r="BI157" s="2">
        <f t="shared" si="197"/>
        <v>88.914753241188265</v>
      </c>
      <c r="BJ157" s="2">
        <f t="shared" si="198"/>
        <v>88.914753241188279</v>
      </c>
      <c r="BK157" s="11">
        <f t="shared" si="202"/>
        <v>4.0165842673065083E-2</v>
      </c>
      <c r="BL157" s="11"/>
      <c r="BM157" s="11"/>
    </row>
    <row r="158" spans="1:65">
      <c r="A158" s="2">
        <f t="shared" si="146"/>
        <v>2112</v>
      </c>
      <c r="B158" s="5">
        <f t="shared" si="147"/>
        <v>1164.9198703165862</v>
      </c>
      <c r="C158" s="5">
        <f t="shared" si="148"/>
        <v>2961.7361432938751</v>
      </c>
      <c r="D158" s="5">
        <f t="shared" si="149"/>
        <v>4362.6347793337909</v>
      </c>
      <c r="E158" s="15">
        <f t="shared" si="150"/>
        <v>2.1950059991129345E-5</v>
      </c>
      <c r="F158" s="15">
        <f t="shared" si="151"/>
        <v>4.3243090054347937E-5</v>
      </c>
      <c r="G158" s="15">
        <f t="shared" si="152"/>
        <v>8.8279230096770575E-5</v>
      </c>
      <c r="H158" s="5">
        <f t="shared" si="153"/>
        <v>206972.61626098023</v>
      </c>
      <c r="I158" s="5">
        <f t="shared" si="154"/>
        <v>76460.383434910284</v>
      </c>
      <c r="J158" s="5">
        <f t="shared" si="155"/>
        <v>27993.052188398946</v>
      </c>
      <c r="K158" s="5">
        <f t="shared" si="156"/>
        <v>177671.11844759932</v>
      </c>
      <c r="L158" s="5">
        <f t="shared" si="157"/>
        <v>25816.068594778797</v>
      </c>
      <c r="M158" s="5">
        <f t="shared" si="158"/>
        <v>6416.5472482373852</v>
      </c>
      <c r="N158" s="15">
        <f t="shared" si="159"/>
        <v>9.4917395284381811E-3</v>
      </c>
      <c r="O158" s="15">
        <f t="shared" si="160"/>
        <v>1.1778148175242142E-2</v>
      </c>
      <c r="P158" s="15">
        <f t="shared" si="161"/>
        <v>9.9267512597320806E-3</v>
      </c>
      <c r="Q158" s="5">
        <f t="shared" si="162"/>
        <v>9683.0640993876405</v>
      </c>
      <c r="R158" s="5">
        <f t="shared" si="163"/>
        <v>13129.308344846402</v>
      </c>
      <c r="S158" s="5">
        <f t="shared" si="164"/>
        <v>6777.0797919967818</v>
      </c>
      <c r="T158" s="5">
        <f t="shared" si="165"/>
        <v>46.784276462823804</v>
      </c>
      <c r="U158" s="5">
        <f t="shared" si="166"/>
        <v>171.71387004648241</v>
      </c>
      <c r="V158" s="5">
        <f t="shared" si="167"/>
        <v>242.09863741851561</v>
      </c>
      <c r="W158" s="15">
        <f t="shared" si="168"/>
        <v>-1.0734613539272964E-2</v>
      </c>
      <c r="X158" s="15">
        <f t="shared" si="169"/>
        <v>-1.217998157191269E-2</v>
      </c>
      <c r="Y158" s="15">
        <f t="shared" si="170"/>
        <v>-9.7425357312937999E-3</v>
      </c>
      <c r="Z158" s="5">
        <f t="shared" si="189"/>
        <v>14371.026424249936</v>
      </c>
      <c r="AA158" s="5">
        <f t="shared" si="190"/>
        <v>31645.888394795071</v>
      </c>
      <c r="AB158" s="5">
        <f t="shared" si="191"/>
        <v>25379.19339952731</v>
      </c>
      <c r="AC158" s="16">
        <f t="shared" si="171"/>
        <v>1.5301497191818705</v>
      </c>
      <c r="AD158" s="16">
        <f t="shared" si="172"/>
        <v>2.963790655969837</v>
      </c>
      <c r="AE158" s="16">
        <f t="shared" si="173"/>
        <v>6.34389793235865</v>
      </c>
      <c r="AF158" s="15">
        <f t="shared" si="174"/>
        <v>-4.0504037456468023E-3</v>
      </c>
      <c r="AG158" s="15">
        <f t="shared" si="175"/>
        <v>2.9673830763510267E-4</v>
      </c>
      <c r="AH158" s="15">
        <f t="shared" si="176"/>
        <v>9.7937136394747881E-3</v>
      </c>
      <c r="AI158" s="1">
        <f t="shared" si="140"/>
        <v>375032.67098862201</v>
      </c>
      <c r="AJ158" s="1">
        <f t="shared" si="141"/>
        <v>135409.9551112859</v>
      </c>
      <c r="AK158" s="1">
        <f t="shared" si="142"/>
        <v>50322.046954331076</v>
      </c>
      <c r="AL158" s="14">
        <f t="shared" si="177"/>
        <v>55.989284317829764</v>
      </c>
      <c r="AM158" s="14">
        <f t="shared" si="178"/>
        <v>12.061270859279519</v>
      </c>
      <c r="AN158" s="14">
        <f t="shared" si="179"/>
        <v>4.0017239899118175</v>
      </c>
      <c r="AO158" s="11">
        <f t="shared" si="180"/>
        <v>7.3977920386403898E-3</v>
      </c>
      <c r="AP158" s="11">
        <f t="shared" si="181"/>
        <v>9.3192668266835303E-3</v>
      </c>
      <c r="AQ158" s="11">
        <f t="shared" si="182"/>
        <v>8.4537508636395257E-3</v>
      </c>
      <c r="AR158" s="1">
        <f t="shared" si="192"/>
        <v>206972.61626098023</v>
      </c>
      <c r="AS158" s="1">
        <f t="shared" si="185"/>
        <v>76460.383434910284</v>
      </c>
      <c r="AT158" s="1">
        <f t="shared" si="186"/>
        <v>27993.052188398946</v>
      </c>
      <c r="AU158" s="1">
        <f t="shared" si="143"/>
        <v>41394.52325219605</v>
      </c>
      <c r="AV158" s="1">
        <f t="shared" si="144"/>
        <v>15292.076686982058</v>
      </c>
      <c r="AW158" s="1">
        <f t="shared" si="145"/>
        <v>5598.6104376797894</v>
      </c>
      <c r="AX158" s="2">
        <f t="shared" si="187"/>
        <v>3.2108596205330901E-2</v>
      </c>
      <c r="AY158" s="2">
        <f t="shared" si="183"/>
        <v>0.19139352475081373</v>
      </c>
      <c r="AZ158" s="2">
        <f t="shared" si="184"/>
        <v>0.41925087867642691</v>
      </c>
      <c r="BA158" s="2">
        <f t="shared" si="199"/>
        <v>0.24032823593948258</v>
      </c>
      <c r="BB158" s="2">
        <f t="shared" si="200"/>
        <v>1.0309619502769899E-4</v>
      </c>
      <c r="BC158" s="2">
        <f t="shared" si="193"/>
        <v>3.6631481316540346E-3</v>
      </c>
      <c r="BD158" s="2">
        <f t="shared" si="194"/>
        <v>1.7577129927095602E-2</v>
      </c>
      <c r="BE158" s="2">
        <f t="shared" si="201"/>
        <v>21.338089211435122</v>
      </c>
      <c r="BF158" s="2">
        <f t="shared" si="195"/>
        <v>280.08571072514269</v>
      </c>
      <c r="BG158" s="2">
        <f t="shared" si="196"/>
        <v>492.03751537145615</v>
      </c>
      <c r="BH158" s="2">
        <f t="shared" si="188"/>
        <v>92.486089231188259</v>
      </c>
      <c r="BI158" s="2">
        <f t="shared" si="197"/>
        <v>92.486089231188274</v>
      </c>
      <c r="BJ158" s="2">
        <f t="shared" si="198"/>
        <v>92.486089231188259</v>
      </c>
      <c r="BK158" s="11">
        <f t="shared" si="202"/>
        <v>4.0060627052253633E-2</v>
      </c>
      <c r="BL158" s="11"/>
      <c r="BM158" s="11"/>
    </row>
    <row r="159" spans="1:65">
      <c r="A159" s="2">
        <f t="shared" si="146"/>
        <v>2113</v>
      </c>
      <c r="B159" s="5">
        <f t="shared" si="147"/>
        <v>1164.9441618745725</v>
      </c>
      <c r="C159" s="5">
        <f t="shared" si="148"/>
        <v>2961.8578141854987</v>
      </c>
      <c r="D159" s="5">
        <f t="shared" si="149"/>
        <v>4363.0006528713284</v>
      </c>
      <c r="E159" s="15">
        <f t="shared" si="150"/>
        <v>2.0852556991572876E-5</v>
      </c>
      <c r="F159" s="15">
        <f t="shared" si="151"/>
        <v>4.1080935551630536E-5</v>
      </c>
      <c r="G159" s="15">
        <f t="shared" si="152"/>
        <v>8.3865268591932045E-5</v>
      </c>
      <c r="H159" s="5">
        <f t="shared" si="153"/>
        <v>208921.78815784885</v>
      </c>
      <c r="I159" s="5">
        <f t="shared" si="154"/>
        <v>77354.439435984255</v>
      </c>
      <c r="J159" s="5">
        <f t="shared" si="155"/>
        <v>28269.442513461974</v>
      </c>
      <c r="K159" s="5">
        <f t="shared" si="156"/>
        <v>179340.60274757023</v>
      </c>
      <c r="L159" s="5">
        <f t="shared" si="157"/>
        <v>26116.864579218996</v>
      </c>
      <c r="M159" s="5">
        <f t="shared" si="158"/>
        <v>6479.3578462697706</v>
      </c>
      <c r="N159" s="15">
        <f t="shared" si="159"/>
        <v>9.3964866915794421E-3</v>
      </c>
      <c r="O159" s="15">
        <f t="shared" si="160"/>
        <v>1.1651502370931599E-2</v>
      </c>
      <c r="P159" s="15">
        <f t="shared" si="161"/>
        <v>9.7888468053655142E-3</v>
      </c>
      <c r="Q159" s="5">
        <f t="shared" si="162"/>
        <v>9669.331849485272</v>
      </c>
      <c r="R159" s="5">
        <f t="shared" si="163"/>
        <v>13121.045534247351</v>
      </c>
      <c r="S159" s="5">
        <f t="shared" si="164"/>
        <v>6777.3156617441764</v>
      </c>
      <c r="T159" s="5">
        <f t="shared" si="165"/>
        <v>46.282065335280883</v>
      </c>
      <c r="U159" s="5">
        <f t="shared" si="166"/>
        <v>169.62239827367443</v>
      </c>
      <c r="V159" s="5">
        <f t="shared" si="167"/>
        <v>239.73998279296816</v>
      </c>
      <c r="W159" s="15">
        <f t="shared" si="168"/>
        <v>-1.0734613539272964E-2</v>
      </c>
      <c r="X159" s="15">
        <f t="shared" si="169"/>
        <v>-1.217998157191269E-2</v>
      </c>
      <c r="Y159" s="15">
        <f t="shared" si="170"/>
        <v>-9.7425357312937999E-3</v>
      </c>
      <c r="Z159" s="5">
        <f t="shared" si="189"/>
        <v>14282.713554370133</v>
      </c>
      <c r="AA159" s="5">
        <f t="shared" si="190"/>
        <v>31474.253611834971</v>
      </c>
      <c r="AB159" s="5">
        <f t="shared" si="191"/>
        <v>25212.737952599815</v>
      </c>
      <c r="AC159" s="16">
        <f t="shared" si="171"/>
        <v>1.5239519950278959</v>
      </c>
      <c r="AD159" s="16">
        <f t="shared" si="172"/>
        <v>2.9646701261932744</v>
      </c>
      <c r="AE159" s="16">
        <f t="shared" si="173"/>
        <v>6.4060282520662266</v>
      </c>
      <c r="AF159" s="15">
        <f t="shared" si="174"/>
        <v>-4.0504037456468023E-3</v>
      </c>
      <c r="AG159" s="15">
        <f t="shared" si="175"/>
        <v>2.9673830763510267E-4</v>
      </c>
      <c r="AH159" s="15">
        <f t="shared" si="176"/>
        <v>9.7937136394747881E-3</v>
      </c>
      <c r="AI159" s="1">
        <f t="shared" si="140"/>
        <v>378923.92714195582</v>
      </c>
      <c r="AJ159" s="1">
        <f t="shared" si="141"/>
        <v>137161.03628713937</v>
      </c>
      <c r="AK159" s="1">
        <f t="shared" si="142"/>
        <v>50888.452696577755</v>
      </c>
      <c r="AL159" s="14">
        <f t="shared" si="177"/>
        <v>56.39933942878762</v>
      </c>
      <c r="AM159" s="14">
        <f t="shared" si="178"/>
        <v>12.172549038671983</v>
      </c>
      <c r="AN159" s="14">
        <f t="shared" si="179"/>
        <v>4.0352152717712233</v>
      </c>
      <c r="AO159" s="11">
        <f t="shared" si="180"/>
        <v>7.3238141182539861E-3</v>
      </c>
      <c r="AP159" s="11">
        <f t="shared" si="181"/>
        <v>9.2260741584166955E-3</v>
      </c>
      <c r="AQ159" s="11">
        <f t="shared" si="182"/>
        <v>8.3692133550031297E-3</v>
      </c>
      <c r="AR159" s="1">
        <f t="shared" si="192"/>
        <v>208921.78815784885</v>
      </c>
      <c r="AS159" s="1">
        <f t="shared" si="185"/>
        <v>77354.439435984255</v>
      </c>
      <c r="AT159" s="1">
        <f t="shared" si="186"/>
        <v>28269.442513461974</v>
      </c>
      <c r="AU159" s="1">
        <f t="shared" si="143"/>
        <v>41784.357631569772</v>
      </c>
      <c r="AV159" s="1">
        <f t="shared" si="144"/>
        <v>15470.887887196852</v>
      </c>
      <c r="AW159" s="1">
        <f t="shared" si="145"/>
        <v>5653.8885026923954</v>
      </c>
      <c r="AX159" s="2">
        <f t="shared" si="187"/>
        <v>3.2880019614575269E-2</v>
      </c>
      <c r="AY159" s="2">
        <f t="shared" si="183"/>
        <v>0.19569299166075438</v>
      </c>
      <c r="AZ159" s="2">
        <f t="shared" si="184"/>
        <v>0.42895115529839473</v>
      </c>
      <c r="BA159" s="2">
        <f t="shared" si="199"/>
        <v>0.24579417083963018</v>
      </c>
      <c r="BB159" s="2">
        <f t="shared" si="200"/>
        <v>1.0810956898548545E-4</v>
      </c>
      <c r="BC159" s="2">
        <f t="shared" si="193"/>
        <v>3.8295746985136086E-3</v>
      </c>
      <c r="BD159" s="2">
        <f t="shared" si="194"/>
        <v>1.8399909363182754E-2</v>
      </c>
      <c r="BE159" s="2">
        <f t="shared" si="201"/>
        <v>22.586444469421938</v>
      </c>
      <c r="BF159" s="2">
        <f t="shared" si="195"/>
        <v>296.23460408174861</v>
      </c>
      <c r="BG159" s="2">
        <f t="shared" si="196"/>
        <v>520.15517999540555</v>
      </c>
      <c r="BH159" s="2">
        <f t="shared" si="188"/>
        <v>96.191139959400346</v>
      </c>
      <c r="BI159" s="2">
        <f t="shared" si="197"/>
        <v>96.191139959400346</v>
      </c>
      <c r="BJ159" s="2">
        <f t="shared" si="198"/>
        <v>96.19113995940036</v>
      </c>
      <c r="BK159" s="11">
        <f t="shared" si="202"/>
        <v>3.9956311530125105E-2</v>
      </c>
      <c r="BL159" s="11"/>
      <c r="BM159" s="11"/>
    </row>
    <row r="160" spans="1:65">
      <c r="A160" s="2">
        <f t="shared" si="146"/>
        <v>2114</v>
      </c>
      <c r="B160" s="5">
        <f t="shared" si="147"/>
        <v>1164.9672393358735</v>
      </c>
      <c r="C160" s="5">
        <f t="shared" si="148"/>
        <v>2961.9734062809771</v>
      </c>
      <c r="D160" s="5">
        <f t="shared" si="149"/>
        <v>4363.3482618818671</v>
      </c>
      <c r="E160" s="15">
        <f t="shared" si="150"/>
        <v>1.9809929141994232E-5</v>
      </c>
      <c r="F160" s="15">
        <f t="shared" si="151"/>
        <v>3.9026888774049008E-5</v>
      </c>
      <c r="G160" s="15">
        <f t="shared" si="152"/>
        <v>7.9672005162335436E-5</v>
      </c>
      <c r="H160" s="5">
        <f t="shared" si="153"/>
        <v>210869.39382138121</v>
      </c>
      <c r="I160" s="5">
        <f t="shared" si="154"/>
        <v>78249.072964934981</v>
      </c>
      <c r="J160" s="5">
        <f t="shared" si="155"/>
        <v>28544.58339379427</v>
      </c>
      <c r="K160" s="5">
        <f t="shared" si="156"/>
        <v>181008.86162394917</v>
      </c>
      <c r="L160" s="5">
        <f t="shared" si="157"/>
        <v>26417.885048868044</v>
      </c>
      <c r="M160" s="5">
        <f t="shared" si="158"/>
        <v>6541.8989456237641</v>
      </c>
      <c r="N160" s="15">
        <f t="shared" si="159"/>
        <v>9.3021817191452083E-3</v>
      </c>
      <c r="O160" s="15">
        <f t="shared" si="160"/>
        <v>1.1525903836426377E-2</v>
      </c>
      <c r="P160" s="15">
        <f t="shared" si="161"/>
        <v>9.6523607489897856E-3</v>
      </c>
      <c r="Q160" s="5">
        <f t="shared" si="162"/>
        <v>9654.7069118533909</v>
      </c>
      <c r="R160" s="5">
        <f t="shared" si="163"/>
        <v>13111.133015392777</v>
      </c>
      <c r="S160" s="5">
        <f t="shared" si="164"/>
        <v>6776.6070518923052</v>
      </c>
      <c r="T160" s="5">
        <f t="shared" si="165"/>
        <v>45.785245250107259</v>
      </c>
      <c r="U160" s="5">
        <f t="shared" si="166"/>
        <v>167.55640058851745</v>
      </c>
      <c r="V160" s="5">
        <f t="shared" si="167"/>
        <v>237.40430744438791</v>
      </c>
      <c r="W160" s="15">
        <f t="shared" si="168"/>
        <v>-1.0734613539272964E-2</v>
      </c>
      <c r="X160" s="15">
        <f t="shared" si="169"/>
        <v>-1.217998157191269E-2</v>
      </c>
      <c r="Y160" s="15">
        <f t="shared" si="170"/>
        <v>-9.7425357312937999E-3</v>
      </c>
      <c r="Z160" s="5">
        <f t="shared" si="189"/>
        <v>14193.368154058711</v>
      </c>
      <c r="AA160" s="5">
        <f t="shared" si="190"/>
        <v>31296.482265865463</v>
      </c>
      <c r="AB160" s="5">
        <f t="shared" si="191"/>
        <v>25035.281759889367</v>
      </c>
      <c r="AC160" s="16">
        <f t="shared" si="171"/>
        <v>1.5177793741590491</v>
      </c>
      <c r="AD160" s="16">
        <f t="shared" si="172"/>
        <v>2.9655498573892172</v>
      </c>
      <c r="AE160" s="16">
        <f t="shared" si="173"/>
        <v>6.4687670583333485</v>
      </c>
      <c r="AF160" s="15">
        <f t="shared" si="174"/>
        <v>-4.0504037456468023E-3</v>
      </c>
      <c r="AG160" s="15">
        <f t="shared" si="175"/>
        <v>2.9673830763510267E-4</v>
      </c>
      <c r="AH160" s="15">
        <f t="shared" si="176"/>
        <v>9.7937136394747881E-3</v>
      </c>
      <c r="AI160" s="1">
        <f t="shared" si="140"/>
        <v>382815.89205933001</v>
      </c>
      <c r="AJ160" s="1">
        <f t="shared" si="141"/>
        <v>138915.82054562229</v>
      </c>
      <c r="AK160" s="1">
        <f t="shared" si="142"/>
        <v>51453.495929612378</v>
      </c>
      <c r="AL160" s="14">
        <f t="shared" si="177"/>
        <v>56.808267124372684</v>
      </c>
      <c r="AM160" s="14">
        <f t="shared" si="178"/>
        <v>12.283730830398458</v>
      </c>
      <c r="AN160" s="14">
        <f t="shared" si="179"/>
        <v>4.0686491335386155</v>
      </c>
      <c r="AO160" s="11">
        <f t="shared" si="180"/>
        <v>7.2505759770714459E-3</v>
      </c>
      <c r="AP160" s="11">
        <f t="shared" si="181"/>
        <v>9.1338134168325279E-3</v>
      </c>
      <c r="AQ160" s="11">
        <f t="shared" si="182"/>
        <v>8.2855212214530977E-3</v>
      </c>
      <c r="AR160" s="1">
        <f t="shared" si="192"/>
        <v>210869.39382138121</v>
      </c>
      <c r="AS160" s="1">
        <f t="shared" si="185"/>
        <v>78249.072964934981</v>
      </c>
      <c r="AT160" s="1">
        <f t="shared" si="186"/>
        <v>28544.58339379427</v>
      </c>
      <c r="AU160" s="1">
        <f t="shared" si="143"/>
        <v>42173.878764276247</v>
      </c>
      <c r="AV160" s="1">
        <f t="shared" si="144"/>
        <v>15649.814592986997</v>
      </c>
      <c r="AW160" s="1">
        <f t="shared" si="145"/>
        <v>5708.9166787588547</v>
      </c>
      <c r="AX160" s="2">
        <f t="shared" si="187"/>
        <v>3.366604419317152E-2</v>
      </c>
      <c r="AY160" s="2">
        <f t="shared" si="183"/>
        <v>0.20004905092008207</v>
      </c>
      <c r="AZ160" s="2">
        <f t="shared" si="184"/>
        <v>0.43868112199141968</v>
      </c>
      <c r="BA160" s="2">
        <f t="shared" si="199"/>
        <v>0.25127456096877748</v>
      </c>
      <c r="BB160" s="2">
        <f t="shared" si="200"/>
        <v>1.1334025316165778E-4</v>
      </c>
      <c r="BC160" s="2">
        <f t="shared" si="193"/>
        <v>4.0019622774025597E-3</v>
      </c>
      <c r="BD160" s="2">
        <f t="shared" si="194"/>
        <v>1.9244112679165083E-2</v>
      </c>
      <c r="BE160" s="2">
        <f t="shared" si="201"/>
        <v>23.89999047976066</v>
      </c>
      <c r="BF160" s="2">
        <f t="shared" si="195"/>
        <v>313.14983824739028</v>
      </c>
      <c r="BG160" s="2">
        <f t="shared" si="196"/>
        <v>549.31517921000136</v>
      </c>
      <c r="BH160" s="2">
        <f t="shared" si="188"/>
        <v>100.03458311405602</v>
      </c>
      <c r="BI160" s="2">
        <f t="shared" si="197"/>
        <v>100.03458311405603</v>
      </c>
      <c r="BJ160" s="2">
        <f t="shared" si="198"/>
        <v>100.03458311405599</v>
      </c>
      <c r="BK160" s="11">
        <f t="shared" si="202"/>
        <v>3.9852896791414655E-2</v>
      </c>
      <c r="BL160" s="11"/>
      <c r="BM160" s="11"/>
    </row>
    <row r="161" spans="1:65">
      <c r="A161" s="2">
        <f t="shared" si="146"/>
        <v>2115</v>
      </c>
      <c r="B161" s="5">
        <f t="shared" si="147"/>
        <v>1164.9891633584143</v>
      </c>
      <c r="C161" s="5">
        <f t="shared" si="148"/>
        <v>2962.0832230573214</v>
      </c>
      <c r="D161" s="5">
        <f t="shared" si="149"/>
        <v>4363.678516751851</v>
      </c>
      <c r="E161" s="15">
        <f t="shared" si="150"/>
        <v>1.8819432684894519E-5</v>
      </c>
      <c r="F161" s="15">
        <f t="shared" si="151"/>
        <v>3.7075544335346559E-5</v>
      </c>
      <c r="G161" s="15">
        <f t="shared" si="152"/>
        <v>7.5688404904218658E-5</v>
      </c>
      <c r="H161" s="5">
        <f t="shared" si="153"/>
        <v>212815.255911427</v>
      </c>
      <c r="I161" s="5">
        <f t="shared" si="154"/>
        <v>79144.151493932455</v>
      </c>
      <c r="J161" s="5">
        <f t="shared" si="155"/>
        <v>28818.433386732588</v>
      </c>
      <c r="K161" s="5">
        <f t="shared" si="156"/>
        <v>182675.73862912698</v>
      </c>
      <c r="L161" s="5">
        <f t="shared" si="157"/>
        <v>26719.08435180414</v>
      </c>
      <c r="M161" s="5">
        <f t="shared" si="158"/>
        <v>6604.1605210147072</v>
      </c>
      <c r="N161" s="15">
        <f t="shared" si="159"/>
        <v>9.2088143653474841E-3</v>
      </c>
      <c r="O161" s="15">
        <f t="shared" si="160"/>
        <v>1.1401340507725566E-2</v>
      </c>
      <c r="P161" s="15">
        <f t="shared" si="161"/>
        <v>9.5173551148468594E-3</v>
      </c>
      <c r="Q161" s="5">
        <f t="shared" si="162"/>
        <v>9639.2027715824788</v>
      </c>
      <c r="R161" s="5">
        <f t="shared" si="163"/>
        <v>13099.589086861717</v>
      </c>
      <c r="S161" s="5">
        <f t="shared" si="164"/>
        <v>6774.9654903580395</v>
      </c>
      <c r="T161" s="5">
        <f t="shared" si="165"/>
        <v>45.293758336546524</v>
      </c>
      <c r="U161" s="5">
        <f t="shared" si="166"/>
        <v>165.51556671709329</v>
      </c>
      <c r="V161" s="5">
        <f t="shared" si="167"/>
        <v>235.09138749634789</v>
      </c>
      <c r="W161" s="15">
        <f t="shared" si="168"/>
        <v>-1.0734613539272964E-2</v>
      </c>
      <c r="X161" s="15">
        <f t="shared" si="169"/>
        <v>-1.217998157191269E-2</v>
      </c>
      <c r="Y161" s="15">
        <f t="shared" si="170"/>
        <v>-9.7425357312937999E-3</v>
      </c>
      <c r="Z161" s="5">
        <f t="shared" si="189"/>
        <v>14103.027131193256</v>
      </c>
      <c r="AA161" s="5">
        <f t="shared" si="190"/>
        <v>31112.697321509546</v>
      </c>
      <c r="AB161" s="5">
        <f t="shared" si="191"/>
        <v>24847.123976521783</v>
      </c>
      <c r="AC161" s="16">
        <f t="shared" si="171"/>
        <v>1.5116317548968898</v>
      </c>
      <c r="AD161" s="16">
        <f t="shared" si="172"/>
        <v>2.9664298496351065</v>
      </c>
      <c r="AE161" s="16">
        <f t="shared" si="173"/>
        <v>6.5321203105031334</v>
      </c>
      <c r="AF161" s="15">
        <f t="shared" si="174"/>
        <v>-4.0504037456468023E-3</v>
      </c>
      <c r="AG161" s="15">
        <f t="shared" si="175"/>
        <v>2.9673830763510267E-4</v>
      </c>
      <c r="AH161" s="15">
        <f t="shared" si="176"/>
        <v>9.7937136394747881E-3</v>
      </c>
      <c r="AI161" s="1">
        <f t="shared" si="140"/>
        <v>386708.18161767325</v>
      </c>
      <c r="AJ161" s="1">
        <f t="shared" si="141"/>
        <v>140674.05308404707</v>
      </c>
      <c r="AK161" s="1">
        <f t="shared" si="142"/>
        <v>52017.063015409993</v>
      </c>
      <c r="AL161" s="14">
        <f t="shared" si="177"/>
        <v>57.216040854714606</v>
      </c>
      <c r="AM161" s="14">
        <f t="shared" si="178"/>
        <v>12.394806162811236</v>
      </c>
      <c r="AN161" s="14">
        <f t="shared" si="179"/>
        <v>4.1020229034898099</v>
      </c>
      <c r="AO161" s="11">
        <f t="shared" si="180"/>
        <v>7.1780702173007312E-3</v>
      </c>
      <c r="AP161" s="11">
        <f t="shared" si="181"/>
        <v>9.0424752826642023E-3</v>
      </c>
      <c r="AQ161" s="11">
        <f t="shared" si="182"/>
        <v>8.2026660092385673E-3</v>
      </c>
      <c r="AR161" s="1">
        <f t="shared" si="192"/>
        <v>212815.255911427</v>
      </c>
      <c r="AS161" s="1">
        <f t="shared" si="185"/>
        <v>79144.151493932455</v>
      </c>
      <c r="AT161" s="1">
        <f t="shared" si="186"/>
        <v>28818.433386732588</v>
      </c>
      <c r="AU161" s="1">
        <f t="shared" si="143"/>
        <v>42563.051182285402</v>
      </c>
      <c r="AV161" s="1">
        <f t="shared" si="144"/>
        <v>15828.830298786492</v>
      </c>
      <c r="AW161" s="1">
        <f t="shared" si="145"/>
        <v>5763.6866773465181</v>
      </c>
      <c r="AX161" s="2">
        <f t="shared" si="187"/>
        <v>3.4466855283015692E-2</v>
      </c>
      <c r="AY161" s="2">
        <f t="shared" si="183"/>
        <v>0.20446120384296337</v>
      </c>
      <c r="AZ161" s="2">
        <f t="shared" si="184"/>
        <v>0.44843327981474501</v>
      </c>
      <c r="BA161" s="2">
        <f t="shared" si="199"/>
        <v>0.2567652364472276</v>
      </c>
      <c r="BB161" s="2">
        <f t="shared" si="200"/>
        <v>1.1879641131003468E-4</v>
      </c>
      <c r="BC161" s="2">
        <f t="shared" si="193"/>
        <v>4.1804383876913823E-3</v>
      </c>
      <c r="BD161" s="2">
        <f t="shared" si="194"/>
        <v>2.0109240644540942E-2</v>
      </c>
      <c r="BE161" s="2">
        <f t="shared" si="201"/>
        <v>25.281688674304171</v>
      </c>
      <c r="BF161" s="2">
        <f t="shared" si="195"/>
        <v>330.8572490664975</v>
      </c>
      <c r="BG161" s="2">
        <f t="shared" si="196"/>
        <v>579.51681197247865</v>
      </c>
      <c r="BH161" s="2">
        <f t="shared" si="188"/>
        <v>104.02125103047268</v>
      </c>
      <c r="BI161" s="2">
        <f t="shared" si="197"/>
        <v>104.02125103047268</v>
      </c>
      <c r="BJ161" s="2">
        <f t="shared" si="198"/>
        <v>104.02125103047267</v>
      </c>
      <c r="BK161" s="11">
        <f t="shared" si="202"/>
        <v>3.9750383503238645E-2</v>
      </c>
      <c r="BL161" s="11"/>
      <c r="BM161" s="11"/>
    </row>
    <row r="162" spans="1:65">
      <c r="A162" s="2">
        <f t="shared" si="146"/>
        <v>2116</v>
      </c>
      <c r="B162" s="5">
        <f t="shared" si="147"/>
        <v>1165.009991571796</v>
      </c>
      <c r="C162" s="5">
        <f t="shared" si="148"/>
        <v>2962.1875528627902</v>
      </c>
      <c r="D162" s="5">
        <f t="shared" si="149"/>
        <v>4363.9922826249767</v>
      </c>
      <c r="E162" s="15">
        <f t="shared" si="150"/>
        <v>1.7878461050649794E-5</v>
      </c>
      <c r="F162" s="15">
        <f t="shared" si="151"/>
        <v>3.5221767118579231E-5</v>
      </c>
      <c r="G162" s="15">
        <f t="shared" si="152"/>
        <v>7.1903984659007724E-5</v>
      </c>
      <c r="H162" s="5">
        <f t="shared" si="153"/>
        <v>214759.19897789386</v>
      </c>
      <c r="I162" s="5">
        <f t="shared" si="154"/>
        <v>80039.542499497184</v>
      </c>
      <c r="J162" s="5">
        <f t="shared" si="155"/>
        <v>29090.954057559</v>
      </c>
      <c r="K162" s="5">
        <f t="shared" si="156"/>
        <v>184341.07907362003</v>
      </c>
      <c r="L162" s="5">
        <f t="shared" si="157"/>
        <v>27020.41686122926</v>
      </c>
      <c r="M162" s="5">
        <f t="shared" si="158"/>
        <v>6666.1332499104601</v>
      </c>
      <c r="N162" s="15">
        <f t="shared" si="159"/>
        <v>9.1163744949955827E-3</v>
      </c>
      <c r="O162" s="15">
        <f t="shared" si="160"/>
        <v>1.1277800745622235E-2</v>
      </c>
      <c r="P162" s="15">
        <f t="shared" si="161"/>
        <v>9.3838919721216385E-3</v>
      </c>
      <c r="Q162" s="5">
        <f t="shared" si="162"/>
        <v>9622.8329759896715</v>
      </c>
      <c r="R162" s="5">
        <f t="shared" si="163"/>
        <v>13086.432395631027</v>
      </c>
      <c r="S162" s="5">
        <f t="shared" si="164"/>
        <v>6772.4032320206215</v>
      </c>
      <c r="T162" s="5">
        <f t="shared" si="165"/>
        <v>44.807547345062474</v>
      </c>
      <c r="U162" s="5">
        <f t="shared" si="166"/>
        <v>163.4995901646144</v>
      </c>
      <c r="V162" s="5">
        <f t="shared" si="167"/>
        <v>232.80100125354528</v>
      </c>
      <c r="W162" s="15">
        <f t="shared" si="168"/>
        <v>-1.0734613539272964E-2</v>
      </c>
      <c r="X162" s="15">
        <f t="shared" si="169"/>
        <v>-1.217998157191269E-2</v>
      </c>
      <c r="Y162" s="15">
        <f t="shared" si="170"/>
        <v>-9.7425357312937999E-3</v>
      </c>
      <c r="Z162" s="5">
        <f t="shared" si="189"/>
        <v>14011.727078165824</v>
      </c>
      <c r="AA162" s="5">
        <f t="shared" si="190"/>
        <v>30923.025018162556</v>
      </c>
      <c r="AB162" s="5">
        <f t="shared" si="191"/>
        <v>24648.584245953207</v>
      </c>
      <c r="AC162" s="16">
        <f t="shared" si="171"/>
        <v>1.5055090359748169</v>
      </c>
      <c r="AD162" s="16">
        <f t="shared" si="172"/>
        <v>2.9673101030084053</v>
      </c>
      <c r="AE162" s="16">
        <f t="shared" si="173"/>
        <v>6.5960940262827981</v>
      </c>
      <c r="AF162" s="15">
        <f t="shared" si="174"/>
        <v>-4.0504037456468023E-3</v>
      </c>
      <c r="AG162" s="15">
        <f t="shared" si="175"/>
        <v>2.9673830763510267E-4</v>
      </c>
      <c r="AH162" s="15">
        <f t="shared" si="176"/>
        <v>9.7937136394747881E-3</v>
      </c>
      <c r="AI162" s="1">
        <f t="shared" si="140"/>
        <v>390600.41463819135</v>
      </c>
      <c r="AJ162" s="1">
        <f t="shared" si="141"/>
        <v>142435.47807442886</v>
      </c>
      <c r="AK162" s="1">
        <f t="shared" si="142"/>
        <v>52579.043391215513</v>
      </c>
      <c r="AL162" s="14">
        <f t="shared" si="177"/>
        <v>57.622634605937584</v>
      </c>
      <c r="AM162" s="14">
        <f t="shared" si="178"/>
        <v>12.505765093888263</v>
      </c>
      <c r="AN162" s="14">
        <f t="shared" si="179"/>
        <v>4.1353339520909884</v>
      </c>
      <c r="AO162" s="11">
        <f t="shared" si="180"/>
        <v>7.1062895151277235E-3</v>
      </c>
      <c r="AP162" s="11">
        <f t="shared" si="181"/>
        <v>8.9520505298375606E-3</v>
      </c>
      <c r="AQ162" s="11">
        <f t="shared" si="182"/>
        <v>8.1206393491461814E-3</v>
      </c>
      <c r="AR162" s="1">
        <f t="shared" si="192"/>
        <v>214759.19897789386</v>
      </c>
      <c r="AS162" s="1">
        <f t="shared" si="185"/>
        <v>80039.542499497184</v>
      </c>
      <c r="AT162" s="1">
        <f t="shared" si="186"/>
        <v>29090.954057559</v>
      </c>
      <c r="AU162" s="1">
        <f t="shared" si="143"/>
        <v>42951.839795578773</v>
      </c>
      <c r="AV162" s="1">
        <f t="shared" si="144"/>
        <v>16007.908499899437</v>
      </c>
      <c r="AW162" s="1">
        <f t="shared" si="145"/>
        <v>5818.1908115118003</v>
      </c>
      <c r="AX162" s="2">
        <f t="shared" si="187"/>
        <v>3.5282638922786699E-2</v>
      </c>
      <c r="AY162" s="2">
        <f t="shared" si="183"/>
        <v>0.2089289108966155</v>
      </c>
      <c r="AZ162" s="2">
        <f t="shared" si="184"/>
        <v>0.45820010166151248</v>
      </c>
      <c r="BA162" s="2">
        <f t="shared" si="199"/>
        <v>0.26226205026154104</v>
      </c>
      <c r="BB162" s="2">
        <f t="shared" si="200"/>
        <v>1.2448646093557431E-4</v>
      </c>
      <c r="BC162" s="2">
        <f t="shared" si="193"/>
        <v>4.3651289808445898E-3</v>
      </c>
      <c r="BD162" s="2">
        <f t="shared" si="194"/>
        <v>2.0994733316262039E-2</v>
      </c>
      <c r="BE162" s="2">
        <f t="shared" si="201"/>
        <v>26.734612634116814</v>
      </c>
      <c r="BF162" s="2">
        <f t="shared" si="195"/>
        <v>349.3829265780974</v>
      </c>
      <c r="BG162" s="2">
        <f t="shared" si="196"/>
        <v>610.75682235408226</v>
      </c>
      <c r="BH162" s="2">
        <f t="shared" si="188"/>
        <v>108.15613565142063</v>
      </c>
      <c r="BI162" s="2">
        <f t="shared" si="197"/>
        <v>108.15613565142066</v>
      </c>
      <c r="BJ162" s="2">
        <f t="shared" si="198"/>
        <v>108.15613565142064</v>
      </c>
      <c r="BK162" s="11">
        <f t="shared" si="202"/>
        <v>3.9648772283582517E-2</v>
      </c>
      <c r="BL162" s="11"/>
      <c r="BM162" s="11"/>
    </row>
    <row r="163" spans="1:65">
      <c r="A163" s="2">
        <f t="shared" si="146"/>
        <v>2117</v>
      </c>
      <c r="B163" s="5">
        <f t="shared" si="147"/>
        <v>1165.0297787282659</v>
      </c>
      <c r="C163" s="5">
        <f t="shared" si="148"/>
        <v>2962.2866696689312</v>
      </c>
      <c r="D163" s="5">
        <f t="shared" si="149"/>
        <v>4364.2903816374119</v>
      </c>
      <c r="E163" s="15">
        <f t="shared" si="150"/>
        <v>1.6984537998117304E-5</v>
      </c>
      <c r="F163" s="15">
        <f t="shared" si="151"/>
        <v>3.3460678762650268E-5</v>
      </c>
      <c r="G163" s="15">
        <f t="shared" si="152"/>
        <v>6.8308785426057333E-5</v>
      </c>
      <c r="H163" s="5">
        <f t="shared" si="153"/>
        <v>216701.04948650318</v>
      </c>
      <c r="I163" s="5">
        <f t="shared" si="154"/>
        <v>80935.113527229463</v>
      </c>
      <c r="J163" s="5">
        <f t="shared" si="155"/>
        <v>29362.110077229896</v>
      </c>
      <c r="K163" s="5">
        <f t="shared" si="156"/>
        <v>186004.73004479916</v>
      </c>
      <c r="L163" s="5">
        <f t="shared" si="157"/>
        <v>27321.836997050279</v>
      </c>
      <c r="M163" s="5">
        <f t="shared" si="158"/>
        <v>6727.8085346405624</v>
      </c>
      <c r="N163" s="15">
        <f t="shared" si="159"/>
        <v>9.0248520814761868E-3</v>
      </c>
      <c r="O163" s="15">
        <f t="shared" si="160"/>
        <v>1.1155273339010563E-2</v>
      </c>
      <c r="P163" s="15">
        <f t="shared" si="161"/>
        <v>9.252032987929093E-3</v>
      </c>
      <c r="Q163" s="5">
        <f t="shared" si="162"/>
        <v>9605.6111274551859</v>
      </c>
      <c r="R163" s="5">
        <f t="shared" si="163"/>
        <v>13071.681926364779</v>
      </c>
      <c r="S163" s="5">
        <f t="shared" si="164"/>
        <v>6768.9332430256009</v>
      </c>
      <c r="T163" s="5">
        <f t="shared" si="165"/>
        <v>44.326555640670556</v>
      </c>
      <c r="U163" s="5">
        <f t="shared" si="166"/>
        <v>161.50816816939411</v>
      </c>
      <c r="V163" s="5">
        <f t="shared" si="167"/>
        <v>230.53292918055163</v>
      </c>
      <c r="W163" s="15">
        <f t="shared" si="168"/>
        <v>-1.0734613539272964E-2</v>
      </c>
      <c r="X163" s="15">
        <f t="shared" si="169"/>
        <v>-1.217998157191269E-2</v>
      </c>
      <c r="Y163" s="15">
        <f t="shared" si="170"/>
        <v>-9.7425357312937999E-3</v>
      </c>
      <c r="Z163" s="5">
        <f t="shared" si="189"/>
        <v>13919.504261902879</v>
      </c>
      <c r="AA163" s="5">
        <f t="shared" si="190"/>
        <v>30727.594766705872</v>
      </c>
      <c r="AB163" s="5">
        <f t="shared" si="191"/>
        <v>24440.001489562037</v>
      </c>
      <c r="AC163" s="16">
        <f t="shared" si="171"/>
        <v>1.4994111165363995</v>
      </c>
      <c r="AD163" s="16">
        <f t="shared" si="172"/>
        <v>2.9681906175866004</v>
      </c>
      <c r="AE163" s="16">
        <f t="shared" si="173"/>
        <v>6.6606942823152622</v>
      </c>
      <c r="AF163" s="15">
        <f t="shared" si="174"/>
        <v>-4.0504037456468023E-3</v>
      </c>
      <c r="AG163" s="15">
        <f t="shared" si="175"/>
        <v>2.9673830763510267E-4</v>
      </c>
      <c r="AH163" s="15">
        <f t="shared" si="176"/>
        <v>9.7937136394747881E-3</v>
      </c>
      <c r="AI163" s="1">
        <f t="shared" si="140"/>
        <v>394492.21296995104</v>
      </c>
      <c r="AJ163" s="1">
        <f t="shared" si="141"/>
        <v>144199.8387668854</v>
      </c>
      <c r="AK163" s="1">
        <f t="shared" si="142"/>
        <v>53139.329863605759</v>
      </c>
      <c r="AL163" s="14">
        <f t="shared" si="177"/>
        <v>58.02802289883045</v>
      </c>
      <c r="AM163" s="14">
        <f t="shared" si="178"/>
        <v>12.616597812512683</v>
      </c>
      <c r="AN163" s="14">
        <f t="shared" si="179"/>
        <v>4.1685796921480671</v>
      </c>
      <c r="AO163" s="11">
        <f t="shared" si="180"/>
        <v>7.0352266199764464E-3</v>
      </c>
      <c r="AP163" s="11">
        <f t="shared" si="181"/>
        <v>8.8625300245391853E-3</v>
      </c>
      <c r="AQ163" s="11">
        <f t="shared" si="182"/>
        <v>8.0394329556547194E-3</v>
      </c>
      <c r="AR163" s="1">
        <f t="shared" si="192"/>
        <v>216701.04948650318</v>
      </c>
      <c r="AS163" s="1">
        <f t="shared" si="185"/>
        <v>80935.113527229463</v>
      </c>
      <c r="AT163" s="1">
        <f t="shared" si="186"/>
        <v>29362.110077229896</v>
      </c>
      <c r="AU163" s="1">
        <f t="shared" si="143"/>
        <v>43340.209897300636</v>
      </c>
      <c r="AV163" s="1">
        <f t="shared" si="144"/>
        <v>16187.022705445894</v>
      </c>
      <c r="AW163" s="1">
        <f t="shared" si="145"/>
        <v>5872.4220154459799</v>
      </c>
      <c r="AX163" s="2">
        <f t="shared" si="187"/>
        <v>3.6113581827974861E-2</v>
      </c>
      <c r="AY163" s="2">
        <f t="shared" si="183"/>
        <v>0.21345159172150405</v>
      </c>
      <c r="AZ163" s="2">
        <f t="shared" si="184"/>
        <v>0.46797405584047258</v>
      </c>
      <c r="BA163" s="2">
        <f t="shared" si="199"/>
        <v>0.26776089388562363</v>
      </c>
      <c r="BB163" s="2">
        <f t="shared" si="200"/>
        <v>1.3041907924458363E-4</v>
      </c>
      <c r="BC163" s="2">
        <f t="shared" si="193"/>
        <v>4.5561582008443657E-3</v>
      </c>
      <c r="BD163" s="2">
        <f t="shared" si="194"/>
        <v>2.1899971693978174E-2</v>
      </c>
      <c r="BE163" s="2">
        <f t="shared" si="201"/>
        <v>28.261951345364697</v>
      </c>
      <c r="BF163" s="2">
        <f t="shared" si="195"/>
        <v>368.75318123335626</v>
      </c>
      <c r="BG163" s="2">
        <f t="shared" si="196"/>
        <v>643.02937956680603</v>
      </c>
      <c r="BH163" s="2">
        <f t="shared" si="188"/>
        <v>112.44439364493607</v>
      </c>
      <c r="BI163" s="2">
        <f t="shared" si="197"/>
        <v>112.44439364493608</v>
      </c>
      <c r="BJ163" s="2">
        <f t="shared" si="198"/>
        <v>112.44439364493607</v>
      </c>
      <c r="BK163" s="11">
        <f t="shared" si="202"/>
        <v>3.9548063668961547E-2</v>
      </c>
      <c r="BL163" s="11"/>
      <c r="BM163" s="11"/>
    </row>
    <row r="164" spans="1:65">
      <c r="A164" s="2">
        <f t="shared" si="146"/>
        <v>2118</v>
      </c>
      <c r="B164" s="5">
        <f t="shared" si="147"/>
        <v>1165.0485768461842</v>
      </c>
      <c r="C164" s="5">
        <f t="shared" si="148"/>
        <v>2962.3808337854553</v>
      </c>
      <c r="D164" s="5">
        <f t="shared" si="149"/>
        <v>4364.5735950438666</v>
      </c>
      <c r="E164" s="15">
        <f t="shared" si="150"/>
        <v>1.6135311098211439E-5</v>
      </c>
      <c r="F164" s="15">
        <f t="shared" si="151"/>
        <v>3.1787644824517755E-5</v>
      </c>
      <c r="G164" s="15">
        <f t="shared" si="152"/>
        <v>6.4893346154754468E-5</v>
      </c>
      <c r="H164" s="5">
        <f t="shared" si="153"/>
        <v>218640.63584290084</v>
      </c>
      <c r="I164" s="5">
        <f t="shared" si="154"/>
        <v>81830.732257970521</v>
      </c>
      <c r="J164" s="5">
        <f t="shared" si="155"/>
        <v>29631.869303871692</v>
      </c>
      <c r="K164" s="5">
        <f t="shared" si="156"/>
        <v>187666.54042423409</v>
      </c>
      <c r="L164" s="5">
        <f t="shared" si="157"/>
        <v>27623.299247924097</v>
      </c>
      <c r="M164" s="5">
        <f t="shared" si="158"/>
        <v>6789.1785207883231</v>
      </c>
      <c r="N164" s="15">
        <f t="shared" si="159"/>
        <v>8.9342372047995777E-3</v>
      </c>
      <c r="O164" s="15">
        <f t="shared" si="160"/>
        <v>1.1033747507766867E-2</v>
      </c>
      <c r="P164" s="15">
        <f t="shared" si="161"/>
        <v>9.1218389809661904E-3</v>
      </c>
      <c r="Q164" s="5">
        <f t="shared" si="162"/>
        <v>9587.5508763815542</v>
      </c>
      <c r="R164" s="5">
        <f t="shared" si="163"/>
        <v>13055.356990793289</v>
      </c>
      <c r="S164" s="5">
        <f t="shared" si="164"/>
        <v>6764.5691811739698</v>
      </c>
      <c r="T164" s="5">
        <f t="shared" si="165"/>
        <v>43.850727196340877</v>
      </c>
      <c r="U164" s="5">
        <f t="shared" si="166"/>
        <v>159.54100165737751</v>
      </c>
      <c r="V164" s="5">
        <f t="shared" si="167"/>
        <v>228.28695388077028</v>
      </c>
      <c r="W164" s="15">
        <f t="shared" si="168"/>
        <v>-1.0734613539272964E-2</v>
      </c>
      <c r="X164" s="15">
        <f t="shared" si="169"/>
        <v>-1.217998157191269E-2</v>
      </c>
      <c r="Y164" s="15">
        <f t="shared" si="170"/>
        <v>-9.7425357312937999E-3</v>
      </c>
      <c r="Z164" s="5">
        <f t="shared" si="189"/>
        <v>13826.394614316725</v>
      </c>
      <c r="AA164" s="5">
        <f t="shared" si="190"/>
        <v>30526.539041606226</v>
      </c>
      <c r="AB164" s="5">
        <f t="shared" si="191"/>
        <v>24221.732600011019</v>
      </c>
      <c r="AC164" s="16">
        <f t="shared" si="171"/>
        <v>1.493337896133716</v>
      </c>
      <c r="AD164" s="16">
        <f t="shared" si="172"/>
        <v>2.9690713934472015</v>
      </c>
      <c r="AE164" s="16">
        <f t="shared" si="173"/>
        <v>6.7259272147563447</v>
      </c>
      <c r="AF164" s="15">
        <f t="shared" si="174"/>
        <v>-4.0504037456468023E-3</v>
      </c>
      <c r="AG164" s="15">
        <f t="shared" si="175"/>
        <v>2.9673830763510267E-4</v>
      </c>
      <c r="AH164" s="15">
        <f t="shared" si="176"/>
        <v>9.7937136394747881E-3</v>
      </c>
      <c r="AI164" s="1">
        <f t="shared" si="140"/>
        <v>398383.20157025655</v>
      </c>
      <c r="AJ164" s="1">
        <f t="shared" si="141"/>
        <v>145966.87759564276</v>
      </c>
      <c r="AK164" s="1">
        <f t="shared" si="142"/>
        <v>53697.818892691168</v>
      </c>
      <c r="AL164" s="14">
        <f t="shared" si="177"/>
        <v>58.432180787318877</v>
      </c>
      <c r="AM164" s="14">
        <f t="shared" si="178"/>
        <v>12.727294639664404</v>
      </c>
      <c r="AN164" s="14">
        <f t="shared" si="179"/>
        <v>4.2017575789338419</v>
      </c>
      <c r="AO164" s="11">
        <f t="shared" si="180"/>
        <v>6.9648743537766818E-3</v>
      </c>
      <c r="AP164" s="11">
        <f t="shared" si="181"/>
        <v>8.7739047242937941E-3</v>
      </c>
      <c r="AQ164" s="11">
        <f t="shared" si="182"/>
        <v>7.9590386260981714E-3</v>
      </c>
      <c r="AR164" s="1">
        <f t="shared" si="192"/>
        <v>218640.63584290084</v>
      </c>
      <c r="AS164" s="1">
        <f t="shared" si="185"/>
        <v>81830.732257970521</v>
      </c>
      <c r="AT164" s="1">
        <f t="shared" si="186"/>
        <v>29631.869303871692</v>
      </c>
      <c r="AU164" s="1">
        <f t="shared" si="143"/>
        <v>43728.127168580169</v>
      </c>
      <c r="AV164" s="1">
        <f t="shared" si="144"/>
        <v>16366.146451594104</v>
      </c>
      <c r="AW164" s="1">
        <f t="shared" si="145"/>
        <v>5926.3738607743389</v>
      </c>
      <c r="AX164" s="2">
        <f t="shared" si="187"/>
        <v>3.6959871369598954E-2</v>
      </c>
      <c r="AY164" s="2">
        <f t="shared" si="183"/>
        <v>0.21802862520889363</v>
      </c>
      <c r="AZ164" s="2">
        <f t="shared" si="184"/>
        <v>0.47774762953856797</v>
      </c>
      <c r="BA164" s="2">
        <f t="shared" si="199"/>
        <v>0.27325771253649089</v>
      </c>
      <c r="BB164" s="2">
        <f t="shared" si="200"/>
        <v>1.3660320916573007E-4</v>
      </c>
      <c r="BC164" s="2">
        <f t="shared" si="193"/>
        <v>4.7536481410480206E-3</v>
      </c>
      <c r="BD164" s="2">
        <f t="shared" si="194"/>
        <v>2.282427975297208E-2</v>
      </c>
      <c r="BE164" s="2">
        <f t="shared" si="201"/>
        <v>29.867012510176004</v>
      </c>
      <c r="BF164" s="2">
        <f t="shared" si="195"/>
        <v>388.99450827869987</v>
      </c>
      <c r="BG164" s="2">
        <f t="shared" si="196"/>
        <v>676.32607459507358</v>
      </c>
      <c r="BH164" s="2">
        <f t="shared" si="188"/>
        <v>116.89135168402377</v>
      </c>
      <c r="BI164" s="2">
        <f t="shared" si="197"/>
        <v>116.89135168402379</v>
      </c>
      <c r="BJ164" s="2">
        <f t="shared" si="198"/>
        <v>116.89135168402377</v>
      </c>
      <c r="BK164" s="11">
        <f t="shared" si="202"/>
        <v>3.9448258081770743E-2</v>
      </c>
      <c r="BL164" s="11"/>
      <c r="BM164" s="11"/>
    </row>
    <row r="165" spans="1:65">
      <c r="A165" s="2">
        <f t="shared" si="146"/>
        <v>2119</v>
      </c>
      <c r="B165" s="5">
        <f t="shared" si="147"/>
        <v>1165.0664353463546</v>
      </c>
      <c r="C165" s="5">
        <f t="shared" si="148"/>
        <v>2962.4702925397455</v>
      </c>
      <c r="D165" s="5">
        <f t="shared" si="149"/>
        <v>4364.8426652397311</v>
      </c>
      <c r="E165" s="15">
        <f t="shared" si="150"/>
        <v>1.5328545543300865E-5</v>
      </c>
      <c r="F165" s="15">
        <f t="shared" si="151"/>
        <v>3.0198262583291866E-5</v>
      </c>
      <c r="G165" s="15">
        <f t="shared" si="152"/>
        <v>6.1648678847016743E-5</v>
      </c>
      <c r="H165" s="5">
        <f t="shared" si="153"/>
        <v>220577.78841513704</v>
      </c>
      <c r="I165" s="5">
        <f t="shared" si="154"/>
        <v>82726.266575368078</v>
      </c>
      <c r="J165" s="5">
        <f t="shared" si="155"/>
        <v>29900.20284729101</v>
      </c>
      <c r="K165" s="5">
        <f t="shared" si="156"/>
        <v>189326.36090367069</v>
      </c>
      <c r="L165" s="5">
        <f t="shared" si="157"/>
        <v>27924.758193759404</v>
      </c>
      <c r="M165" s="5">
        <f t="shared" si="158"/>
        <v>6850.236111694715</v>
      </c>
      <c r="N165" s="15">
        <f t="shared" si="159"/>
        <v>8.8445200496820586E-3</v>
      </c>
      <c r="O165" s="15">
        <f t="shared" si="160"/>
        <v>1.0913212905151459E-2</v>
      </c>
      <c r="P165" s="15">
        <f t="shared" si="161"/>
        <v>8.993369480480462E-3</v>
      </c>
      <c r="Q165" s="5">
        <f t="shared" si="162"/>
        <v>9568.6659142780882</v>
      </c>
      <c r="R165" s="5">
        <f t="shared" si="163"/>
        <v>13037.477217175994</v>
      </c>
      <c r="S165" s="5">
        <f t="shared" si="164"/>
        <v>6759.3253724991646</v>
      </c>
      <c r="T165" s="5">
        <f t="shared" si="165"/>
        <v>43.380006586472071</v>
      </c>
      <c r="U165" s="5">
        <f t="shared" si="166"/>
        <v>157.59779519722616</v>
      </c>
      <c r="V165" s="5">
        <f t="shared" si="167"/>
        <v>226.06286007559865</v>
      </c>
      <c r="W165" s="15">
        <f t="shared" si="168"/>
        <v>-1.0734613539272964E-2</v>
      </c>
      <c r="X165" s="15">
        <f t="shared" si="169"/>
        <v>-1.217998157191269E-2</v>
      </c>
      <c r="Y165" s="15">
        <f t="shared" si="170"/>
        <v>-9.7425357312937999E-3</v>
      </c>
      <c r="Z165" s="5">
        <f t="shared" si="189"/>
        <v>13732.433723187924</v>
      </c>
      <c r="AA165" s="5">
        <f t="shared" si="190"/>
        <v>30319.993268512291</v>
      </c>
      <c r="AB165" s="5">
        <f t="shared" si="191"/>
        <v>23994.151048688283</v>
      </c>
      <c r="AC165" s="16">
        <f t="shared" si="171"/>
        <v>1.4872892747256998</v>
      </c>
      <c r="AD165" s="16">
        <f t="shared" si="172"/>
        <v>2.9699524306677407</v>
      </c>
      <c r="AE165" s="16">
        <f t="shared" si="173"/>
        <v>6.7917990198576188</v>
      </c>
      <c r="AF165" s="15">
        <f t="shared" si="174"/>
        <v>-4.0504037456468023E-3</v>
      </c>
      <c r="AG165" s="15">
        <f t="shared" si="175"/>
        <v>2.9673830763510267E-4</v>
      </c>
      <c r="AH165" s="15">
        <f t="shared" si="176"/>
        <v>9.7937136394747881E-3</v>
      </c>
      <c r="AI165" s="1">
        <f t="shared" si="140"/>
        <v>402273.0085818111</v>
      </c>
      <c r="AJ165" s="1">
        <f t="shared" si="141"/>
        <v>147736.3362876726</v>
      </c>
      <c r="AK165" s="1">
        <f t="shared" si="142"/>
        <v>54254.41086419639</v>
      </c>
      <c r="AL165" s="14">
        <f t="shared" si="177"/>
        <v>58.835083856745705</v>
      </c>
      <c r="AM165" s="14">
        <f t="shared" si="178"/>
        <v>12.837846029525171</v>
      </c>
      <c r="AN165" s="14">
        <f t="shared" si="179"/>
        <v>4.234865110293395</v>
      </c>
      <c r="AO165" s="11">
        <f t="shared" si="180"/>
        <v>6.8952256102389146E-3</v>
      </c>
      <c r="AP165" s="11">
        <f t="shared" si="181"/>
        <v>8.6861656770508555E-3</v>
      </c>
      <c r="AQ165" s="11">
        <f t="shared" si="182"/>
        <v>7.879448239837189E-3</v>
      </c>
      <c r="AR165" s="1">
        <f t="shared" si="192"/>
        <v>220577.78841513704</v>
      </c>
      <c r="AS165" s="1">
        <f t="shared" si="185"/>
        <v>82726.266575368078</v>
      </c>
      <c r="AT165" s="1">
        <f t="shared" si="186"/>
        <v>29900.20284729101</v>
      </c>
      <c r="AU165" s="1">
        <f t="shared" si="143"/>
        <v>44115.557683027408</v>
      </c>
      <c r="AV165" s="1">
        <f t="shared" si="144"/>
        <v>16545.253315073616</v>
      </c>
      <c r="AW165" s="1">
        <f t="shared" si="145"/>
        <v>5980.0405694582023</v>
      </c>
      <c r="AX165" s="2">
        <f t="shared" si="187"/>
        <v>3.7821695551418039E-2</v>
      </c>
      <c r="AY165" s="2">
        <f t="shared" si="183"/>
        <v>0.22265934963595926</v>
      </c>
      <c r="AZ165" s="2">
        <f t="shared" si="184"/>
        <v>0.48751335200633833</v>
      </c>
      <c r="BA165" s="2">
        <f t="shared" si="199"/>
        <v>0.27874851994212319</v>
      </c>
      <c r="BB165" s="2">
        <f t="shared" si="200"/>
        <v>1.4304806543841551E-4</v>
      </c>
      <c r="BC165" s="2">
        <f t="shared" si="193"/>
        <v>4.9577185980308356E-3</v>
      </c>
      <c r="BD165" s="2">
        <f t="shared" si="194"/>
        <v>2.3766926838445598E-2</v>
      </c>
      <c r="BE165" s="2">
        <f t="shared" si="201"/>
        <v>31.553225911469493</v>
      </c>
      <c r="BF165" s="2">
        <f t="shared" si="195"/>
        <v>410.13355034635902</v>
      </c>
      <c r="BG165" s="2">
        <f t="shared" si="196"/>
        <v>710.63593352624821</v>
      </c>
      <c r="BH165" s="2">
        <f t="shared" si="188"/>
        <v>121.50251189278218</v>
      </c>
      <c r="BI165" s="2">
        <f t="shared" si="197"/>
        <v>121.50251189278218</v>
      </c>
      <c r="BJ165" s="2">
        <f t="shared" si="198"/>
        <v>121.50251189278219</v>
      </c>
      <c r="BK165" s="11">
        <f t="shared" si="202"/>
        <v>3.9349355797767965E-2</v>
      </c>
      <c r="BL165" s="11"/>
      <c r="BM165" s="11"/>
    </row>
    <row r="166" spans="1:65">
      <c r="A166" s="2">
        <f t="shared" si="146"/>
        <v>2120</v>
      </c>
      <c r="B166" s="5">
        <f t="shared" si="147"/>
        <v>1165.0834011815741</v>
      </c>
      <c r="C166" s="5">
        <f t="shared" si="148"/>
        <v>2962.5552809227452</v>
      </c>
      <c r="D166" s="5">
        <f t="shared" si="149"/>
        <v>4365.0982976842333</v>
      </c>
      <c r="E166" s="15">
        <f t="shared" si="150"/>
        <v>1.4562118266135821E-5</v>
      </c>
      <c r="F166" s="15">
        <f t="shared" si="151"/>
        <v>2.868834945412727E-5</v>
      </c>
      <c r="G166" s="15">
        <f t="shared" si="152"/>
        <v>5.8566244904665905E-5</v>
      </c>
      <c r="H166" s="5">
        <f t="shared" si="153"/>
        <v>222512.33955453389</v>
      </c>
      <c r="I166" s="5">
        <f t="shared" si="154"/>
        <v>83621.58463481722</v>
      </c>
      <c r="J166" s="5">
        <f t="shared" si="155"/>
        <v>30167.085115929309</v>
      </c>
      <c r="K166" s="5">
        <f t="shared" si="156"/>
        <v>190984.04399965881</v>
      </c>
      <c r="L166" s="5">
        <f t="shared" si="157"/>
        <v>28226.1685286668</v>
      </c>
      <c r="M166" s="5">
        <f t="shared" si="158"/>
        <v>6910.9749789445787</v>
      </c>
      <c r="N166" s="15">
        <f t="shared" si="159"/>
        <v>8.7556909036641262E-3</v>
      </c>
      <c r="O166" s="15">
        <f t="shared" si="160"/>
        <v>1.0793659619754647E-2</v>
      </c>
      <c r="P166" s="15">
        <f t="shared" si="161"/>
        <v>8.8666822952525592E-3</v>
      </c>
      <c r="Q166" s="5">
        <f t="shared" si="162"/>
        <v>9548.9699669729616</v>
      </c>
      <c r="R166" s="5">
        <f t="shared" si="163"/>
        <v>13018.062539842784</v>
      </c>
      <c r="S166" s="5">
        <f t="shared" si="164"/>
        <v>6753.2167841782284</v>
      </c>
      <c r="T166" s="5">
        <f t="shared" si="165"/>
        <v>42.914338980435176</v>
      </c>
      <c r="U166" s="5">
        <f t="shared" si="166"/>
        <v>155.67825695594988</v>
      </c>
      <c r="V166" s="5">
        <f t="shared" si="167"/>
        <v>223.86043458379365</v>
      </c>
      <c r="W166" s="15">
        <f t="shared" si="168"/>
        <v>-1.0734613539272964E-2</v>
      </c>
      <c r="X166" s="15">
        <f t="shared" si="169"/>
        <v>-1.217998157191269E-2</v>
      </c>
      <c r="Y166" s="15">
        <f t="shared" si="170"/>
        <v>-9.7425357312937999E-3</v>
      </c>
      <c r="Z166" s="5">
        <f t="shared" si="189"/>
        <v>13637.656823476795</v>
      </c>
      <c r="AA166" s="5">
        <f t="shared" si="190"/>
        <v>30108.095707470147</v>
      </c>
      <c r="AB166" s="5">
        <f t="shared" si="191"/>
        <v>23757.645418349857</v>
      </c>
      <c r="AC166" s="16">
        <f t="shared" si="171"/>
        <v>1.4812651526764906</v>
      </c>
      <c r="AD166" s="16">
        <f t="shared" si="172"/>
        <v>2.9708337293257738</v>
      </c>
      <c r="AE166" s="16">
        <f t="shared" si="173"/>
        <v>6.8583159545549695</v>
      </c>
      <c r="AF166" s="15">
        <f t="shared" si="174"/>
        <v>-4.0504037456468023E-3</v>
      </c>
      <c r="AG166" s="15">
        <f t="shared" si="175"/>
        <v>2.9673830763510267E-4</v>
      </c>
      <c r="AH166" s="15">
        <f t="shared" si="176"/>
        <v>9.7937136394747881E-3</v>
      </c>
      <c r="AI166" s="1">
        <f t="shared" si="140"/>
        <v>406161.26540665742</v>
      </c>
      <c r="AJ166" s="1">
        <f t="shared" si="141"/>
        <v>149507.95597397897</v>
      </c>
      <c r="AK166" s="1">
        <f t="shared" si="142"/>
        <v>54809.010347234951</v>
      </c>
      <c r="AL166" s="14">
        <f t="shared" si="177"/>
        <v>59.236708221965394</v>
      </c>
      <c r="AM166" s="14">
        <f t="shared" si="178"/>
        <v>12.948242570498605</v>
      </c>
      <c r="AN166" s="14">
        <f t="shared" si="179"/>
        <v>4.267899826728252</v>
      </c>
      <c r="AO166" s="11">
        <f t="shared" si="180"/>
        <v>6.8262733541365255E-3</v>
      </c>
      <c r="AP166" s="11">
        <f t="shared" si="181"/>
        <v>8.5993040202803472E-3</v>
      </c>
      <c r="AQ166" s="11">
        <f t="shared" si="182"/>
        <v>7.8006537574388168E-3</v>
      </c>
      <c r="AR166" s="1">
        <f t="shared" si="192"/>
        <v>222512.33955453389</v>
      </c>
      <c r="AS166" s="1">
        <f t="shared" si="185"/>
        <v>83621.58463481722</v>
      </c>
      <c r="AT166" s="1">
        <f t="shared" si="186"/>
        <v>30167.085115929309</v>
      </c>
      <c r="AU166" s="1">
        <f t="shared" si="143"/>
        <v>44502.46791090678</v>
      </c>
      <c r="AV166" s="1">
        <f t="shared" si="144"/>
        <v>16724.316926963445</v>
      </c>
      <c r="AW166" s="1">
        <f t="shared" si="145"/>
        <v>6033.4170231858625</v>
      </c>
      <c r="AX166" s="2">
        <f t="shared" si="187"/>
        <v>3.8699242985442327E-2</v>
      </c>
      <c r="AY166" s="2">
        <f t="shared" si="183"/>
        <v>0.2273430628585574</v>
      </c>
      <c r="AZ166" s="2">
        <f t="shared" si="184"/>
        <v>0.49726381731246233</v>
      </c>
      <c r="BA166" s="2">
        <f t="shared" si="199"/>
        <v>0.28422941250505007</v>
      </c>
      <c r="BB166" s="2">
        <f t="shared" si="200"/>
        <v>1.4976314076463071E-4</v>
      </c>
      <c r="BC166" s="2">
        <f t="shared" si="193"/>
        <v>5.1684868229909982E-3</v>
      </c>
      <c r="BD166" s="2">
        <f t="shared" si="194"/>
        <v>2.4727130400816193E-2</v>
      </c>
      <c r="BE166" s="2">
        <f t="shared" si="201"/>
        <v>33.324146830572964</v>
      </c>
      <c r="BF166" s="2">
        <f t="shared" si="195"/>
        <v>432.1970583026793</v>
      </c>
      <c r="BG166" s="2">
        <f t="shared" si="196"/>
        <v>745.94544747410532</v>
      </c>
      <c r="BH166" s="2">
        <f t="shared" si="188"/>
        <v>126.2835574635738</v>
      </c>
      <c r="BI166" s="2">
        <f t="shared" si="197"/>
        <v>126.28355746357381</v>
      </c>
      <c r="BJ166" s="2">
        <f t="shared" si="198"/>
        <v>126.28355746357381</v>
      </c>
      <c r="BK166" s="11">
        <f t="shared" si="202"/>
        <v>3.9251356914200758E-2</v>
      </c>
      <c r="BL166" s="11"/>
      <c r="BM166" s="11"/>
    </row>
    <row r="167" spans="1:65">
      <c r="A167" s="2">
        <f t="shared" si="146"/>
        <v>2121</v>
      </c>
      <c r="B167" s="5">
        <f t="shared" si="147"/>
        <v>1165.0995189597381</v>
      </c>
      <c r="C167" s="5">
        <f t="shared" si="148"/>
        <v>2962.6360222028625</v>
      </c>
      <c r="D167" s="5">
        <f t="shared" si="149"/>
        <v>4365.3411627293717</v>
      </c>
      <c r="E167" s="15">
        <f t="shared" si="150"/>
        <v>1.3834012352829029E-5</v>
      </c>
      <c r="F167" s="15">
        <f t="shared" si="151"/>
        <v>2.7253931981420906E-5</v>
      </c>
      <c r="G167" s="15">
        <f t="shared" si="152"/>
        <v>5.5637932659432604E-5</v>
      </c>
      <c r="H167" s="5">
        <f t="shared" si="153"/>
        <v>224444.1236149632</v>
      </c>
      <c r="I167" s="5">
        <f t="shared" si="154"/>
        <v>84516.554933731881</v>
      </c>
      <c r="J167" s="5">
        <f t="shared" si="155"/>
        <v>30432.493845878904</v>
      </c>
      <c r="K167" s="5">
        <f t="shared" si="156"/>
        <v>192639.44406685419</v>
      </c>
      <c r="L167" s="5">
        <f t="shared" si="157"/>
        <v>28527.485084343825</v>
      </c>
      <c r="M167" s="5">
        <f t="shared" si="158"/>
        <v>6971.3895687482518</v>
      </c>
      <c r="N167" s="15">
        <f t="shared" si="159"/>
        <v>8.6677401552892608E-3</v>
      </c>
      <c r="O167" s="15">
        <f t="shared" si="160"/>
        <v>1.0675078176870079E-2</v>
      </c>
      <c r="P167" s="15">
        <f t="shared" si="161"/>
        <v>8.741833097028362E-3</v>
      </c>
      <c r="Q167" s="5">
        <f t="shared" si="162"/>
        <v>9528.476787955191</v>
      </c>
      <c r="R167" s="5">
        <f t="shared" si="163"/>
        <v>12997.133188806554</v>
      </c>
      <c r="S167" s="5">
        <f t="shared" si="164"/>
        <v>6746.2589939640611</v>
      </c>
      <c r="T167" s="5">
        <f t="shared" si="165"/>
        <v>42.453670136186844</v>
      </c>
      <c r="U167" s="5">
        <f t="shared" si="166"/>
        <v>153.78209865507893</v>
      </c>
      <c r="V167" s="5">
        <f t="shared" si="167"/>
        <v>221.67946630103808</v>
      </c>
      <c r="W167" s="15">
        <f t="shared" si="168"/>
        <v>-1.0734613539272964E-2</v>
      </c>
      <c r="X167" s="15">
        <f t="shared" si="169"/>
        <v>-1.217998157191269E-2</v>
      </c>
      <c r="Y167" s="15">
        <f t="shared" si="170"/>
        <v>-9.7425357312937999E-3</v>
      </c>
      <c r="Z167" s="5">
        <f t="shared" si="189"/>
        <v>13542.098789062107</v>
      </c>
      <c r="AA167" s="5">
        <f t="shared" si="190"/>
        <v>29890.987331894095</v>
      </c>
      <c r="AB167" s="5">
        <f t="shared" si="191"/>
        <v>23512.61787274215</v>
      </c>
      <c r="AC167" s="16">
        <f t="shared" si="171"/>
        <v>1.4752654307537936</v>
      </c>
      <c r="AD167" s="16">
        <f t="shared" si="172"/>
        <v>2.9717152894988792</v>
      </c>
      <c r="AE167" s="16">
        <f t="shared" si="173"/>
        <v>6.9254843370629224</v>
      </c>
      <c r="AF167" s="15">
        <f t="shared" si="174"/>
        <v>-4.0504037456468023E-3</v>
      </c>
      <c r="AG167" s="15">
        <f t="shared" si="175"/>
        <v>2.9673830763510267E-4</v>
      </c>
      <c r="AH167" s="15">
        <f t="shared" si="176"/>
        <v>9.7937136394747881E-3</v>
      </c>
      <c r="AI167" s="1">
        <f t="shared" si="140"/>
        <v>410047.60677689844</v>
      </c>
      <c r="AJ167" s="1">
        <f t="shared" si="141"/>
        <v>151281.47730354453</v>
      </c>
      <c r="AK167" s="1">
        <f t="shared" si="142"/>
        <v>55361.526335697316</v>
      </c>
      <c r="AL167" s="14">
        <f t="shared" si="177"/>
        <v>59.637030525258531</v>
      </c>
      <c r="AM167" s="14">
        <f t="shared" si="178"/>
        <v>13.058474986146738</v>
      </c>
      <c r="AN167" s="14">
        <f t="shared" si="179"/>
        <v>4.3008593114597948</v>
      </c>
      <c r="AO167" s="11">
        <f t="shared" si="180"/>
        <v>6.7580106205951604E-3</v>
      </c>
      <c r="AP167" s="11">
        <f t="shared" si="181"/>
        <v>8.5133109800775431E-3</v>
      </c>
      <c r="AQ167" s="11">
        <f t="shared" si="182"/>
        <v>7.7226472198644288E-3</v>
      </c>
      <c r="AR167" s="1">
        <f t="shared" si="192"/>
        <v>224444.1236149632</v>
      </c>
      <c r="AS167" s="1">
        <f t="shared" si="185"/>
        <v>84516.554933731881</v>
      </c>
      <c r="AT167" s="1">
        <f t="shared" si="186"/>
        <v>30432.493845878904</v>
      </c>
      <c r="AU167" s="1">
        <f t="shared" si="143"/>
        <v>44888.824722992642</v>
      </c>
      <c r="AV167" s="1">
        <f t="shared" si="144"/>
        <v>16903.310986746375</v>
      </c>
      <c r="AW167" s="1">
        <f t="shared" si="145"/>
        <v>6086.4987691757815</v>
      </c>
      <c r="AX167" s="2">
        <f t="shared" si="187"/>
        <v>3.9592702865555211E-2</v>
      </c>
      <c r="AY167" s="2">
        <f t="shared" si="183"/>
        <v>0.23207902256174706</v>
      </c>
      <c r="AZ167" s="2">
        <f t="shared" si="184"/>
        <v>0.50699170651993064</v>
      </c>
      <c r="BA167" s="2">
        <f t="shared" si="199"/>
        <v>0.289696582753107</v>
      </c>
      <c r="BB167" s="2">
        <f t="shared" si="200"/>
        <v>1.567582120200144E-4</v>
      </c>
      <c r="BC167" s="2">
        <f t="shared" si="193"/>
        <v>5.3860672713215907E-3</v>
      </c>
      <c r="BD167" s="2">
        <f t="shared" si="194"/>
        <v>2.5704059047999151E-2</v>
      </c>
      <c r="BE167" s="2">
        <f t="shared" si="201"/>
        <v>35.18345951628072</v>
      </c>
      <c r="BF167" s="2">
        <f t="shared" si="195"/>
        <v>455.21185041342659</v>
      </c>
      <c r="BG167" s="2">
        <f t="shared" si="196"/>
        <v>782.23861879234209</v>
      </c>
      <c r="BH167" s="2">
        <f t="shared" si="188"/>
        <v>131.24035844997152</v>
      </c>
      <c r="BI167" s="2">
        <f t="shared" si="197"/>
        <v>131.24035844997152</v>
      </c>
      <c r="BJ167" s="2">
        <f t="shared" si="198"/>
        <v>131.24035844997152</v>
      </c>
      <c r="BK167" s="11">
        <f t="shared" si="202"/>
        <v>3.9154261319010314E-2</v>
      </c>
      <c r="BL167" s="11"/>
      <c r="BM167" s="11"/>
    </row>
    <row r="168" spans="1:65">
      <c r="A168" s="2">
        <f t="shared" si="146"/>
        <v>2122</v>
      </c>
      <c r="B168" s="5">
        <f t="shared" si="147"/>
        <v>1165.1148310608187</v>
      </c>
      <c r="C168" s="5">
        <f t="shared" si="148"/>
        <v>2962.7127285094657</v>
      </c>
      <c r="D168" s="5">
        <f t="shared" si="149"/>
        <v>4365.5718973591365</v>
      </c>
      <c r="E168" s="15">
        <f t="shared" si="150"/>
        <v>1.3142311735187577E-5</v>
      </c>
      <c r="F168" s="15">
        <f t="shared" si="151"/>
        <v>2.5891235382349859E-5</v>
      </c>
      <c r="G168" s="15">
        <f t="shared" si="152"/>
        <v>5.2856036026460972E-5</v>
      </c>
      <c r="H168" s="5">
        <f t="shared" si="153"/>
        <v>226372.97697055386</v>
      </c>
      <c r="I168" s="5">
        <f t="shared" si="154"/>
        <v>85411.046383100082</v>
      </c>
      <c r="J168" s="5">
        <f t="shared" si="155"/>
        <v>30696.410111770074</v>
      </c>
      <c r="K168" s="5">
        <f t="shared" si="156"/>
        <v>194292.41731001297</v>
      </c>
      <c r="L168" s="5">
        <f t="shared" si="157"/>
        <v>28828.6628538806</v>
      </c>
      <c r="M168" s="5">
        <f t="shared" si="158"/>
        <v>7031.4751041757527</v>
      </c>
      <c r="N168" s="15">
        <f t="shared" si="159"/>
        <v>8.5806582923126928E-3</v>
      </c>
      <c r="O168" s="15">
        <f t="shared" si="160"/>
        <v>1.0557459539329184E-2</v>
      </c>
      <c r="P168" s="15">
        <f t="shared" si="161"/>
        <v>8.6188750226863231E-3</v>
      </c>
      <c r="Q168" s="5">
        <f t="shared" si="162"/>
        <v>9507.2001518484485</v>
      </c>
      <c r="R168" s="5">
        <f t="shared" si="163"/>
        <v>12974.709679440199</v>
      </c>
      <c r="S168" s="5">
        <f t="shared" si="164"/>
        <v>6738.4681563639297</v>
      </c>
      <c r="T168" s="5">
        <f t="shared" si="165"/>
        <v>41.997946393951104</v>
      </c>
      <c r="U168" s="5">
        <f t="shared" si="166"/>
        <v>151.90903552737001</v>
      </c>
      <c r="V168" s="5">
        <f t="shared" si="167"/>
        <v>219.51974617970606</v>
      </c>
      <c r="W168" s="15">
        <f t="shared" si="168"/>
        <v>-1.0734613539272964E-2</v>
      </c>
      <c r="X168" s="15">
        <f t="shared" si="169"/>
        <v>-1.217998157191269E-2</v>
      </c>
      <c r="Y168" s="15">
        <f t="shared" si="170"/>
        <v>-9.7425357312937999E-3</v>
      </c>
      <c r="Z168" s="5">
        <f t="shared" si="189"/>
        <v>13445.794124904511</v>
      </c>
      <c r="AA168" s="5">
        <f t="shared" si="190"/>
        <v>29668.811703434421</v>
      </c>
      <c r="AB168" s="5">
        <f t="shared" si="191"/>
        <v>23259.482575470283</v>
      </c>
      <c r="AC168" s="16">
        <f t="shared" si="171"/>
        <v>1.4692900101272452</v>
      </c>
      <c r="AD168" s="16">
        <f t="shared" si="172"/>
        <v>2.9725971112646583</v>
      </c>
      <c r="AE168" s="16">
        <f t="shared" si="173"/>
        <v>6.9933105474747848</v>
      </c>
      <c r="AF168" s="15">
        <f t="shared" si="174"/>
        <v>-4.0504037456468023E-3</v>
      </c>
      <c r="AG168" s="15">
        <f t="shared" si="175"/>
        <v>2.9673830763510267E-4</v>
      </c>
      <c r="AH168" s="15">
        <f t="shared" si="176"/>
        <v>9.7937136394747881E-3</v>
      </c>
      <c r="AI168" s="1">
        <f t="shared" si="140"/>
        <v>413931.67082220124</v>
      </c>
      <c r="AJ168" s="1">
        <f t="shared" si="141"/>
        <v>153056.64055993644</v>
      </c>
      <c r="AK168" s="1">
        <f t="shared" si="142"/>
        <v>55911.872471303373</v>
      </c>
      <c r="AL168" s="14">
        <f t="shared" si="177"/>
        <v>60.036027934072273</v>
      </c>
      <c r="AM168" s="14">
        <f t="shared" si="178"/>
        <v>13.168534136044544</v>
      </c>
      <c r="AN168" s="14">
        <f t="shared" si="179"/>
        <v>4.3337411904724208</v>
      </c>
      <c r="AO168" s="11">
        <f t="shared" si="180"/>
        <v>6.690430514389209E-3</v>
      </c>
      <c r="AP168" s="11">
        <f t="shared" si="181"/>
        <v>8.4281778702767676E-3</v>
      </c>
      <c r="AQ168" s="11">
        <f t="shared" si="182"/>
        <v>7.6454207476657843E-3</v>
      </c>
      <c r="AR168" s="1">
        <f t="shared" si="192"/>
        <v>226372.97697055386</v>
      </c>
      <c r="AS168" s="1">
        <f t="shared" si="185"/>
        <v>85411.046383100082</v>
      </c>
      <c r="AT168" s="1">
        <f t="shared" si="186"/>
        <v>30696.410111770074</v>
      </c>
      <c r="AU168" s="1">
        <f t="shared" si="143"/>
        <v>45274.595394110773</v>
      </c>
      <c r="AV168" s="1">
        <f t="shared" si="144"/>
        <v>17082.209276620018</v>
      </c>
      <c r="AW168" s="1">
        <f t="shared" si="145"/>
        <v>6139.2820223540148</v>
      </c>
      <c r="AX168" s="2">
        <f t="shared" si="187"/>
        <v>4.0502264939066362E-2</v>
      </c>
      <c r="AY168" s="2">
        <f t="shared" si="183"/>
        <v>0.23686644656803438</v>
      </c>
      <c r="AZ168" s="2">
        <f t="shared" si="184"/>
        <v>0.51668980914403084</v>
      </c>
      <c r="BA168" s="2">
        <f t="shared" si="199"/>
        <v>0.29514633197788714</v>
      </c>
      <c r="BB168" s="2">
        <f t="shared" si="200"/>
        <v>1.6404334651943245E-4</v>
      </c>
      <c r="BC168" s="2">
        <f t="shared" si="193"/>
        <v>5.6105713509767494E-3</v>
      </c>
      <c r="BD168" s="2">
        <f t="shared" si="194"/>
        <v>2.6696835887329504E-2</v>
      </c>
      <c r="BE168" s="2">
        <f t="shared" si="201"/>
        <v>37.134980703816069</v>
      </c>
      <c r="BF168" s="2">
        <f t="shared" si="195"/>
        <v>479.20476989396764</v>
      </c>
      <c r="BG168" s="2">
        <f t="shared" si="196"/>
        <v>819.49702308408757</v>
      </c>
      <c r="BH168" s="2">
        <f t="shared" si="188"/>
        <v>136.37897774032228</v>
      </c>
      <c r="BI168" s="2">
        <f t="shared" si="197"/>
        <v>136.37897774032228</v>
      </c>
      <c r="BJ168" s="2">
        <f t="shared" si="198"/>
        <v>136.37897774032226</v>
      </c>
      <c r="BK168" s="11">
        <f t="shared" si="202"/>
        <v>3.9058068661541129E-2</v>
      </c>
      <c r="BL168" s="11"/>
      <c r="BM168" s="11"/>
    </row>
    <row r="169" spans="1:65">
      <c r="A169" s="2">
        <f t="shared" si="146"/>
        <v>2123</v>
      </c>
      <c r="B169" s="5">
        <f t="shared" si="147"/>
        <v>1165.12937774802</v>
      </c>
      <c r="C169" s="5">
        <f t="shared" si="148"/>
        <v>2962.7856013874584</v>
      </c>
      <c r="D169" s="5">
        <f t="shared" si="149"/>
        <v>4365.791106843345</v>
      </c>
      <c r="E169" s="15">
        <f t="shared" si="150"/>
        <v>1.2485196148428198E-5</v>
      </c>
      <c r="F169" s="15">
        <f t="shared" si="151"/>
        <v>2.4596673613232366E-5</v>
      </c>
      <c r="G169" s="15">
        <f t="shared" si="152"/>
        <v>5.0213234225137924E-5</v>
      </c>
      <c r="H169" s="5">
        <f t="shared" si="153"/>
        <v>228298.738031852</v>
      </c>
      <c r="I169" s="5">
        <f t="shared" si="154"/>
        <v>86304.928380267142</v>
      </c>
      <c r="J169" s="5">
        <f t="shared" si="155"/>
        <v>30958.818319532362</v>
      </c>
      <c r="K169" s="5">
        <f t="shared" si="156"/>
        <v>195942.82179470174</v>
      </c>
      <c r="L169" s="5">
        <f t="shared" si="157"/>
        <v>29129.657015968671</v>
      </c>
      <c r="M169" s="5">
        <f t="shared" si="158"/>
        <v>7091.2275832447976</v>
      </c>
      <c r="N169" s="15">
        <f t="shared" si="159"/>
        <v>8.4944358999630154E-3</v>
      </c>
      <c r="O169" s="15">
        <f t="shared" si="160"/>
        <v>1.0440795107760303E-2</v>
      </c>
      <c r="P169" s="15">
        <f t="shared" si="161"/>
        <v>8.4978582991155349E-3</v>
      </c>
      <c r="Q169" s="5">
        <f t="shared" si="162"/>
        <v>9485.1538480185536</v>
      </c>
      <c r="R169" s="5">
        <f t="shared" si="163"/>
        <v>12950.812802210805</v>
      </c>
      <c r="S169" s="5">
        <f t="shared" si="164"/>
        <v>6729.8609658240894</v>
      </c>
      <c r="T169" s="5">
        <f t="shared" si="165"/>
        <v>41.547114669968934</v>
      </c>
      <c r="U169" s="5">
        <f t="shared" si="166"/>
        <v>150.05878627403962</v>
      </c>
      <c r="V169" s="5">
        <f t="shared" si="167"/>
        <v>217.38106720882573</v>
      </c>
      <c r="W169" s="15">
        <f t="shared" si="168"/>
        <v>-1.0734613539272964E-2</v>
      </c>
      <c r="X169" s="15">
        <f t="shared" si="169"/>
        <v>-1.217998157191269E-2</v>
      </c>
      <c r="Y169" s="15">
        <f t="shared" si="170"/>
        <v>-9.7425357312937999E-3</v>
      </c>
      <c r="Z169" s="5">
        <f t="shared" si="189"/>
        <v>13348.776959631539</v>
      </c>
      <c r="AA169" s="5">
        <f t="shared" si="190"/>
        <v>29441.714842898429</v>
      </c>
      <c r="AB169" s="5">
        <f t="shared" si="191"/>
        <v>22998.664070703489</v>
      </c>
      <c r="AC169" s="16">
        <f t="shared" si="171"/>
        <v>1.4633387923667844</v>
      </c>
      <c r="AD169" s="16">
        <f t="shared" si="172"/>
        <v>2.9734791947007362</v>
      </c>
      <c r="AE169" s="16">
        <f t="shared" si="173"/>
        <v>7.0618010283686719</v>
      </c>
      <c r="AF169" s="15">
        <f t="shared" si="174"/>
        <v>-4.0504037456468023E-3</v>
      </c>
      <c r="AG169" s="15">
        <f t="shared" si="175"/>
        <v>2.9673830763510267E-4</v>
      </c>
      <c r="AH169" s="15">
        <f t="shared" si="176"/>
        <v>9.7937136394747881E-3</v>
      </c>
      <c r="AI169" s="1">
        <f t="shared" si="140"/>
        <v>417813.09913409187</v>
      </c>
      <c r="AJ169" s="1">
        <f t="shared" si="141"/>
        <v>154833.18578056281</v>
      </c>
      <c r="AK169" s="1">
        <f t="shared" si="142"/>
        <v>56459.967246527056</v>
      </c>
      <c r="AL169" s="14">
        <f t="shared" si="177"/>
        <v>60.433678138592583</v>
      </c>
      <c r="AM169" s="14">
        <f t="shared" si="178"/>
        <v>13.278411016554045</v>
      </c>
      <c r="AN169" s="14">
        <f t="shared" si="179"/>
        <v>4.3665431325369468</v>
      </c>
      <c r="AO169" s="11">
        <f t="shared" si="180"/>
        <v>6.6235262092453166E-3</v>
      </c>
      <c r="AP169" s="11">
        <f t="shared" si="181"/>
        <v>8.3438960915740001E-3</v>
      </c>
      <c r="AQ169" s="11">
        <f t="shared" si="182"/>
        <v>7.5689665401891268E-3</v>
      </c>
      <c r="AR169" s="1">
        <f t="shared" si="192"/>
        <v>228298.738031852</v>
      </c>
      <c r="AS169" s="1">
        <f t="shared" si="185"/>
        <v>86304.928380267142</v>
      </c>
      <c r="AT169" s="1">
        <f t="shared" si="186"/>
        <v>30958.818319532362</v>
      </c>
      <c r="AU169" s="1">
        <f t="shared" si="143"/>
        <v>45659.747606370402</v>
      </c>
      <c r="AV169" s="1">
        <f t="shared" si="144"/>
        <v>17260.985676053428</v>
      </c>
      <c r="AW169" s="1">
        <f t="shared" si="145"/>
        <v>6191.7636639064731</v>
      </c>
      <c r="AX169" s="2">
        <f t="shared" si="187"/>
        <v>4.1428119476025142E-2</v>
      </c>
      <c r="AY169" s="2">
        <f t="shared" si="183"/>
        <v>0.24170451320329944</v>
      </c>
      <c r="AZ169" s="2">
        <f t="shared" si="184"/>
        <v>0.52635104376169339</v>
      </c>
      <c r="BA169" s="2">
        <f t="shared" si="199"/>
        <v>0.30057508197183364</v>
      </c>
      <c r="BB169" s="2">
        <f t="shared" si="200"/>
        <v>1.7162890833198139E-4</v>
      </c>
      <c r="BC169" s="2">
        <f t="shared" si="193"/>
        <v>5.842107170284396E-3</v>
      </c>
      <c r="BD169" s="2">
        <f t="shared" si="194"/>
        <v>2.7704542126902411E-2</v>
      </c>
      <c r="BE169" s="2">
        <f t="shared" si="201"/>
        <v>39.182663181975762</v>
      </c>
      <c r="BF169" s="2">
        <f t="shared" si="195"/>
        <v>504.20264092123995</v>
      </c>
      <c r="BG169" s="2">
        <f t="shared" si="196"/>
        <v>857.69988633260243</v>
      </c>
      <c r="BH169" s="2">
        <f t="shared" si="188"/>
        <v>141.70567721689457</v>
      </c>
      <c r="BI169" s="2">
        <f t="shared" si="197"/>
        <v>141.70567721689457</v>
      </c>
      <c r="BJ169" s="2">
        <f t="shared" si="198"/>
        <v>141.70567721689454</v>
      </c>
      <c r="BK169" s="11">
        <f t="shared" si="202"/>
        <v>3.8962778325161346E-2</v>
      </c>
      <c r="BL169" s="11"/>
      <c r="BM169" s="11"/>
    </row>
    <row r="170" spans="1:65">
      <c r="A170" s="2">
        <f t="shared" si="146"/>
        <v>2124</v>
      </c>
      <c r="B170" s="5">
        <f t="shared" si="147"/>
        <v>1165.1431972733985</v>
      </c>
      <c r="C170" s="5">
        <f t="shared" si="148"/>
        <v>2962.8548323243604</v>
      </c>
      <c r="D170" s="5">
        <f t="shared" si="149"/>
        <v>4365.9993663101995</v>
      </c>
      <c r="E170" s="15">
        <f t="shared" si="150"/>
        <v>1.1860936341006788E-5</v>
      </c>
      <c r="F170" s="15">
        <f t="shared" si="151"/>
        <v>2.3366839932570747E-5</v>
      </c>
      <c r="G170" s="15">
        <f t="shared" si="152"/>
        <v>4.7702572513881028E-5</v>
      </c>
      <c r="H170" s="5">
        <f t="shared" si="153"/>
        <v>230221.24726045781</v>
      </c>
      <c r="I170" s="5">
        <f t="shared" si="154"/>
        <v>87198.070882877932</v>
      </c>
      <c r="J170" s="5">
        <f t="shared" si="155"/>
        <v>31219.706181225054</v>
      </c>
      <c r="K170" s="5">
        <f t="shared" si="156"/>
        <v>197590.51745674558</v>
      </c>
      <c r="L170" s="5">
        <f t="shared" si="157"/>
        <v>29430.422959491076</v>
      </c>
      <c r="M170" s="5">
        <f t="shared" si="158"/>
        <v>7150.6437729077143</v>
      </c>
      <c r="N170" s="15">
        <f t="shared" si="159"/>
        <v>8.4090636592455414E-3</v>
      </c>
      <c r="O170" s="15">
        <f t="shared" si="160"/>
        <v>1.0325076720179904E-2</v>
      </c>
      <c r="P170" s="15">
        <f t="shared" si="161"/>
        <v>8.3788298944607043E-3</v>
      </c>
      <c r="Q170" s="5">
        <f t="shared" si="162"/>
        <v>9462.3516743163127</v>
      </c>
      <c r="R170" s="5">
        <f t="shared" si="163"/>
        <v>12925.463612462601</v>
      </c>
      <c r="S170" s="5">
        <f t="shared" si="164"/>
        <v>6720.4546172111959</v>
      </c>
      <c r="T170" s="5">
        <f t="shared" si="165"/>
        <v>41.101122450314961</v>
      </c>
      <c r="U170" s="5">
        <f t="shared" si="166"/>
        <v>148.23107302251825</v>
      </c>
      <c r="V170" s="5">
        <f t="shared" si="167"/>
        <v>215.26322439423697</v>
      </c>
      <c r="W170" s="15">
        <f t="shared" si="168"/>
        <v>-1.0734613539272964E-2</v>
      </c>
      <c r="X170" s="15">
        <f t="shared" si="169"/>
        <v>-1.217998157191269E-2</v>
      </c>
      <c r="Y170" s="15">
        <f t="shared" si="170"/>
        <v>-9.7425357312937999E-3</v>
      </c>
      <c r="Z170" s="5">
        <f t="shared" si="189"/>
        <v>13251.081038540684</v>
      </c>
      <c r="AA170" s="5">
        <f t="shared" si="190"/>
        <v>29209.845097388974</v>
      </c>
      <c r="AB170" s="5">
        <f t="shared" si="191"/>
        <v>22730.595638453553</v>
      </c>
      <c r="AC170" s="16">
        <f t="shared" si="171"/>
        <v>1.4574116794410317</v>
      </c>
      <c r="AD170" s="16">
        <f t="shared" si="172"/>
        <v>2.97436153988476</v>
      </c>
      <c r="AE170" s="16">
        <f t="shared" si="173"/>
        <v>7.1309622854194634</v>
      </c>
      <c r="AF170" s="15">
        <f t="shared" si="174"/>
        <v>-4.0504037456468023E-3</v>
      </c>
      <c r="AG170" s="15">
        <f t="shared" si="175"/>
        <v>2.9673830763510267E-4</v>
      </c>
      <c r="AH170" s="15">
        <f t="shared" si="176"/>
        <v>9.7937136394747881E-3</v>
      </c>
      <c r="AI170" s="1">
        <f t="shared" si="140"/>
        <v>421691.53682705312</v>
      </c>
      <c r="AJ170" s="1">
        <f t="shared" si="141"/>
        <v>156610.85287855996</v>
      </c>
      <c r="AK170" s="1">
        <f t="shared" si="142"/>
        <v>57005.734185780828</v>
      </c>
      <c r="AL170" s="14">
        <f t="shared" si="177"/>
        <v>60.829959349153931</v>
      </c>
      <c r="AM170" s="14">
        <f t="shared" si="178"/>
        <v>13.388096761519549</v>
      </c>
      <c r="AN170" s="14">
        <f t="shared" si="179"/>
        <v>4.3992628492147468</v>
      </c>
      <c r="AO170" s="11">
        <f t="shared" si="180"/>
        <v>6.5572909471528634E-3</v>
      </c>
      <c r="AP170" s="11">
        <f t="shared" si="181"/>
        <v>8.2604571306582608E-3</v>
      </c>
      <c r="AQ170" s="11">
        <f t="shared" si="182"/>
        <v>7.4932768747872358E-3</v>
      </c>
      <c r="AR170" s="1">
        <f t="shared" si="192"/>
        <v>230221.24726045781</v>
      </c>
      <c r="AS170" s="1">
        <f t="shared" si="185"/>
        <v>87198.070882877932</v>
      </c>
      <c r="AT170" s="1">
        <f t="shared" si="186"/>
        <v>31219.706181225054</v>
      </c>
      <c r="AU170" s="1">
        <f t="shared" si="143"/>
        <v>46044.249452091564</v>
      </c>
      <c r="AV170" s="1">
        <f t="shared" si="144"/>
        <v>17439.614176575586</v>
      </c>
      <c r="AW170" s="1">
        <f t="shared" si="145"/>
        <v>6243.9412362450112</v>
      </c>
      <c r="AX170" s="2">
        <f t="shared" si="187"/>
        <v>4.2370457236137339E-2</v>
      </c>
      <c r="AY170" s="2">
        <f t="shared" si="183"/>
        <v>0.24659236172031884</v>
      </c>
      <c r="AZ170" s="2">
        <f t="shared" si="184"/>
        <v>0.53596847765223599</v>
      </c>
      <c r="BA170" s="2">
        <f t="shared" si="199"/>
        <v>0.30597938578624528</v>
      </c>
      <c r="BB170" s="2">
        <f t="shared" si="200"/>
        <v>1.7952556463993432E-4</v>
      </c>
      <c r="BC170" s="2">
        <f t="shared" si="193"/>
        <v>6.080779285880457E-3</v>
      </c>
      <c r="BD170" s="2">
        <f t="shared" si="194"/>
        <v>2.872622090368554E-2</v>
      </c>
      <c r="BE170" s="2">
        <f t="shared" si="201"/>
        <v>41.33059940654362</v>
      </c>
      <c r="BF170" s="2">
        <f t="shared" si="195"/>
        <v>530.23222319333991</v>
      </c>
      <c r="BG170" s="2">
        <f t="shared" si="196"/>
        <v>896.82417631002784</v>
      </c>
      <c r="BH170" s="2">
        <f t="shared" si="188"/>
        <v>147.22692410571329</v>
      </c>
      <c r="BI170" s="2">
        <f t="shared" si="197"/>
        <v>147.22692410571329</v>
      </c>
      <c r="BJ170" s="2">
        <f t="shared" si="198"/>
        <v>147.22692410571329</v>
      </c>
      <c r="BK170" s="11">
        <f t="shared" si="202"/>
        <v>3.8868389402130638E-2</v>
      </c>
      <c r="BL170" s="11"/>
      <c r="BM170" s="11"/>
    </row>
    <row r="171" spans="1:65">
      <c r="A171" s="2">
        <f t="shared" si="146"/>
        <v>2125</v>
      </c>
      <c r="B171" s="5">
        <f t="shared" si="147"/>
        <v>1165.1563259782249</v>
      </c>
      <c r="C171" s="5">
        <f t="shared" si="148"/>
        <v>2962.9206032512398</v>
      </c>
      <c r="D171" s="5">
        <f t="shared" si="149"/>
        <v>4366.1972222414979</v>
      </c>
      <c r="E171" s="15">
        <f t="shared" si="150"/>
        <v>1.1267889523956449E-5</v>
      </c>
      <c r="F171" s="15">
        <f t="shared" si="151"/>
        <v>2.2198497935942207E-5</v>
      </c>
      <c r="G171" s="15">
        <f t="shared" si="152"/>
        <v>4.5317443888186977E-5</v>
      </c>
      <c r="H171" s="5">
        <f t="shared" si="153"/>
        <v>232140.3471821628</v>
      </c>
      <c r="I171" s="5">
        <f t="shared" si="154"/>
        <v>88090.344483908382</v>
      </c>
      <c r="J171" s="5">
        <f t="shared" si="155"/>
        <v>31479.064672317178</v>
      </c>
      <c r="K171" s="5">
        <f t="shared" si="156"/>
        <v>199235.36611043656</v>
      </c>
      <c r="L171" s="5">
        <f t="shared" si="157"/>
        <v>29730.91630847146</v>
      </c>
      <c r="M171" s="5">
        <f t="shared" si="158"/>
        <v>7209.7211990246751</v>
      </c>
      <c r="N171" s="15">
        <f t="shared" si="159"/>
        <v>8.3245323452885156E-3</v>
      </c>
      <c r="O171" s="15">
        <f t="shared" si="160"/>
        <v>1.0210296650985606E-2</v>
      </c>
      <c r="P171" s="15">
        <f t="shared" si="161"/>
        <v>8.2618331989621208E-3</v>
      </c>
      <c r="Q171" s="5">
        <f t="shared" si="162"/>
        <v>9438.8074309571402</v>
      </c>
      <c r="R171" s="5">
        <f t="shared" si="163"/>
        <v>12898.683420241216</v>
      </c>
      <c r="S171" s="5">
        <f t="shared" si="164"/>
        <v>6710.2667639072906</v>
      </c>
      <c r="T171" s="5">
        <f t="shared" si="165"/>
        <v>40.659917784780497</v>
      </c>
      <c r="U171" s="5">
        <f t="shared" si="166"/>
        <v>146.42562128471914</v>
      </c>
      <c r="V171" s="5">
        <f t="shared" si="167"/>
        <v>213.16601473894261</v>
      </c>
      <c r="W171" s="15">
        <f t="shared" si="168"/>
        <v>-1.0734613539272964E-2</v>
      </c>
      <c r="X171" s="15">
        <f t="shared" si="169"/>
        <v>-1.217998157191269E-2</v>
      </c>
      <c r="Y171" s="15">
        <f t="shared" si="170"/>
        <v>-9.7425357312937999E-3</v>
      </c>
      <c r="Z171" s="5">
        <f t="shared" si="189"/>
        <v>13152.739717016353</v>
      </c>
      <c r="AA171" s="5">
        <f t="shared" si="190"/>
        <v>28973.353003831908</v>
      </c>
      <c r="AB171" s="5">
        <f t="shared" si="191"/>
        <v>22455.717637145954</v>
      </c>
      <c r="AC171" s="16">
        <f t="shared" si="171"/>
        <v>1.4515085737156743</v>
      </c>
      <c r="AD171" s="16">
        <f t="shared" si="172"/>
        <v>2.9752441468944002</v>
      </c>
      <c r="AE171" s="16">
        <f t="shared" si="173"/>
        <v>7.2008008880167562</v>
      </c>
      <c r="AF171" s="15">
        <f t="shared" si="174"/>
        <v>-4.0504037456468023E-3</v>
      </c>
      <c r="AG171" s="15">
        <f t="shared" si="175"/>
        <v>2.9673830763510267E-4</v>
      </c>
      <c r="AH171" s="15">
        <f t="shared" si="176"/>
        <v>9.7937136394747881E-3</v>
      </c>
      <c r="AI171" s="1">
        <f t="shared" si="140"/>
        <v>425566.63259643939</v>
      </c>
      <c r="AJ171" s="1">
        <f t="shared" si="141"/>
        <v>158389.38176727956</v>
      </c>
      <c r="AK171" s="1">
        <f t="shared" si="142"/>
        <v>57549.102003447755</v>
      </c>
      <c r="AL171" s="14">
        <f t="shared" si="177"/>
        <v>61.22485029349226</v>
      </c>
      <c r="AM171" s="14">
        <f t="shared" si="178"/>
        <v>13.49758264288559</v>
      </c>
      <c r="AN171" s="14">
        <f t="shared" si="179"/>
        <v>4.4318980948431372</v>
      </c>
      <c r="AO171" s="11">
        <f t="shared" si="180"/>
        <v>6.4917180376813351E-3</v>
      </c>
      <c r="AP171" s="11">
        <f t="shared" si="181"/>
        <v>8.1778525593516789E-3</v>
      </c>
      <c r="AQ171" s="11">
        <f t="shared" si="182"/>
        <v>7.4183441060393634E-3</v>
      </c>
      <c r="AR171" s="1">
        <f t="shared" si="192"/>
        <v>232140.3471821628</v>
      </c>
      <c r="AS171" s="1">
        <f t="shared" si="185"/>
        <v>88090.344483908382</v>
      </c>
      <c r="AT171" s="1">
        <f t="shared" si="186"/>
        <v>31479.064672317178</v>
      </c>
      <c r="AU171" s="1">
        <f t="shared" si="143"/>
        <v>46428.069436432561</v>
      </c>
      <c r="AV171" s="1">
        <f t="shared" si="144"/>
        <v>17618.068896781679</v>
      </c>
      <c r="AW171" s="1">
        <f t="shared" si="145"/>
        <v>6295.8129344634362</v>
      </c>
      <c r="AX171" s="2">
        <f t="shared" si="187"/>
        <v>4.3329469433142025E-2</v>
      </c>
      <c r="AY171" s="2">
        <f t="shared" si="183"/>
        <v>0.25152909277971114</v>
      </c>
      <c r="AZ171" s="2">
        <f t="shared" si="184"/>
        <v>0.54553534536136838</v>
      </c>
      <c r="BA171" s="2">
        <f t="shared" si="199"/>
        <v>0.31135593744469003</v>
      </c>
      <c r="BB171" s="2">
        <f t="shared" si="200"/>
        <v>1.8774429213575891E-4</v>
      </c>
      <c r="BC171" s="2">
        <f t="shared" si="193"/>
        <v>6.3266884514584544E-3</v>
      </c>
      <c r="BD171" s="2">
        <f t="shared" si="194"/>
        <v>2.976088130385475E-2</v>
      </c>
      <c r="BE171" s="2">
        <f t="shared" si="201"/>
        <v>43.583025157864469</v>
      </c>
      <c r="BF171" s="2">
        <f t="shared" si="195"/>
        <v>557.3201651313401</v>
      </c>
      <c r="BG171" s="2">
        <f t="shared" si="196"/>
        <v>936.84470726919881</v>
      </c>
      <c r="BH171" s="2">
        <f t="shared" si="188"/>
        <v>152.94939752233211</v>
      </c>
      <c r="BI171" s="2">
        <f t="shared" si="197"/>
        <v>152.94939752233213</v>
      </c>
      <c r="BJ171" s="2">
        <f t="shared" si="198"/>
        <v>152.94939752233211</v>
      </c>
      <c r="BK171" s="11">
        <f t="shared" si="202"/>
        <v>3.8774900671044027E-2</v>
      </c>
      <c r="BL171" s="11"/>
      <c r="BM171" s="11"/>
    </row>
    <row r="172" spans="1:65">
      <c r="A172" s="2">
        <f t="shared" si="146"/>
        <v>2126</v>
      </c>
      <c r="B172" s="5">
        <f t="shared" si="147"/>
        <v>1165.1687983883462</v>
      </c>
      <c r="C172" s="5">
        <f t="shared" si="148"/>
        <v>2962.9830870187907</v>
      </c>
      <c r="D172" s="5">
        <f t="shared" si="149"/>
        <v>4366.3851938942407</v>
      </c>
      <c r="E172" s="15">
        <f t="shared" si="150"/>
        <v>1.0704495047758627E-5</v>
      </c>
      <c r="F172" s="15">
        <f t="shared" si="151"/>
        <v>2.1088573039145095E-5</v>
      </c>
      <c r="G172" s="15">
        <f t="shared" si="152"/>
        <v>4.3051571693777623E-5</v>
      </c>
      <c r="H172" s="5">
        <f t="shared" si="153"/>
        <v>234055.88239861213</v>
      </c>
      <c r="I172" s="5">
        <f t="shared" si="154"/>
        <v>88981.620487699838</v>
      </c>
      <c r="J172" s="5">
        <f t="shared" si="155"/>
        <v>31736.887971974822</v>
      </c>
      <c r="K172" s="5">
        <f t="shared" si="156"/>
        <v>200877.2314555253</v>
      </c>
      <c r="L172" s="5">
        <f t="shared" si="157"/>
        <v>30031.09294735422</v>
      </c>
      <c r="M172" s="5">
        <f t="shared" si="158"/>
        <v>7268.4581324511355</v>
      </c>
      <c r="N172" s="15">
        <f t="shared" si="159"/>
        <v>8.2408328257275176E-3</v>
      </c>
      <c r="O172" s="15">
        <f t="shared" si="160"/>
        <v>1.0096447609225789E-2</v>
      </c>
      <c r="P172" s="15">
        <f t="shared" si="161"/>
        <v>8.1469077381808308E-3</v>
      </c>
      <c r="Q172" s="5">
        <f t="shared" si="162"/>
        <v>9414.5349145386754</v>
      </c>
      <c r="R172" s="5">
        <f t="shared" si="163"/>
        <v>12870.493780150277</v>
      </c>
      <c r="S172" s="5">
        <f t="shared" si="164"/>
        <v>6699.3154738566282</v>
      </c>
      <c r="T172" s="5">
        <f t="shared" si="165"/>
        <v>40.223449280822265</v>
      </c>
      <c r="U172" s="5">
        <f t="shared" si="166"/>
        <v>144.6421599158154</v>
      </c>
      <c r="V172" s="5">
        <f t="shared" si="167"/>
        <v>211.08923722365097</v>
      </c>
      <c r="W172" s="15">
        <f t="shared" si="168"/>
        <v>-1.0734613539272964E-2</v>
      </c>
      <c r="X172" s="15">
        <f t="shared" si="169"/>
        <v>-1.217998157191269E-2</v>
      </c>
      <c r="Y172" s="15">
        <f t="shared" si="170"/>
        <v>-9.7425357312937999E-3</v>
      </c>
      <c r="Z172" s="5">
        <f t="shared" si="189"/>
        <v>13053.785954356008</v>
      </c>
      <c r="AA172" s="5">
        <f t="shared" si="190"/>
        <v>28732.391149077324</v>
      </c>
      <c r="AB172" s="5">
        <f t="shared" si="191"/>
        <v>22174.475846010817</v>
      </c>
      <c r="AC172" s="16">
        <f t="shared" si="171"/>
        <v>1.4456293779518579</v>
      </c>
      <c r="AD172" s="16">
        <f t="shared" si="172"/>
        <v>2.976127015807351</v>
      </c>
      <c r="AE172" s="16">
        <f t="shared" si="173"/>
        <v>7.271323469888868</v>
      </c>
      <c r="AF172" s="15">
        <f t="shared" si="174"/>
        <v>-4.0504037456468023E-3</v>
      </c>
      <c r="AG172" s="15">
        <f t="shared" si="175"/>
        <v>2.9673830763510267E-4</v>
      </c>
      <c r="AH172" s="15">
        <f t="shared" si="176"/>
        <v>9.7937136394747881E-3</v>
      </c>
      <c r="AI172" s="1">
        <f t="shared" si="140"/>
        <v>429438.03877322801</v>
      </c>
      <c r="AJ172" s="1">
        <f t="shared" si="141"/>
        <v>160168.5124873333</v>
      </c>
      <c r="AK172" s="1">
        <f t="shared" si="142"/>
        <v>58090.004737566414</v>
      </c>
      <c r="AL172" s="14">
        <f t="shared" si="177"/>
        <v>61.618330213846818</v>
      </c>
      <c r="AM172" s="14">
        <f t="shared" si="178"/>
        <v>13.60686007123916</v>
      </c>
      <c r="AN172" s="14">
        <f t="shared" si="179"/>
        <v>4.4644466665024787</v>
      </c>
      <c r="AO172" s="11">
        <f t="shared" si="180"/>
        <v>6.4268008573045215E-3</v>
      </c>
      <c r="AP172" s="11">
        <f t="shared" si="181"/>
        <v>8.0960740337581612E-3</v>
      </c>
      <c r="AQ172" s="11">
        <f t="shared" si="182"/>
        <v>7.3441606649789701E-3</v>
      </c>
      <c r="AR172" s="1">
        <f t="shared" si="192"/>
        <v>234055.88239861213</v>
      </c>
      <c r="AS172" s="1">
        <f t="shared" si="185"/>
        <v>88981.620487699838</v>
      </c>
      <c r="AT172" s="1">
        <f t="shared" si="186"/>
        <v>31736.887971974822</v>
      </c>
      <c r="AU172" s="1">
        <f t="shared" si="143"/>
        <v>46811.176479722431</v>
      </c>
      <c r="AV172" s="1">
        <f t="shared" si="144"/>
        <v>17796.324097539968</v>
      </c>
      <c r="AW172" s="1">
        <f t="shared" si="145"/>
        <v>6347.3775943949649</v>
      </c>
      <c r="AX172" s="2">
        <f t="shared" si="187"/>
        <v>4.430534769652221E-2</v>
      </c>
      <c r="AY172" s="2">
        <f t="shared" si="183"/>
        <v>0.25651376898814893</v>
      </c>
      <c r="AZ172" s="2">
        <f t="shared" si="184"/>
        <v>0.55504506609282456</v>
      </c>
      <c r="BA172" s="2">
        <f t="shared" si="199"/>
        <v>0.31670158055905417</v>
      </c>
      <c r="BB172" s="2">
        <f t="shared" si="200"/>
        <v>1.962963834509726E-4</v>
      </c>
      <c r="BC172" s="2">
        <f t="shared" si="193"/>
        <v>6.579931368050543E-3</v>
      </c>
      <c r="BD172" s="2">
        <f t="shared" si="194"/>
        <v>3.0807502539398797E-2</v>
      </c>
      <c r="BE172" s="2">
        <f t="shared" si="201"/>
        <v>45.944323240273718</v>
      </c>
      <c r="BF172" s="2">
        <f t="shared" si="195"/>
        <v>585.49295582698505</v>
      </c>
      <c r="BG172" s="2">
        <f t="shared" si="196"/>
        <v>977.73425678922945</v>
      </c>
      <c r="BH172" s="2">
        <f t="shared" si="188"/>
        <v>158.87999521895657</v>
      </c>
      <c r="BI172" s="2">
        <f t="shared" si="197"/>
        <v>158.87999521895657</v>
      </c>
      <c r="BJ172" s="2">
        <f t="shared" si="198"/>
        <v>158.87999521895659</v>
      </c>
      <c r="BK172" s="11">
        <f t="shared" si="202"/>
        <v>3.8682310577087237E-2</v>
      </c>
      <c r="BL172" s="11"/>
      <c r="BM172" s="11"/>
    </row>
    <row r="173" spans="1:65">
      <c r="A173" s="2">
        <f t="shared" si="146"/>
        <v>2127</v>
      </c>
      <c r="B173" s="5">
        <f t="shared" si="147"/>
        <v>1165.1806473047968</v>
      </c>
      <c r="C173" s="5">
        <f t="shared" si="148"/>
        <v>2963.042447849773</v>
      </c>
      <c r="D173" s="5">
        <f t="shared" si="149"/>
        <v>4366.5637746521979</v>
      </c>
      <c r="E173" s="15">
        <f t="shared" si="150"/>
        <v>1.0169270295370694E-5</v>
      </c>
      <c r="F173" s="15">
        <f t="shared" si="151"/>
        <v>2.0034144387187839E-5</v>
      </c>
      <c r="G173" s="15">
        <f t="shared" si="152"/>
        <v>4.089899310908874E-5</v>
      </c>
      <c r="H173" s="5">
        <f t="shared" si="153"/>
        <v>235967.69959752072</v>
      </c>
      <c r="I173" s="5">
        <f t="shared" si="154"/>
        <v>89871.770986906631</v>
      </c>
      <c r="J173" s="5">
        <f t="shared" si="155"/>
        <v>31993.173387079329</v>
      </c>
      <c r="K173" s="5">
        <f t="shared" si="156"/>
        <v>202515.97908302239</v>
      </c>
      <c r="L173" s="5">
        <f t="shared" si="157"/>
        <v>30330.909046586548</v>
      </c>
      <c r="M173" s="5">
        <f t="shared" si="158"/>
        <v>7326.8535714052687</v>
      </c>
      <c r="N173" s="15">
        <f t="shared" si="159"/>
        <v>8.1579560591460432E-3</v>
      </c>
      <c r="O173" s="15">
        <f t="shared" si="160"/>
        <v>9.9835227361828593E-3</v>
      </c>
      <c r="P173" s="15">
        <f t="shared" si="161"/>
        <v>8.0340889209249422E-3</v>
      </c>
      <c r="Q173" s="5">
        <f t="shared" si="162"/>
        <v>9389.5479121976841</v>
      </c>
      <c r="R173" s="5">
        <f t="shared" si="163"/>
        <v>12840.9164812321</v>
      </c>
      <c r="S173" s="5">
        <f t="shared" si="164"/>
        <v>6687.6191839188305</v>
      </c>
      <c r="T173" s="5">
        <f t="shared" si="165"/>
        <v>39.791666097576091</v>
      </c>
      <c r="U173" s="5">
        <f t="shared" si="166"/>
        <v>142.88042107351913</v>
      </c>
      <c r="V173" s="5">
        <f t="shared" si="167"/>
        <v>209.03269278750798</v>
      </c>
      <c r="W173" s="15">
        <f t="shared" si="168"/>
        <v>-1.0734613539272964E-2</v>
      </c>
      <c r="X173" s="15">
        <f t="shared" si="169"/>
        <v>-1.217998157191269E-2</v>
      </c>
      <c r="Y173" s="15">
        <f t="shared" si="170"/>
        <v>-9.7425357312937999E-3</v>
      </c>
      <c r="Z173" s="5">
        <f t="shared" si="189"/>
        <v>12954.252308000105</v>
      </c>
      <c r="AA173" s="5">
        <f t="shared" si="190"/>
        <v>28487.114026762552</v>
      </c>
      <c r="AB173" s="5">
        <f t="shared" si="191"/>
        <v>21887.319819482029</v>
      </c>
      <c r="AC173" s="16">
        <f t="shared" si="171"/>
        <v>1.4397739953045845</v>
      </c>
      <c r="AD173" s="16">
        <f t="shared" si="172"/>
        <v>2.9770101467013288</v>
      </c>
      <c r="AE173" s="16">
        <f t="shared" si="173"/>
        <v>7.3425367297329514</v>
      </c>
      <c r="AF173" s="15">
        <f t="shared" si="174"/>
        <v>-4.0504037456468023E-3</v>
      </c>
      <c r="AG173" s="15">
        <f t="shared" si="175"/>
        <v>2.9673830763510267E-4</v>
      </c>
      <c r="AH173" s="15">
        <f t="shared" si="176"/>
        <v>9.7937136394747881E-3</v>
      </c>
      <c r="AI173" s="1">
        <f t="shared" si="140"/>
        <v>433305.41137562762</v>
      </c>
      <c r="AJ173" s="1">
        <f t="shared" si="141"/>
        <v>161947.98533613994</v>
      </c>
      <c r="AK173" s="1">
        <f t="shared" si="142"/>
        <v>58628.381858204739</v>
      </c>
      <c r="AL173" s="14">
        <f t="shared" si="177"/>
        <v>62.010378863916408</v>
      </c>
      <c r="AM173" s="14">
        <f t="shared" si="178"/>
        <v>13.715920596277861</v>
      </c>
      <c r="AN173" s="14">
        <f t="shared" si="179"/>
        <v>4.4969064039655127</v>
      </c>
      <c r="AO173" s="11">
        <f t="shared" si="180"/>
        <v>6.3625328487314763E-3</v>
      </c>
      <c r="AP173" s="11">
        <f t="shared" si="181"/>
        <v>8.0151132934205803E-3</v>
      </c>
      <c r="AQ173" s="11">
        <f t="shared" si="182"/>
        <v>7.2707190583291802E-3</v>
      </c>
      <c r="AR173" s="1">
        <f t="shared" si="192"/>
        <v>235967.69959752072</v>
      </c>
      <c r="AS173" s="1">
        <f t="shared" si="185"/>
        <v>89871.770986906631</v>
      </c>
      <c r="AT173" s="1">
        <f t="shared" si="186"/>
        <v>31993.173387079329</v>
      </c>
      <c r="AU173" s="1">
        <f t="shared" si="143"/>
        <v>47193.539919504146</v>
      </c>
      <c r="AV173" s="1">
        <f t="shared" si="144"/>
        <v>17974.354197381326</v>
      </c>
      <c r="AW173" s="1">
        <f t="shared" si="145"/>
        <v>6398.6346774158665</v>
      </c>
      <c r="AX173" s="2">
        <f t="shared" si="187"/>
        <v>4.5298284030438826E-2</v>
      </c>
      <c r="AY173" s="2">
        <f t="shared" si="183"/>
        <v>0.26154541549356769</v>
      </c>
      <c r="AZ173" s="2">
        <f t="shared" si="184"/>
        <v>0.56449125984541526</v>
      </c>
      <c r="BA173" s="2">
        <f t="shared" si="199"/>
        <v>0.32201331580860693</v>
      </c>
      <c r="BB173" s="2">
        <f t="shared" si="200"/>
        <v>2.0519345361023095E-4</v>
      </c>
      <c r="BC173" s="2">
        <f t="shared" si="193"/>
        <v>6.840600436570296E-3</v>
      </c>
      <c r="BD173" s="2">
        <f t="shared" si="194"/>
        <v>3.1865038244186412E-2</v>
      </c>
      <c r="BE173" s="2">
        <f t="shared" si="201"/>
        <v>48.419027220876778</v>
      </c>
      <c r="BF173" s="2">
        <f t="shared" si="195"/>
        <v>614.77687584837918</v>
      </c>
      <c r="BG173" s="2">
        <f t="shared" si="196"/>
        <v>1019.4636935321697</v>
      </c>
      <c r="BH173" s="2">
        <f t="shared" si="188"/>
        <v>165.02584053850239</v>
      </c>
      <c r="BI173" s="2">
        <f t="shared" si="197"/>
        <v>165.02584053850239</v>
      </c>
      <c r="BJ173" s="2">
        <f t="shared" si="198"/>
        <v>165.02584053850239</v>
      </c>
      <c r="BK173" s="11">
        <f t="shared" si="202"/>
        <v>3.8590617215340045E-2</v>
      </c>
      <c r="BL173" s="11"/>
      <c r="BM173" s="11"/>
    </row>
    <row r="174" spans="1:65">
      <c r="A174" s="2">
        <f t="shared" si="146"/>
        <v>2128</v>
      </c>
      <c r="B174" s="5">
        <f t="shared" si="147"/>
        <v>1165.1919038898948</v>
      </c>
      <c r="C174" s="5">
        <f t="shared" si="148"/>
        <v>2963.0988417689873</v>
      </c>
      <c r="D174" s="5">
        <f t="shared" si="149"/>
        <v>4366.733433310842</v>
      </c>
      <c r="E174" s="15">
        <f t="shared" si="150"/>
        <v>9.6608067806021595E-6</v>
      </c>
      <c r="F174" s="15">
        <f t="shared" si="151"/>
        <v>1.9032437167828447E-5</v>
      </c>
      <c r="G174" s="15">
        <f t="shared" si="152"/>
        <v>3.8854043453634304E-5</v>
      </c>
      <c r="H174" s="5">
        <f t="shared" si="153"/>
        <v>237875.64756146626</v>
      </c>
      <c r="I174" s="5">
        <f t="shared" si="154"/>
        <v>90760.668940256728</v>
      </c>
      <c r="J174" s="5">
        <f t="shared" si="155"/>
        <v>32247.921260853989</v>
      </c>
      <c r="K174" s="5">
        <f t="shared" si="156"/>
        <v>204151.47647983005</v>
      </c>
      <c r="L174" s="5">
        <f t="shared" si="157"/>
        <v>30630.321088469693</v>
      </c>
      <c r="M174" s="5">
        <f t="shared" si="158"/>
        <v>7384.9072203163378</v>
      </c>
      <c r="N174" s="15">
        <f t="shared" si="159"/>
        <v>8.0758930935378448E-3</v>
      </c>
      <c r="O174" s="15">
        <f t="shared" si="160"/>
        <v>9.8715156022282091E-3</v>
      </c>
      <c r="P174" s="15">
        <f t="shared" si="161"/>
        <v>7.923407823739792E-3</v>
      </c>
      <c r="Q174" s="5">
        <f t="shared" si="162"/>
        <v>9363.8601959069529</v>
      </c>
      <c r="R174" s="5">
        <f t="shared" si="163"/>
        <v>12809.973536863865</v>
      </c>
      <c r="S174" s="5">
        <f t="shared" si="164"/>
        <v>6675.1966528944049</v>
      </c>
      <c r="T174" s="5">
        <f t="shared" si="165"/>
        <v>39.364517939934821</v>
      </c>
      <c r="U174" s="5">
        <f t="shared" si="166"/>
        <v>141.14014017785655</v>
      </c>
      <c r="V174" s="5">
        <f t="shared" si="167"/>
        <v>206.99618430901714</v>
      </c>
      <c r="W174" s="15">
        <f t="shared" si="168"/>
        <v>-1.0734613539272964E-2</v>
      </c>
      <c r="X174" s="15">
        <f t="shared" si="169"/>
        <v>-1.217998157191269E-2</v>
      </c>
      <c r="Y174" s="15">
        <f t="shared" si="170"/>
        <v>-9.7425357312937999E-3</v>
      </c>
      <c r="Z174" s="5">
        <f t="shared" si="189"/>
        <v>12854.170928160278</v>
      </c>
      <c r="AA174" s="5">
        <f t="shared" si="190"/>
        <v>28237.677891137828</v>
      </c>
      <c r="AB174" s="5">
        <f t="shared" si="191"/>
        <v>21594.701265296266</v>
      </c>
      <c r="AC174" s="16">
        <f t="shared" si="171"/>
        <v>1.433942329321118</v>
      </c>
      <c r="AD174" s="16">
        <f t="shared" si="172"/>
        <v>2.9778935396540733</v>
      </c>
      <c r="AE174" s="16">
        <f t="shared" si="173"/>
        <v>7.4144474318512819</v>
      </c>
      <c r="AF174" s="15">
        <f t="shared" si="174"/>
        <v>-4.0504037456468023E-3</v>
      </c>
      <c r="AG174" s="15">
        <f t="shared" si="175"/>
        <v>2.9673830763510267E-4</v>
      </c>
      <c r="AH174" s="15">
        <f t="shared" si="176"/>
        <v>9.7937136394747881E-3</v>
      </c>
      <c r="AI174" s="1">
        <f t="shared" si="140"/>
        <v>437168.41015756899</v>
      </c>
      <c r="AJ174" s="1">
        <f t="shared" si="141"/>
        <v>163727.54099990727</v>
      </c>
      <c r="AK174" s="1">
        <f t="shared" si="142"/>
        <v>59164.178349800131</v>
      </c>
      <c r="AL174" s="14">
        <f t="shared" si="177"/>
        <v>62.400976505675523</v>
      </c>
      <c r="AM174" s="14">
        <f t="shared" si="178"/>
        <v>13.82475590720556</v>
      </c>
      <c r="AN174" s="14">
        <f t="shared" si="179"/>
        <v>4.5292751896293995</v>
      </c>
      <c r="AO174" s="11">
        <f t="shared" si="180"/>
        <v>6.2989075202441614E-3</v>
      </c>
      <c r="AP174" s="11">
        <f t="shared" si="181"/>
        <v>7.9349621604863745E-3</v>
      </c>
      <c r="AQ174" s="11">
        <f t="shared" si="182"/>
        <v>7.198011867745888E-3</v>
      </c>
      <c r="AR174" s="1">
        <f t="shared" si="192"/>
        <v>237875.64756146626</v>
      </c>
      <c r="AS174" s="1">
        <f t="shared" si="185"/>
        <v>90760.668940256728</v>
      </c>
      <c r="AT174" s="1">
        <f t="shared" si="186"/>
        <v>32247.921260853989</v>
      </c>
      <c r="AU174" s="1">
        <f t="shared" si="143"/>
        <v>47575.129512293257</v>
      </c>
      <c r="AV174" s="1">
        <f t="shared" si="144"/>
        <v>18152.133788051346</v>
      </c>
      <c r="AW174" s="1">
        <f t="shared" si="145"/>
        <v>6449.5842521707982</v>
      </c>
      <c r="AX174" s="2">
        <f t="shared" si="187"/>
        <v>4.6308470769799263E-2</v>
      </c>
      <c r="AY174" s="2">
        <f t="shared" si="183"/>
        <v>0.26662302063709603</v>
      </c>
      <c r="AZ174" s="2">
        <f t="shared" si="184"/>
        <v>0.57386776222691771</v>
      </c>
      <c r="BA174" s="2">
        <f t="shared" si="199"/>
        <v>0.32728830725565267</v>
      </c>
      <c r="BB174" s="2">
        <f t="shared" si="200"/>
        <v>2.1444744650373529E-4</v>
      </c>
      <c r="BC174" s="2">
        <f t="shared" si="193"/>
        <v>7.1087835133649335E-3</v>
      </c>
      <c r="BD174" s="2">
        <f t="shared" si="194"/>
        <v>3.2932420852333021E-2</v>
      </c>
      <c r="BE174" s="2">
        <f t="shared" si="201"/>
        <v>51.011825204978926</v>
      </c>
      <c r="BF174" s="2">
        <f t="shared" si="195"/>
        <v>645.19794702446984</v>
      </c>
      <c r="BG174" s="2">
        <f t="shared" si="196"/>
        <v>1062.0021145753412</v>
      </c>
      <c r="BH174" s="2">
        <f t="shared" si="188"/>
        <v>171.39428958136349</v>
      </c>
      <c r="BI174" s="2">
        <f t="shared" si="197"/>
        <v>171.39428958136349</v>
      </c>
      <c r="BJ174" s="2">
        <f t="shared" si="198"/>
        <v>171.39428958136349</v>
      </c>
      <c r="BK174" s="11">
        <f t="shared" si="202"/>
        <v>3.849981831726243E-2</v>
      </c>
      <c r="BL174" s="11"/>
      <c r="BM174" s="11"/>
    </row>
    <row r="175" spans="1:65">
      <c r="A175" s="2">
        <f t="shared" si="146"/>
        <v>2129</v>
      </c>
      <c r="B175" s="5">
        <f t="shared" si="147"/>
        <v>1165.2025977490482</v>
      </c>
      <c r="C175" s="5">
        <f t="shared" si="148"/>
        <v>2963.1524170118887</v>
      </c>
      <c r="D175" s="5">
        <f t="shared" si="149"/>
        <v>4366.8946152988819</v>
      </c>
      <c r="E175" s="15">
        <f t="shared" si="150"/>
        <v>9.1777664415720506E-6</v>
      </c>
      <c r="F175" s="15">
        <f t="shared" si="151"/>
        <v>1.8080815309437025E-5</v>
      </c>
      <c r="G175" s="15">
        <f t="shared" si="152"/>
        <v>3.6911341280952588E-5</v>
      </c>
      <c r="H175" s="5">
        <f t="shared" si="153"/>
        <v>239779.57717529181</v>
      </c>
      <c r="I175" s="5">
        <f t="shared" si="154"/>
        <v>91648.188251014959</v>
      </c>
      <c r="J175" s="5">
        <f t="shared" si="155"/>
        <v>32501.134867110988</v>
      </c>
      <c r="K175" s="5">
        <f t="shared" si="156"/>
        <v>205783.59303223385</v>
      </c>
      <c r="L175" s="5">
        <f t="shared" si="157"/>
        <v>30929.285893243083</v>
      </c>
      <c r="M175" s="5">
        <f t="shared" si="158"/>
        <v>7442.6194653855928</v>
      </c>
      <c r="N175" s="15">
        <f t="shared" si="159"/>
        <v>7.9946350648365527E-3</v>
      </c>
      <c r="O175" s="15">
        <f t="shared" si="160"/>
        <v>9.7604202029057952E-3</v>
      </c>
      <c r="P175" s="15">
        <f t="shared" si="161"/>
        <v>7.8148910131849991E-3</v>
      </c>
      <c r="Q175" s="5">
        <f t="shared" si="162"/>
        <v>9337.4855169131879</v>
      </c>
      <c r="R175" s="5">
        <f t="shared" si="163"/>
        <v>12777.687174660374</v>
      </c>
      <c r="S175" s="5">
        <f t="shared" si="164"/>
        <v>6662.0669135940161</v>
      </c>
      <c r="T175" s="5">
        <f t="shared" si="165"/>
        <v>38.941955052689842</v>
      </c>
      <c r="U175" s="5">
        <f t="shared" si="166"/>
        <v>139.42105587143308</v>
      </c>
      <c r="V175" s="5">
        <f t="shared" si="167"/>
        <v>204.97951658714507</v>
      </c>
      <c r="W175" s="15">
        <f t="shared" si="168"/>
        <v>-1.0734613539272964E-2</v>
      </c>
      <c r="X175" s="15">
        <f t="shared" si="169"/>
        <v>-1.217998157191269E-2</v>
      </c>
      <c r="Y175" s="15">
        <f t="shared" si="170"/>
        <v>-9.7425357312937999E-3</v>
      </c>
      <c r="Z175" s="5">
        <f t="shared" si="189"/>
        <v>12753.573552839076</v>
      </c>
      <c r="AA175" s="5">
        <f t="shared" si="190"/>
        <v>27984.24060806142</v>
      </c>
      <c r="AB175" s="5">
        <f t="shared" si="191"/>
        <v>21297.072457368864</v>
      </c>
      <c r="AC175" s="16">
        <f t="shared" si="171"/>
        <v>1.4281342839393942</v>
      </c>
      <c r="AD175" s="16">
        <f t="shared" si="172"/>
        <v>2.9787771947433477</v>
      </c>
      <c r="AE175" s="16">
        <f t="shared" si="173"/>
        <v>7.4870624067937728</v>
      </c>
      <c r="AF175" s="15">
        <f t="shared" si="174"/>
        <v>-4.0504037456468023E-3</v>
      </c>
      <c r="AG175" s="15">
        <f t="shared" si="175"/>
        <v>2.9673830763510267E-4</v>
      </c>
      <c r="AH175" s="15">
        <f t="shared" si="176"/>
        <v>9.7937136394747881E-3</v>
      </c>
      <c r="AI175" s="1">
        <f t="shared" si="140"/>
        <v>441026.69865410536</v>
      </c>
      <c r="AJ175" s="1">
        <f t="shared" si="141"/>
        <v>165506.92068796788</v>
      </c>
      <c r="AK175" s="1">
        <f t="shared" si="142"/>
        <v>59697.344766990915</v>
      </c>
      <c r="AL175" s="14">
        <f t="shared" si="177"/>
        <v>62.790103906055883</v>
      </c>
      <c r="AM175" s="14">
        <f t="shared" si="178"/>
        <v>13.933357833057181</v>
      </c>
      <c r="AN175" s="14">
        <f t="shared" si="179"/>
        <v>4.5615509484309662</v>
      </c>
      <c r="AO175" s="11">
        <f t="shared" si="180"/>
        <v>6.2359184450417196E-3</v>
      </c>
      <c r="AP175" s="11">
        <f t="shared" si="181"/>
        <v>7.8556125388815103E-3</v>
      </c>
      <c r="AQ175" s="11">
        <f t="shared" si="182"/>
        <v>7.1260317490684294E-3</v>
      </c>
      <c r="AR175" s="1">
        <f t="shared" si="192"/>
        <v>239779.57717529181</v>
      </c>
      <c r="AS175" s="1">
        <f t="shared" si="185"/>
        <v>91648.188251014959</v>
      </c>
      <c r="AT175" s="1">
        <f t="shared" si="186"/>
        <v>32501.134867110988</v>
      </c>
      <c r="AU175" s="1">
        <f t="shared" si="143"/>
        <v>47955.915435058363</v>
      </c>
      <c r="AV175" s="1">
        <f t="shared" si="144"/>
        <v>18329.637650202993</v>
      </c>
      <c r="AW175" s="1">
        <f t="shared" si="145"/>
        <v>6500.2269734221982</v>
      </c>
      <c r="AX175" s="2">
        <f t="shared" si="187"/>
        <v>4.7336100533387056E-2</v>
      </c>
      <c r="AY175" s="2">
        <f t="shared" si="183"/>
        <v>0.27174553666135498</v>
      </c>
      <c r="AZ175" s="2">
        <f t="shared" si="184"/>
        <v>0.58316863789048301</v>
      </c>
      <c r="BA175" s="2">
        <f t="shared" si="199"/>
        <v>0.33252388748461081</v>
      </c>
      <c r="BB175" s="2">
        <f t="shared" si="200"/>
        <v>2.2407064137069263E-4</v>
      </c>
      <c r="BC175" s="2">
        <f t="shared" si="193"/>
        <v>7.384563669536783E-3</v>
      </c>
      <c r="BD175" s="2">
        <f t="shared" si="194"/>
        <v>3.4008566021904128E-2</v>
      </c>
      <c r="BE175" s="2">
        <f t="shared" si="201"/>
        <v>53.727563645261128</v>
      </c>
      <c r="BF175" s="2">
        <f t="shared" si="195"/>
        <v>676.78188133731294</v>
      </c>
      <c r="BG175" s="2">
        <f t="shared" si="196"/>
        <v>1105.3169909149542</v>
      </c>
      <c r="BH175" s="2">
        <f t="shared" si="188"/>
        <v>177.99293859086225</v>
      </c>
      <c r="BI175" s="2">
        <f t="shared" si="197"/>
        <v>177.99293859086222</v>
      </c>
      <c r="BJ175" s="2">
        <f t="shared" si="198"/>
        <v>177.99293859086222</v>
      </c>
      <c r="BK175" s="11">
        <f t="shared" si="202"/>
        <v>3.8409911240477629E-2</v>
      </c>
      <c r="BL175" s="11"/>
      <c r="BM175" s="11"/>
    </row>
    <row r="176" spans="1:65">
      <c r="A176" s="2">
        <f t="shared" si="146"/>
        <v>2130</v>
      </c>
      <c r="B176" s="5">
        <f t="shared" si="147"/>
        <v>1165.2127570084824</v>
      </c>
      <c r="C176" s="5">
        <f t="shared" si="148"/>
        <v>2963.2033144128955</v>
      </c>
      <c r="D176" s="5">
        <f t="shared" si="149"/>
        <v>4367.047743839491</v>
      </c>
      <c r="E176" s="15">
        <f t="shared" si="150"/>
        <v>8.7188781194934471E-6</v>
      </c>
      <c r="F176" s="15">
        <f t="shared" si="151"/>
        <v>1.7176774543965172E-5</v>
      </c>
      <c r="G176" s="15">
        <f t="shared" si="152"/>
        <v>3.5065774216904959E-5</v>
      </c>
      <c r="H176" s="5">
        <f t="shared" si="153"/>
        <v>241679.34143214044</v>
      </c>
      <c r="I176" s="5">
        <f t="shared" si="154"/>
        <v>92534.20384603276</v>
      </c>
      <c r="J176" s="5">
        <f t="shared" si="155"/>
        <v>32752.820291251799</v>
      </c>
      <c r="K176" s="5">
        <f t="shared" si="156"/>
        <v>207412.20002827438</v>
      </c>
      <c r="L176" s="5">
        <f t="shared" si="157"/>
        <v>31227.760645363182</v>
      </c>
      <c r="M176" s="5">
        <f t="shared" si="158"/>
        <v>7499.9913471190148</v>
      </c>
      <c r="N176" s="15">
        <f t="shared" si="159"/>
        <v>7.9141731954570638E-3</v>
      </c>
      <c r="O176" s="15">
        <f t="shared" si="160"/>
        <v>9.650230954258987E-3</v>
      </c>
      <c r="P176" s="15">
        <f t="shared" si="161"/>
        <v>7.7085604067559377E-3</v>
      </c>
      <c r="Q176" s="5">
        <f t="shared" si="162"/>
        <v>9310.4376003163234</v>
      </c>
      <c r="R176" s="5">
        <f t="shared" si="163"/>
        <v>12744.079826375018</v>
      </c>
      <c r="S176" s="5">
        <f t="shared" si="164"/>
        <v>6648.2492243241722</v>
      </c>
      <c r="T176" s="5">
        <f t="shared" si="165"/>
        <v>38.523928214735477</v>
      </c>
      <c r="U176" s="5">
        <f t="shared" si="166"/>
        <v>137.72290998018241</v>
      </c>
      <c r="V176" s="5">
        <f t="shared" si="167"/>
        <v>202.98249632261147</v>
      </c>
      <c r="W176" s="15">
        <f t="shared" si="168"/>
        <v>-1.0734613539272964E-2</v>
      </c>
      <c r="X176" s="15">
        <f t="shared" si="169"/>
        <v>-1.217998157191269E-2</v>
      </c>
      <c r="Y176" s="15">
        <f t="shared" si="170"/>
        <v>-9.7425357312937999E-3</v>
      </c>
      <c r="Z176" s="5">
        <f t="shared" si="189"/>
        <v>12652.491503234774</v>
      </c>
      <c r="AA176" s="5">
        <f t="shared" si="190"/>
        <v>27726.961503378989</v>
      </c>
      <c r="AB176" s="5">
        <f t="shared" si="191"/>
        <v>20994.884693768745</v>
      </c>
      <c r="AC176" s="16">
        <f t="shared" si="171"/>
        <v>1.4223497634864395</v>
      </c>
      <c r="AD176" s="16">
        <f t="shared" si="172"/>
        <v>2.9796611120469381</v>
      </c>
      <c r="AE176" s="16">
        <f t="shared" si="173"/>
        <v>7.5603885520067875</v>
      </c>
      <c r="AF176" s="15">
        <f t="shared" si="174"/>
        <v>-4.0504037456468023E-3</v>
      </c>
      <c r="AG176" s="15">
        <f t="shared" si="175"/>
        <v>2.9673830763510267E-4</v>
      </c>
      <c r="AH176" s="15">
        <f t="shared" si="176"/>
        <v>9.7937136394747881E-3</v>
      </c>
      <c r="AI176" s="1">
        <f t="shared" si="140"/>
        <v>444879.94422375318</v>
      </c>
      <c r="AJ176" s="1">
        <f t="shared" si="141"/>
        <v>167285.86626937409</v>
      </c>
      <c r="AK176" s="1">
        <f t="shared" si="142"/>
        <v>60227.83726371402</v>
      </c>
      <c r="AL176" s="14">
        <f t="shared" si="177"/>
        <v>63.177742333498607</v>
      </c>
      <c r="AM176" s="14">
        <f t="shared" si="178"/>
        <v>14.041718342954248</v>
      </c>
      <c r="AN176" s="14">
        <f t="shared" si="179"/>
        <v>4.5937316477456438</v>
      </c>
      <c r="AO176" s="11">
        <f t="shared" si="180"/>
        <v>6.1735592605913023E-3</v>
      </c>
      <c r="AP176" s="11">
        <f t="shared" si="181"/>
        <v>7.777056413492695E-3</v>
      </c>
      <c r="AQ176" s="11">
        <f t="shared" si="182"/>
        <v>7.0547714315777454E-3</v>
      </c>
      <c r="AR176" s="1">
        <f t="shared" si="192"/>
        <v>241679.34143214044</v>
      </c>
      <c r="AS176" s="1">
        <f t="shared" si="185"/>
        <v>92534.20384603276</v>
      </c>
      <c r="AT176" s="1">
        <f t="shared" si="186"/>
        <v>32752.820291251799</v>
      </c>
      <c r="AU176" s="1">
        <f t="shared" si="143"/>
        <v>48335.868286428093</v>
      </c>
      <c r="AV176" s="1">
        <f t="shared" si="144"/>
        <v>18506.840769206552</v>
      </c>
      <c r="AW176" s="1">
        <f t="shared" si="145"/>
        <v>6550.5640582503602</v>
      </c>
      <c r="AX176" s="2">
        <f t="shared" si="187"/>
        <v>4.8381366174003314E-2</v>
      </c>
      <c r="AY176" s="2">
        <f t="shared" si="183"/>
        <v>0.27691188047469845</v>
      </c>
      <c r="AZ176" s="2">
        <f t="shared" si="184"/>
        <v>0.59238819255289565</v>
      </c>
      <c r="BA176" s="2">
        <f t="shared" si="199"/>
        <v>0.33771756156401922</v>
      </c>
      <c r="BB176" s="2">
        <f t="shared" si="200"/>
        <v>2.340756592862992E-4</v>
      </c>
      <c r="BC176" s="2">
        <f t="shared" si="193"/>
        <v>7.6680189548033687E-3</v>
      </c>
      <c r="BD176" s="2">
        <f t="shared" si="194"/>
        <v>3.5092377067608663E-2</v>
      </c>
      <c r="BE176" s="2">
        <f t="shared" si="201"/>
        <v>56.571251181606883</v>
      </c>
      <c r="BF176" s="2">
        <f t="shared" si="195"/>
        <v>709.55402905901803</v>
      </c>
      <c r="BG176" s="2">
        <f t="shared" si="196"/>
        <v>1149.3743196882324</v>
      </c>
      <c r="BH176" s="2">
        <f t="shared" si="188"/>
        <v>184.82963156356905</v>
      </c>
      <c r="BI176" s="2">
        <f t="shared" si="197"/>
        <v>184.82963156356905</v>
      </c>
      <c r="BJ176" s="2">
        <f t="shared" si="198"/>
        <v>184.82963156356902</v>
      </c>
      <c r="BK176" s="11">
        <f t="shared" si="202"/>
        <v>3.832089296188676E-2</v>
      </c>
      <c r="BL176" s="11"/>
      <c r="BM176" s="11"/>
    </row>
    <row r="177" spans="1:65">
      <c r="A177" s="2">
        <f t="shared" si="146"/>
        <v>2131</v>
      </c>
      <c r="B177" s="5">
        <f t="shared" si="147"/>
        <v>1165.2224083890935</v>
      </c>
      <c r="C177" s="5">
        <f t="shared" si="148"/>
        <v>2963.251667774392</v>
      </c>
      <c r="D177" s="5">
        <f t="shared" si="149"/>
        <v>4367.1932210541618</v>
      </c>
      <c r="E177" s="15">
        <f t="shared" si="150"/>
        <v>8.2829342135187741E-6</v>
      </c>
      <c r="F177" s="15">
        <f t="shared" si="151"/>
        <v>1.6317935816766913E-5</v>
      </c>
      <c r="G177" s="15">
        <f t="shared" si="152"/>
        <v>3.3312485506059708E-5</v>
      </c>
      <c r="H177" s="5">
        <f t="shared" si="153"/>
        <v>243574.79543815469</v>
      </c>
      <c r="I177" s="5">
        <f t="shared" si="154"/>
        <v>93418.591755256813</v>
      </c>
      <c r="J177" s="5">
        <f t="shared" si="155"/>
        <v>33002.986299254175</v>
      </c>
      <c r="K177" s="5">
        <f t="shared" si="156"/>
        <v>209037.17065902811</v>
      </c>
      <c r="L177" s="5">
        <f t="shared" si="157"/>
        <v>31525.702919934796</v>
      </c>
      <c r="M177" s="5">
        <f t="shared" si="158"/>
        <v>7557.0245301140694</v>
      </c>
      <c r="N177" s="15">
        <f t="shared" si="159"/>
        <v>7.8344987928975485E-3</v>
      </c>
      <c r="O177" s="15">
        <f t="shared" si="160"/>
        <v>9.5409426873473979E-3</v>
      </c>
      <c r="P177" s="15">
        <f t="shared" si="161"/>
        <v>7.6044331727078696E-3</v>
      </c>
      <c r="Q177" s="5">
        <f t="shared" si="162"/>
        <v>9282.730139790774</v>
      </c>
      <c r="R177" s="5">
        <f t="shared" si="163"/>
        <v>12709.174117790293</v>
      </c>
      <c r="S177" s="5">
        <f t="shared" si="164"/>
        <v>6633.763020157734</v>
      </c>
      <c r="T177" s="5">
        <f t="shared" si="165"/>
        <v>38.110388733335597</v>
      </c>
      <c r="U177" s="5">
        <f t="shared" si="166"/>
        <v>136.0454474745936</v>
      </c>
      <c r="V177" s="5">
        <f t="shared" si="167"/>
        <v>201.00493209936121</v>
      </c>
      <c r="W177" s="15">
        <f t="shared" si="168"/>
        <v>-1.0734613539272964E-2</v>
      </c>
      <c r="X177" s="15">
        <f t="shared" si="169"/>
        <v>-1.217998157191269E-2</v>
      </c>
      <c r="Y177" s="15">
        <f t="shared" si="170"/>
        <v>-9.7425357312937999E-3</v>
      </c>
      <c r="Z177" s="5">
        <f t="shared" si="189"/>
        <v>12550.955679523582</v>
      </c>
      <c r="AA177" s="5">
        <f t="shared" si="190"/>
        <v>27466.001208911563</v>
      </c>
      <c r="AB177" s="5">
        <f t="shared" si="191"/>
        <v>20688.586809295201</v>
      </c>
      <c r="AC177" s="16">
        <f t="shared" si="171"/>
        <v>1.4165886726767942</v>
      </c>
      <c r="AD177" s="16">
        <f t="shared" si="172"/>
        <v>2.9805452916426529</v>
      </c>
      <c r="AE177" s="16">
        <f t="shared" si="173"/>
        <v>7.6344328324883053</v>
      </c>
      <c r="AF177" s="15">
        <f t="shared" si="174"/>
        <v>-4.0504037456468023E-3</v>
      </c>
      <c r="AG177" s="15">
        <f t="shared" si="175"/>
        <v>2.9673830763510267E-4</v>
      </c>
      <c r="AH177" s="15">
        <f t="shared" si="176"/>
        <v>9.7937136394747881E-3</v>
      </c>
      <c r="AI177" s="1">
        <f t="shared" si="140"/>
        <v>448727.81808780599</v>
      </c>
      <c r="AJ177" s="1">
        <f t="shared" si="141"/>
        <v>169064.12041164323</v>
      </c>
      <c r="AK177" s="1">
        <f t="shared" si="142"/>
        <v>60755.617595592979</v>
      </c>
      <c r="AL177" s="14">
        <f t="shared" si="177"/>
        <v>63.563873554382361</v>
      </c>
      <c r="AM177" s="14">
        <f t="shared" si="178"/>
        <v>14.149829546292825</v>
      </c>
      <c r="AN177" s="14">
        <f t="shared" si="179"/>
        <v>4.6258152972705657</v>
      </c>
      <c r="AO177" s="11">
        <f t="shared" si="180"/>
        <v>6.111823667985389E-3</v>
      </c>
      <c r="AP177" s="11">
        <f t="shared" si="181"/>
        <v>7.6992858493577683E-3</v>
      </c>
      <c r="AQ177" s="11">
        <f t="shared" si="182"/>
        <v>6.984223717261968E-3</v>
      </c>
      <c r="AR177" s="1">
        <f t="shared" si="192"/>
        <v>243574.79543815469</v>
      </c>
      <c r="AS177" s="1">
        <f t="shared" si="185"/>
        <v>93418.591755256813</v>
      </c>
      <c r="AT177" s="1">
        <f t="shared" si="186"/>
        <v>33002.986299254175</v>
      </c>
      <c r="AU177" s="1">
        <f t="shared" si="143"/>
        <v>48714.959087630938</v>
      </c>
      <c r="AV177" s="1">
        <f t="shared" si="144"/>
        <v>18683.718351051364</v>
      </c>
      <c r="AW177" s="1">
        <f t="shared" si="145"/>
        <v>6600.5972598508351</v>
      </c>
      <c r="AX177" s="2">
        <f t="shared" si="187"/>
        <v>4.9444460725585844E-2</v>
      </c>
      <c r="AY177" s="2">
        <f t="shared" si="183"/>
        <v>0.28212093447091019</v>
      </c>
      <c r="AZ177" s="2">
        <f t="shared" si="184"/>
        <v>0.60152098356845318</v>
      </c>
      <c r="BA177" s="2">
        <f t="shared" si="199"/>
        <v>0.34286700984359714</v>
      </c>
      <c r="BB177" s="2">
        <f t="shared" si="200"/>
        <v>2.444754696444001E-4</v>
      </c>
      <c r="BC177" s="2">
        <f t="shared" si="193"/>
        <v>7.9592221666739595E-3</v>
      </c>
      <c r="BD177" s="2">
        <f t="shared" si="194"/>
        <v>3.6182749367315935E-2</v>
      </c>
      <c r="BE177" s="2">
        <f t="shared" si="201"/>
        <v>59.548062508281554</v>
      </c>
      <c r="BF177" s="2">
        <f t="shared" si="195"/>
        <v>743.53932627790527</v>
      </c>
      <c r="BG177" s="2">
        <f t="shared" si="196"/>
        <v>1194.1387816388756</v>
      </c>
      <c r="BH177" s="2">
        <f t="shared" si="188"/>
        <v>191.91246809090154</v>
      </c>
      <c r="BI177" s="2">
        <f t="shared" si="197"/>
        <v>191.91246809090157</v>
      </c>
      <c r="BJ177" s="2">
        <f t="shared" si="198"/>
        <v>191.91246809090154</v>
      </c>
      <c r="BK177" s="11">
        <f t="shared" si="202"/>
        <v>3.8232760074129873E-2</v>
      </c>
      <c r="BL177" s="11"/>
      <c r="BM177" s="11"/>
    </row>
    <row r="178" spans="1:65">
      <c r="A178" s="2">
        <f t="shared" si="146"/>
        <v>2132</v>
      </c>
      <c r="B178" s="5">
        <f t="shared" si="147"/>
        <v>1165.2315772766187</v>
      </c>
      <c r="C178" s="5">
        <f t="shared" si="148"/>
        <v>2963.2976042173896</v>
      </c>
      <c r="D178" s="5">
        <f t="shared" si="149"/>
        <v>4367.3314290119961</v>
      </c>
      <c r="E178" s="15">
        <f t="shared" si="150"/>
        <v>7.8687875028428348E-6</v>
      </c>
      <c r="F178" s="15">
        <f t="shared" si="151"/>
        <v>1.5502039025928565E-5</v>
      </c>
      <c r="G178" s="15">
        <f t="shared" si="152"/>
        <v>3.1646861230756722E-5</v>
      </c>
      <c r="H178" s="5">
        <f t="shared" si="153"/>
        <v>245465.79641587331</v>
      </c>
      <c r="I178" s="5">
        <f t="shared" si="154"/>
        <v>94301.22919156267</v>
      </c>
      <c r="J178" s="5">
        <f t="shared" si="155"/>
        <v>33251.64419595855</v>
      </c>
      <c r="K178" s="5">
        <f t="shared" si="156"/>
        <v>210658.38001882544</v>
      </c>
      <c r="L178" s="5">
        <f t="shared" si="157"/>
        <v>31823.070709250525</v>
      </c>
      <c r="M178" s="5">
        <f t="shared" si="158"/>
        <v>7613.7212704007989</v>
      </c>
      <c r="N178" s="15">
        <f t="shared" si="159"/>
        <v>7.755603248389642E-3</v>
      </c>
      <c r="O178" s="15">
        <f t="shared" si="160"/>
        <v>9.4325506419619121E-3</v>
      </c>
      <c r="P178" s="15">
        <f t="shared" si="161"/>
        <v>7.5025216685216112E-3</v>
      </c>
      <c r="Q178" s="5">
        <f t="shared" si="162"/>
        <v>9254.3767924491221</v>
      </c>
      <c r="R178" s="5">
        <f t="shared" si="163"/>
        <v>12672.992858589603</v>
      </c>
      <c r="S178" s="5">
        <f t="shared" si="164"/>
        <v>6618.6278643485002</v>
      </c>
      <c r="T178" s="5">
        <f t="shared" si="165"/>
        <v>37.701288438451776</v>
      </c>
      <c r="U178" s="5">
        <f t="shared" si="166"/>
        <v>134.38841643141043</v>
      </c>
      <c r="V178" s="5">
        <f t="shared" si="167"/>
        <v>199.04663436621689</v>
      </c>
      <c r="W178" s="15">
        <f t="shared" si="168"/>
        <v>-1.0734613539272964E-2</v>
      </c>
      <c r="X178" s="15">
        <f t="shared" si="169"/>
        <v>-1.217998157191269E-2</v>
      </c>
      <c r="Y178" s="15">
        <f t="shared" si="170"/>
        <v>-9.7425357312937999E-3</v>
      </c>
      <c r="Z178" s="5">
        <f t="shared" si="189"/>
        <v>12448.996557011616</v>
      </c>
      <c r="AA178" s="5">
        <f t="shared" si="190"/>
        <v>27201.521506282672</v>
      </c>
      <c r="AB178" s="5">
        <f t="shared" si="191"/>
        <v>20378.623751208619</v>
      </c>
      <c r="AC178" s="16">
        <f t="shared" si="171"/>
        <v>1.4108509166109433</v>
      </c>
      <c r="AD178" s="16">
        <f t="shared" si="172"/>
        <v>2.9814297336083246</v>
      </c>
      <c r="AE178" s="16">
        <f t="shared" si="173"/>
        <v>7.7092022814495005</v>
      </c>
      <c r="AF178" s="15">
        <f t="shared" si="174"/>
        <v>-4.0504037456468023E-3</v>
      </c>
      <c r="AG178" s="15">
        <f t="shared" si="175"/>
        <v>2.9673830763510267E-4</v>
      </c>
      <c r="AH178" s="15">
        <f t="shared" si="176"/>
        <v>9.7937136394747881E-3</v>
      </c>
      <c r="AI178" s="1">
        <f t="shared" si="140"/>
        <v>452569.99536665634</v>
      </c>
      <c r="AJ178" s="1">
        <f t="shared" si="141"/>
        <v>170841.42672153027</v>
      </c>
      <c r="AK178" s="1">
        <f t="shared" si="142"/>
        <v>61280.653095884518</v>
      </c>
      <c r="AL178" s="14">
        <f t="shared" si="177"/>
        <v>63.948479829332676</v>
      </c>
      <c r="AM178" s="14">
        <f t="shared" si="178"/>
        <v>14.257683692865456</v>
      </c>
      <c r="AN178" s="14">
        <f t="shared" si="179"/>
        <v>4.6577999488923272</v>
      </c>
      <c r="AO178" s="11">
        <f t="shared" si="180"/>
        <v>6.0507054313055347E-3</v>
      </c>
      <c r="AP178" s="11">
        <f t="shared" si="181"/>
        <v>7.6222929908641903E-3</v>
      </c>
      <c r="AQ178" s="11">
        <f t="shared" si="182"/>
        <v>6.9143814800893483E-3</v>
      </c>
      <c r="AR178" s="1">
        <f t="shared" si="192"/>
        <v>245465.79641587331</v>
      </c>
      <c r="AS178" s="1">
        <f t="shared" si="185"/>
        <v>94301.22919156267</v>
      </c>
      <c r="AT178" s="1">
        <f t="shared" si="186"/>
        <v>33251.64419595855</v>
      </c>
      <c r="AU178" s="1">
        <f t="shared" si="143"/>
        <v>49093.159283174668</v>
      </c>
      <c r="AV178" s="1">
        <f t="shared" si="144"/>
        <v>18860.245838312534</v>
      </c>
      <c r="AW178" s="1">
        <f t="shared" si="145"/>
        <v>6650.3288391917104</v>
      </c>
      <c r="AX178" s="2">
        <f t="shared" si="187"/>
        <v>5.052557734729328E-2</v>
      </c>
      <c r="AY178" s="2">
        <f t="shared" si="183"/>
        <v>0.28737154740376769</v>
      </c>
      <c r="AZ178" s="2">
        <f t="shared" si="184"/>
        <v>0.61056182904500189</v>
      </c>
      <c r="BA178" s="2">
        <f t="shared" si="199"/>
        <v>0.34797008960981135</v>
      </c>
      <c r="BB178" s="2">
        <f t="shared" si="200"/>
        <v>2.5528339662773161E-4</v>
      </c>
      <c r="BC178" s="2">
        <f t="shared" si="193"/>
        <v>8.2582406257235893E-3</v>
      </c>
      <c r="BD178" s="2">
        <f t="shared" si="194"/>
        <v>3.7278574708677813E-2</v>
      </c>
      <c r="BE178" s="2">
        <f t="shared" si="201"/>
        <v>62.663342264975405</v>
      </c>
      <c r="BF178" s="2">
        <f t="shared" si="195"/>
        <v>778.7622419654341</v>
      </c>
      <c r="BG178" s="2">
        <f t="shared" si="196"/>
        <v>1239.5739023454137</v>
      </c>
      <c r="BH178" s="2">
        <f t="shared" si="188"/>
        <v>199.24981143865509</v>
      </c>
      <c r="BI178" s="2">
        <f t="shared" si="197"/>
        <v>199.24981143865509</v>
      </c>
      <c r="BJ178" s="2">
        <f t="shared" si="198"/>
        <v>199.24981143865506</v>
      </c>
      <c r="BK178" s="11">
        <f t="shared" si="202"/>
        <v>3.8145508785337928E-2</v>
      </c>
      <c r="BL178" s="11"/>
      <c r="BM178" s="11"/>
    </row>
    <row r="179" spans="1:65">
      <c r="A179" s="2">
        <f t="shared" si="146"/>
        <v>2133</v>
      </c>
      <c r="B179" s="5">
        <f t="shared" si="147"/>
        <v>1165.2402877883083</v>
      </c>
      <c r="C179" s="5">
        <f t="shared" si="148"/>
        <v>2963.3412445147405</v>
      </c>
      <c r="D179" s="5">
        <f t="shared" si="149"/>
        <v>4367.4627307270948</v>
      </c>
      <c r="E179" s="15">
        <f t="shared" si="150"/>
        <v>7.4753481277006928E-6</v>
      </c>
      <c r="F179" s="15">
        <f t="shared" si="151"/>
        <v>1.4726937074632135E-5</v>
      </c>
      <c r="G179" s="15">
        <f t="shared" si="152"/>
        <v>3.0064518169218883E-5</v>
      </c>
      <c r="H179" s="5">
        <f t="shared" si="153"/>
        <v>247352.20370634619</v>
      </c>
      <c r="I179" s="5">
        <f t="shared" si="154"/>
        <v>95181.994630771893</v>
      </c>
      <c r="J179" s="5">
        <f t="shared" si="155"/>
        <v>33498.807674030497</v>
      </c>
      <c r="K179" s="5">
        <f t="shared" si="156"/>
        <v>212275.70510442497</v>
      </c>
      <c r="L179" s="5">
        <f t="shared" si="157"/>
        <v>32119.822449391359</v>
      </c>
      <c r="M179" s="5">
        <f t="shared" si="158"/>
        <v>7670.0843806522007</v>
      </c>
      <c r="N179" s="15">
        <f t="shared" si="159"/>
        <v>7.6774780355521877E-3</v>
      </c>
      <c r="O179" s="15">
        <f t="shared" si="160"/>
        <v>9.3250504595263628E-3</v>
      </c>
      <c r="P179" s="15">
        <f t="shared" si="161"/>
        <v>7.4028334174143229E-3</v>
      </c>
      <c r="Q179" s="5">
        <f t="shared" si="162"/>
        <v>9225.3911738480092</v>
      </c>
      <c r="R179" s="5">
        <f t="shared" si="163"/>
        <v>12635.559032202531</v>
      </c>
      <c r="S179" s="5">
        <f t="shared" si="164"/>
        <v>6602.863400236608</v>
      </c>
      <c r="T179" s="5">
        <f t="shared" si="165"/>
        <v>37.296579677132335</v>
      </c>
      <c r="U179" s="5">
        <f t="shared" si="166"/>
        <v>132.75156799579733</v>
      </c>
      <c r="V179" s="5">
        <f t="shared" si="167"/>
        <v>197.10741541871025</v>
      </c>
      <c r="W179" s="15">
        <f t="shared" si="168"/>
        <v>-1.0734613539272964E-2</v>
      </c>
      <c r="X179" s="15">
        <f t="shared" si="169"/>
        <v>-1.217998157191269E-2</v>
      </c>
      <c r="Y179" s="15">
        <f t="shared" si="170"/>
        <v>-9.7425357312937999E-3</v>
      </c>
      <c r="Z179" s="5">
        <f t="shared" si="189"/>
        <v>12346.644182648708</v>
      </c>
      <c r="AA179" s="5">
        <f t="shared" si="190"/>
        <v>26933.685168824457</v>
      </c>
      <c r="AB179" s="5">
        <f t="shared" si="191"/>
        <v>20065.435225718356</v>
      </c>
      <c r="AC179" s="16">
        <f t="shared" si="171"/>
        <v>1.405136400773753</v>
      </c>
      <c r="AD179" s="16">
        <f t="shared" si="172"/>
        <v>2.9823144380218087</v>
      </c>
      <c r="AE179" s="16">
        <f t="shared" si="173"/>
        <v>7.7847040009828028</v>
      </c>
      <c r="AF179" s="15">
        <f t="shared" si="174"/>
        <v>-4.0504037456468023E-3</v>
      </c>
      <c r="AG179" s="15">
        <f t="shared" si="175"/>
        <v>2.9673830763510267E-4</v>
      </c>
      <c r="AH179" s="15">
        <f t="shared" si="176"/>
        <v>9.7937136394747881E-3</v>
      </c>
      <c r="AI179" s="1">
        <f t="shared" si="140"/>
        <v>456406.15511316538</v>
      </c>
      <c r="AJ179" s="1">
        <f t="shared" si="141"/>
        <v>172617.5298876898</v>
      </c>
      <c r="AK179" s="1">
        <f t="shared" si="142"/>
        <v>61802.916625487778</v>
      </c>
      <c r="AL179" s="14">
        <f t="shared" si="177"/>
        <v>64.331543909417491</v>
      </c>
      <c r="AM179" s="14">
        <f t="shared" si="178"/>
        <v>14.365273172918762</v>
      </c>
      <c r="AN179" s="14">
        <f t="shared" si="179"/>
        <v>4.6896836965398636</v>
      </c>
      <c r="AO179" s="11">
        <f t="shared" si="180"/>
        <v>5.9901983769924793E-3</v>
      </c>
      <c r="AP179" s="11">
        <f t="shared" si="181"/>
        <v>7.5460700609555481E-3</v>
      </c>
      <c r="AQ179" s="11">
        <f t="shared" si="182"/>
        <v>6.8452376652884551E-3</v>
      </c>
      <c r="AR179" s="1">
        <f t="shared" si="192"/>
        <v>247352.20370634619</v>
      </c>
      <c r="AS179" s="1">
        <f t="shared" si="185"/>
        <v>95181.994630771893</v>
      </c>
      <c r="AT179" s="1">
        <f t="shared" si="186"/>
        <v>33498.807674030497</v>
      </c>
      <c r="AU179" s="1">
        <f t="shared" si="143"/>
        <v>49470.440741269238</v>
      </c>
      <c r="AV179" s="1">
        <f t="shared" si="144"/>
        <v>19036.398926154379</v>
      </c>
      <c r="AW179" s="1">
        <f t="shared" si="145"/>
        <v>6699.7615348060999</v>
      </c>
      <c r="AX179" s="2">
        <f t="shared" si="187"/>
        <v>5.1624909264563701E-2</v>
      </c>
      <c r="AY179" s="2">
        <f t="shared" si="183"/>
        <v>0.29266253531579539</v>
      </c>
      <c r="AZ179" s="2">
        <f t="shared" si="184"/>
        <v>0.61950581550259809</v>
      </c>
      <c r="BA179" s="2">
        <f t="shared" si="199"/>
        <v>0.35302483563472131</v>
      </c>
      <c r="BB179" s="2">
        <f t="shared" si="200"/>
        <v>2.665131256574435E-4</v>
      </c>
      <c r="BC179" s="2">
        <f t="shared" si="193"/>
        <v>8.565135957746918E-3</v>
      </c>
      <c r="BD179" s="2">
        <f t="shared" si="194"/>
        <v>3.8378745544153908E-2</v>
      </c>
      <c r="BE179" s="2">
        <f t="shared" si="201"/>
        <v>65.922608948035005</v>
      </c>
      <c r="BF179" s="2">
        <f t="shared" si="195"/>
        <v>815.24672474209842</v>
      </c>
      <c r="BG179" s="2">
        <f t="shared" si="196"/>
        <v>1285.6422157541667</v>
      </c>
      <c r="BH179" s="2">
        <f t="shared" si="188"/>
        <v>206.85029687136523</v>
      </c>
      <c r="BI179" s="2">
        <f t="shared" si="197"/>
        <v>206.85029687136523</v>
      </c>
      <c r="BJ179" s="2">
        <f t="shared" si="198"/>
        <v>206.8502968713652</v>
      </c>
      <c r="BK179" s="11">
        <f t="shared" si="202"/>
        <v>3.805913492204957E-2</v>
      </c>
      <c r="BL179" s="11"/>
      <c r="BM179" s="11"/>
    </row>
    <row r="180" spans="1:65">
      <c r="A180" s="2">
        <f t="shared" si="146"/>
        <v>2134</v>
      </c>
      <c r="B180" s="5">
        <f t="shared" si="147"/>
        <v>1165.2485628362717</v>
      </c>
      <c r="C180" s="5">
        <f t="shared" si="148"/>
        <v>2963.3827034077776</v>
      </c>
      <c r="D180" s="5">
        <f t="shared" si="149"/>
        <v>4367.5874711065853</v>
      </c>
      <c r="E180" s="15">
        <f t="shared" si="150"/>
        <v>7.1015807213156576E-6</v>
      </c>
      <c r="F180" s="15">
        <f t="shared" si="151"/>
        <v>1.3990590220900528E-5</v>
      </c>
      <c r="G180" s="15">
        <f t="shared" si="152"/>
        <v>2.8561292260757936E-5</v>
      </c>
      <c r="H180" s="5">
        <f t="shared" si="153"/>
        <v>249233.87877000752</v>
      </c>
      <c r="I180" s="5">
        <f t="shared" si="154"/>
        <v>96060.767891700059</v>
      </c>
      <c r="J180" s="5">
        <f t="shared" si="155"/>
        <v>33744.492655013411</v>
      </c>
      <c r="K180" s="5">
        <f t="shared" si="156"/>
        <v>213889.02481317817</v>
      </c>
      <c r="L180" s="5">
        <f t="shared" si="157"/>
        <v>32415.917046837661</v>
      </c>
      <c r="M180" s="5">
        <f t="shared" si="158"/>
        <v>7726.117193587379</v>
      </c>
      <c r="N180" s="15">
        <f t="shared" si="159"/>
        <v>7.6001147091211418E-3</v>
      </c>
      <c r="O180" s="15">
        <f t="shared" si="160"/>
        <v>9.2184381751436728E-3</v>
      </c>
      <c r="P180" s="15">
        <f t="shared" si="161"/>
        <v>7.3053711216686246E-3</v>
      </c>
      <c r="Q180" s="5">
        <f t="shared" si="162"/>
        <v>9195.7868531366003</v>
      </c>
      <c r="R180" s="5">
        <f t="shared" si="163"/>
        <v>12596.895785615572</v>
      </c>
      <c r="S180" s="5">
        <f t="shared" si="164"/>
        <v>6586.4893039736544</v>
      </c>
      <c r="T180" s="5">
        <f t="shared" si="165"/>
        <v>36.896215307961619</v>
      </c>
      <c r="U180" s="5">
        <f t="shared" si="166"/>
        <v>131.13465634396601</v>
      </c>
      <c r="V180" s="5">
        <f t="shared" si="167"/>
        <v>195.18708938109049</v>
      </c>
      <c r="W180" s="15">
        <f t="shared" si="168"/>
        <v>-1.0734613539272964E-2</v>
      </c>
      <c r="X180" s="15">
        <f t="shared" si="169"/>
        <v>-1.217998157191269E-2</v>
      </c>
      <c r="Y180" s="15">
        <f t="shared" si="170"/>
        <v>-9.7425357312937999E-3</v>
      </c>
      <c r="Z180" s="5">
        <f t="shared" si="189"/>
        <v>12243.928171894915</v>
      </c>
      <c r="AA180" s="5">
        <f t="shared" si="190"/>
        <v>26662.655801810088</v>
      </c>
      <c r="AB180" s="5">
        <f t="shared" si="191"/>
        <v>19749.454421755443</v>
      </c>
      <c r="AC180" s="16">
        <f t="shared" si="171"/>
        <v>1.3994450310329143</v>
      </c>
      <c r="AD180" s="16">
        <f t="shared" si="172"/>
        <v>2.9831994049609829</v>
      </c>
      <c r="AE180" s="16">
        <f t="shared" si="173"/>
        <v>7.8609451627365017</v>
      </c>
      <c r="AF180" s="15">
        <f t="shared" si="174"/>
        <v>-4.0504037456468023E-3</v>
      </c>
      <c r="AG180" s="15">
        <f t="shared" si="175"/>
        <v>2.9673830763510267E-4</v>
      </c>
      <c r="AH180" s="15">
        <f t="shared" si="176"/>
        <v>9.7937136394747881E-3</v>
      </c>
      <c r="AI180" s="1">
        <f t="shared" si="140"/>
        <v>460235.98034311808</v>
      </c>
      <c r="AJ180" s="1">
        <f t="shared" si="141"/>
        <v>174392.17582507522</v>
      </c>
      <c r="AK180" s="1">
        <f t="shared" si="142"/>
        <v>62322.386497745101</v>
      </c>
      <c r="AL180" s="14">
        <f t="shared" si="177"/>
        <v>64.713049032233954</v>
      </c>
      <c r="AM180" s="14">
        <f t="shared" si="178"/>
        <v>14.472590517148298</v>
      </c>
      <c r="AN180" s="14">
        <f t="shared" si="179"/>
        <v>4.7214646760229293</v>
      </c>
      <c r="AO180" s="11">
        <f t="shared" si="180"/>
        <v>5.9302963932225542E-3</v>
      </c>
      <c r="AP180" s="11">
        <f t="shared" si="181"/>
        <v>7.4706093603459922E-3</v>
      </c>
      <c r="AQ180" s="11">
        <f t="shared" si="182"/>
        <v>6.7767852886355708E-3</v>
      </c>
      <c r="AR180" s="1">
        <f t="shared" si="192"/>
        <v>249233.87877000752</v>
      </c>
      <c r="AS180" s="1">
        <f t="shared" si="185"/>
        <v>96060.767891700059</v>
      </c>
      <c r="AT180" s="1">
        <f t="shared" si="186"/>
        <v>33744.492655013411</v>
      </c>
      <c r="AU180" s="1">
        <f t="shared" si="143"/>
        <v>49846.775754001508</v>
      </c>
      <c r="AV180" s="1">
        <f t="shared" si="144"/>
        <v>19212.153578340014</v>
      </c>
      <c r="AW180" s="1">
        <f t="shared" si="145"/>
        <v>6748.8985310026828</v>
      </c>
      <c r="AX180" s="2">
        <f t="shared" si="187"/>
        <v>5.274264970716612E-2</v>
      </c>
      <c r="AY180" s="2">
        <f t="shared" si="183"/>
        <v>0.29799268252041772</v>
      </c>
      <c r="AZ180" s="2">
        <f t="shared" si="184"/>
        <v>0.62834830408625719</v>
      </c>
      <c r="BA180" s="2">
        <f t="shared" si="199"/>
        <v>0.35802945966214594</v>
      </c>
      <c r="BB180" s="2">
        <f t="shared" si="200"/>
        <v>2.7817870981328304E-4</v>
      </c>
      <c r="BC180" s="2">
        <f t="shared" si="193"/>
        <v>8.879963883571448E-3</v>
      </c>
      <c r="BD180" s="2">
        <f t="shared" si="194"/>
        <v>3.9482159124807556E-2</v>
      </c>
      <c r="BE180" s="2">
        <f t="shared" si="201"/>
        <v>69.331558838000888</v>
      </c>
      <c r="BF180" s="2">
        <f t="shared" si="195"/>
        <v>853.01614950643636</v>
      </c>
      <c r="BG180" s="2">
        <f t="shared" si="196"/>
        <v>1332.3054285911394</v>
      </c>
      <c r="BH180" s="2">
        <f t="shared" si="188"/>
        <v>214.72284022865853</v>
      </c>
      <c r="BI180" s="2">
        <f t="shared" si="197"/>
        <v>214.72284022865853</v>
      </c>
      <c r="BJ180" s="2">
        <f t="shared" si="198"/>
        <v>214.72284022865853</v>
      </c>
      <c r="BK180" s="11">
        <f t="shared" si="202"/>
        <v>3.7973633935197676E-2</v>
      </c>
      <c r="BL180" s="11"/>
      <c r="BM180" s="11"/>
    </row>
    <row r="181" spans="1:65">
      <c r="A181" s="2">
        <f t="shared" si="146"/>
        <v>2135</v>
      </c>
      <c r="B181" s="5">
        <f t="shared" si="147"/>
        <v>1165.2564241876646</v>
      </c>
      <c r="C181" s="5">
        <f t="shared" si="148"/>
        <v>2963.4220899071952</v>
      </c>
      <c r="D181" s="5">
        <f t="shared" si="149"/>
        <v>4367.7059778517105</v>
      </c>
      <c r="E181" s="15">
        <f t="shared" si="150"/>
        <v>6.7465016852498745E-6</v>
      </c>
      <c r="F181" s="15">
        <f t="shared" si="151"/>
        <v>1.3291060709855502E-5</v>
      </c>
      <c r="G181" s="15">
        <f t="shared" si="152"/>
        <v>2.7133227647720037E-5</v>
      </c>
      <c r="H181" s="5">
        <f t="shared" si="153"/>
        <v>251110.68518633529</v>
      </c>
      <c r="I181" s="5">
        <f t="shared" si="154"/>
        <v>96937.430216080902</v>
      </c>
      <c r="J181" s="5">
        <f t="shared" si="155"/>
        <v>33988.717123911745</v>
      </c>
      <c r="K181" s="5">
        <f t="shared" si="156"/>
        <v>215498.21994020938</v>
      </c>
      <c r="L181" s="5">
        <f t="shared" si="157"/>
        <v>32711.313905038976</v>
      </c>
      <c r="M181" s="5">
        <f t="shared" si="158"/>
        <v>7781.8235238969437</v>
      </c>
      <c r="N181" s="15">
        <f t="shared" si="159"/>
        <v>7.5235049037076784E-3</v>
      </c>
      <c r="O181" s="15">
        <f t="shared" si="160"/>
        <v>9.1127102088304213E-3</v>
      </c>
      <c r="P181" s="15">
        <f t="shared" si="161"/>
        <v>7.2101327113962554E-3</v>
      </c>
      <c r="Q181" s="5">
        <f t="shared" si="162"/>
        <v>9165.5773483474168</v>
      </c>
      <c r="R181" s="5">
        <f t="shared" si="163"/>
        <v>12557.026419141439</v>
      </c>
      <c r="S181" s="5">
        <f t="shared" si="164"/>
        <v>6569.5252383769093</v>
      </c>
      <c r="T181" s="5">
        <f t="shared" si="165"/>
        <v>36.500148695568846</v>
      </c>
      <c r="U181" s="5">
        <f t="shared" si="166"/>
        <v>129.53743864625741</v>
      </c>
      <c r="V181" s="5">
        <f t="shared" si="167"/>
        <v>193.28547218850798</v>
      </c>
      <c r="W181" s="15">
        <f t="shared" si="168"/>
        <v>-1.0734613539272964E-2</v>
      </c>
      <c r="X181" s="15">
        <f t="shared" si="169"/>
        <v>-1.217998157191269E-2</v>
      </c>
      <c r="Y181" s="15">
        <f t="shared" si="170"/>
        <v>-9.7425357312937999E-3</v>
      </c>
      <c r="Z181" s="5">
        <f t="shared" si="189"/>
        <v>12140.877705931398</v>
      </c>
      <c r="AA181" s="5">
        <f t="shared" si="190"/>
        <v>26388.597681267012</v>
      </c>
      <c r="AB181" s="5">
        <f t="shared" si="191"/>
        <v>19431.106817567274</v>
      </c>
      <c r="AC181" s="16">
        <f t="shared" si="171"/>
        <v>1.3937767136373918</v>
      </c>
      <c r="AD181" s="16">
        <f t="shared" si="172"/>
        <v>2.9840846345037493</v>
      </c>
      <c r="AE181" s="16">
        <f t="shared" si="173"/>
        <v>7.9379330085959579</v>
      </c>
      <c r="AF181" s="15">
        <f t="shared" si="174"/>
        <v>-4.0504037456468023E-3</v>
      </c>
      <c r="AG181" s="15">
        <f t="shared" si="175"/>
        <v>2.9673830763510267E-4</v>
      </c>
      <c r="AH181" s="15">
        <f t="shared" si="176"/>
        <v>9.7937136394747881E-3</v>
      </c>
      <c r="AI181" s="1">
        <f t="shared" si="140"/>
        <v>464059.15806280781</v>
      </c>
      <c r="AJ181" s="1">
        <f t="shared" si="141"/>
        <v>176165.11182090771</v>
      </c>
      <c r="AK181" s="1">
        <f t="shared" si="142"/>
        <v>62839.046378973275</v>
      </c>
      <c r="AL181" s="14">
        <f t="shared" si="177"/>
        <v>65.092978917891543</v>
      </c>
      <c r="AM181" s="14">
        <f t="shared" si="178"/>
        <v>14.579628396632302</v>
      </c>
      <c r="AN181" s="14">
        <f t="shared" si="179"/>
        <v>4.7531410648566412</v>
      </c>
      <c r="AO181" s="11">
        <f t="shared" si="180"/>
        <v>5.8709934292903287E-3</v>
      </c>
      <c r="AP181" s="11">
        <f t="shared" si="181"/>
        <v>7.3959032667425323E-3</v>
      </c>
      <c r="AQ181" s="11">
        <f t="shared" si="182"/>
        <v>6.7090174357492148E-3</v>
      </c>
      <c r="AR181" s="1">
        <f t="shared" si="192"/>
        <v>251110.68518633529</v>
      </c>
      <c r="AS181" s="1">
        <f t="shared" si="185"/>
        <v>96937.430216080902</v>
      </c>
      <c r="AT181" s="1">
        <f t="shared" si="186"/>
        <v>33988.717123911745</v>
      </c>
      <c r="AU181" s="1">
        <f t="shared" si="143"/>
        <v>50222.137037267064</v>
      </c>
      <c r="AV181" s="1">
        <f t="shared" si="144"/>
        <v>19387.48604321618</v>
      </c>
      <c r="AW181" s="1">
        <f t="shared" si="145"/>
        <v>6797.7434247823494</v>
      </c>
      <c r="AX181" s="2">
        <f t="shared" si="187"/>
        <v>5.3878991844289612E-2</v>
      </c>
      <c r="AY181" s="2">
        <f t="shared" si="183"/>
        <v>0.30336074263659174</v>
      </c>
      <c r="AZ181" s="2">
        <f t="shared" si="184"/>
        <v>0.63708493535755917</v>
      </c>
      <c r="BA181" s="2">
        <f t="shared" si="199"/>
        <v>0.36298234888492226</v>
      </c>
      <c r="BB181" s="2">
        <f t="shared" si="200"/>
        <v>2.9029457621570267E-4</v>
      </c>
      <c r="BC181" s="2">
        <f t="shared" si="193"/>
        <v>9.2027740173024463E-3</v>
      </c>
      <c r="BD181" s="2">
        <f t="shared" si="194"/>
        <v>4.0587721485954541E-2</v>
      </c>
      <c r="BE181" s="2">
        <f t="shared" si="201"/>
        <v>72.896069939401926</v>
      </c>
      <c r="BF181" s="2">
        <f t="shared" si="195"/>
        <v>892.09326409661844</v>
      </c>
      <c r="BG181" s="2">
        <f t="shared" si="196"/>
        <v>1379.5245842902239</v>
      </c>
      <c r="BH181" s="2">
        <f t="shared" si="188"/>
        <v>222.87664676102756</v>
      </c>
      <c r="BI181" s="2">
        <f t="shared" si="197"/>
        <v>222.87664676102753</v>
      </c>
      <c r="BJ181" s="2">
        <f t="shared" si="198"/>
        <v>222.87664676102756</v>
      </c>
      <c r="BK181" s="11">
        <f t="shared" si="202"/>
        <v>3.7889000908965381E-2</v>
      </c>
      <c r="BL181" s="11"/>
      <c r="BM181" s="11"/>
    </row>
    <row r="182" spans="1:65">
      <c r="A182" s="2">
        <f t="shared" si="146"/>
        <v>2136</v>
      </c>
      <c r="B182" s="5">
        <f t="shared" si="147"/>
        <v>1165.2638925218728</v>
      </c>
      <c r="C182" s="5">
        <f t="shared" si="148"/>
        <v>2963.4595075789557</v>
      </c>
      <c r="D182" s="5">
        <f t="shared" si="149"/>
        <v>4367.8185623142754</v>
      </c>
      <c r="E182" s="15">
        <f t="shared" si="150"/>
        <v>6.4091766009873806E-6</v>
      </c>
      <c r="F182" s="15">
        <f t="shared" si="151"/>
        <v>1.2626507674362726E-5</v>
      </c>
      <c r="G182" s="15">
        <f t="shared" si="152"/>
        <v>2.5776566265334033E-5</v>
      </c>
      <c r="H182" s="5">
        <f t="shared" si="153"/>
        <v>252982.488652325</v>
      </c>
      <c r="I182" s="5">
        <f t="shared" si="154"/>
        <v>97811.864348201765</v>
      </c>
      <c r="J182" s="5">
        <f t="shared" si="155"/>
        <v>34231.50095874098</v>
      </c>
      <c r="K182" s="5">
        <f t="shared" si="156"/>
        <v>217103.17317463466</v>
      </c>
      <c r="L182" s="5">
        <f t="shared" si="157"/>
        <v>33005.972950887626</v>
      </c>
      <c r="M182" s="5">
        <f t="shared" si="158"/>
        <v>7837.2076290191699</v>
      </c>
      <c r="N182" s="15">
        <f t="shared" si="159"/>
        <v>7.4476403325771656E-3</v>
      </c>
      <c r="O182" s="15">
        <f t="shared" si="160"/>
        <v>9.0078633559032006E-3</v>
      </c>
      <c r="P182" s="15">
        <f t="shared" si="161"/>
        <v>7.1171114266661561E-3</v>
      </c>
      <c r="Q182" s="5">
        <f t="shared" si="162"/>
        <v>9134.7761218290907</v>
      </c>
      <c r="R182" s="5">
        <f t="shared" si="163"/>
        <v>12515.97437614019</v>
      </c>
      <c r="S182" s="5">
        <f t="shared" si="164"/>
        <v>6551.9908081972462</v>
      </c>
      <c r="T182" s="5">
        <f t="shared" si="165"/>
        <v>36.108333705195918</v>
      </c>
      <c r="U182" s="5">
        <f t="shared" si="166"/>
        <v>127.95967503067322</v>
      </c>
      <c r="V182" s="5">
        <f t="shared" si="167"/>
        <v>191.40238156937144</v>
      </c>
      <c r="W182" s="15">
        <f t="shared" si="168"/>
        <v>-1.0734613539272964E-2</v>
      </c>
      <c r="X182" s="15">
        <f t="shared" si="169"/>
        <v>-1.217998157191269E-2</v>
      </c>
      <c r="Y182" s="15">
        <f t="shared" si="170"/>
        <v>-9.7425357312937999E-3</v>
      </c>
      <c r="Z182" s="5">
        <f t="shared" si="189"/>
        <v>12037.521529206329</v>
      </c>
      <c r="AA182" s="5">
        <f t="shared" si="190"/>
        <v>26111.675591634568</v>
      </c>
      <c r="AB182" s="5">
        <f t="shared" si="191"/>
        <v>19110.809074518536</v>
      </c>
      <c r="AC182" s="16">
        <f t="shared" si="171"/>
        <v>1.3881313552158796</v>
      </c>
      <c r="AD182" s="16">
        <f t="shared" si="172"/>
        <v>2.9849701267280317</v>
      </c>
      <c r="AE182" s="16">
        <f t="shared" si="173"/>
        <v>8.0156748513714806</v>
      </c>
      <c r="AF182" s="15">
        <f t="shared" si="174"/>
        <v>-4.0504037456468023E-3</v>
      </c>
      <c r="AG182" s="15">
        <f t="shared" si="175"/>
        <v>2.9673830763510267E-4</v>
      </c>
      <c r="AH182" s="15">
        <f t="shared" si="176"/>
        <v>9.7937136394747881E-3</v>
      </c>
      <c r="AI182" s="1">
        <f t="shared" si="140"/>
        <v>467875.37929379405</v>
      </c>
      <c r="AJ182" s="1">
        <f t="shared" si="141"/>
        <v>177936.08668203314</v>
      </c>
      <c r="AK182" s="1">
        <f t="shared" si="142"/>
        <v>63352.885165858293</v>
      </c>
      <c r="AL182" s="14">
        <f t="shared" si="177"/>
        <v>65.471317764896213</v>
      </c>
      <c r="AM182" s="14">
        <f t="shared" si="178"/>
        <v>14.68637962270598</v>
      </c>
      <c r="AN182" s="14">
        <f t="shared" si="179"/>
        <v>4.7847110820725529</v>
      </c>
      <c r="AO182" s="11">
        <f t="shared" si="180"/>
        <v>5.8122834949974255E-3</v>
      </c>
      <c r="AP182" s="11">
        <f t="shared" si="181"/>
        <v>7.3219442340751069E-3</v>
      </c>
      <c r="AQ182" s="11">
        <f t="shared" si="182"/>
        <v>6.6419272613917222E-3</v>
      </c>
      <c r="AR182" s="1">
        <f t="shared" si="192"/>
        <v>252982.488652325</v>
      </c>
      <c r="AS182" s="1">
        <f t="shared" si="185"/>
        <v>97811.864348201765</v>
      </c>
      <c r="AT182" s="1">
        <f t="shared" si="186"/>
        <v>34231.50095874098</v>
      </c>
      <c r="AU182" s="1">
        <f t="shared" si="143"/>
        <v>50596.497730465002</v>
      </c>
      <c r="AV182" s="1">
        <f t="shared" si="144"/>
        <v>19562.372869640352</v>
      </c>
      <c r="AW182" s="1">
        <f t="shared" si="145"/>
        <v>6846.3001917481961</v>
      </c>
      <c r="AX182" s="2">
        <f t="shared" si="187"/>
        <v>5.5034128716725604E-2</v>
      </c>
      <c r="AY182" s="2">
        <f t="shared" si="183"/>
        <v>0.3087654396748799</v>
      </c>
      <c r="AZ182" s="2">
        <f t="shared" si="184"/>
        <v>0.64571163269774479</v>
      </c>
      <c r="BA182" s="2">
        <f t="shared" si="199"/>
        <v>0.36788206347342306</v>
      </c>
      <c r="BB182" s="2">
        <f t="shared" si="200"/>
        <v>3.0287553236091222E-4</v>
      </c>
      <c r="BC182" s="2">
        <f t="shared" si="193"/>
        <v>9.5336096737621903E-3</v>
      </c>
      <c r="BD182" s="2">
        <f t="shared" si="194"/>
        <v>4.169435126011873E-2</v>
      </c>
      <c r="BE182" s="2">
        <f t="shared" si="201"/>
        <v>76.622205928561371</v>
      </c>
      <c r="BF182" s="2">
        <f t="shared" si="195"/>
        <v>932.50013615873149</v>
      </c>
      <c r="BG182" s="2">
        <f t="shared" si="196"/>
        <v>1427.2602251348376</v>
      </c>
      <c r="BH182" s="2">
        <f t="shared" si="188"/>
        <v>231.32122023274329</v>
      </c>
      <c r="BI182" s="2">
        <f t="shared" si="197"/>
        <v>231.32122023274326</v>
      </c>
      <c r="BJ182" s="2">
        <f t="shared" si="198"/>
        <v>231.32122023274326</v>
      </c>
      <c r="BK182" s="11">
        <f t="shared" si="202"/>
        <v>3.7805230572283327E-2</v>
      </c>
      <c r="BL182" s="11"/>
      <c r="BM182" s="11"/>
    </row>
    <row r="183" spans="1:65">
      <c r="A183" s="2">
        <f t="shared" si="146"/>
        <v>2137</v>
      </c>
      <c r="B183" s="5">
        <f t="shared" si="147"/>
        <v>1165.2709874848429</v>
      </c>
      <c r="C183" s="5">
        <f t="shared" si="148"/>
        <v>2963.49505481596</v>
      </c>
      <c r="D183" s="5">
        <f t="shared" si="149"/>
        <v>4367.9255203106513</v>
      </c>
      <c r="E183" s="15">
        <f t="shared" si="150"/>
        <v>6.0887177709380116E-6</v>
      </c>
      <c r="F183" s="15">
        <f t="shared" si="151"/>
        <v>1.1995182290644589E-5</v>
      </c>
      <c r="G183" s="15">
        <f t="shared" si="152"/>
        <v>2.448773795206733E-5</v>
      </c>
      <c r="H183" s="5">
        <f t="shared" si="153"/>
        <v>254849.15697981446</v>
      </c>
      <c r="I183" s="5">
        <f t="shared" si="154"/>
        <v>98683.954614079776</v>
      </c>
      <c r="J183" s="5">
        <f t="shared" si="155"/>
        <v>34472.865756476349</v>
      </c>
      <c r="K183" s="5">
        <f t="shared" si="156"/>
        <v>218703.76909485133</v>
      </c>
      <c r="L183" s="5">
        <f t="shared" si="157"/>
        <v>33299.854661039171</v>
      </c>
      <c r="M183" s="5">
        <f t="shared" si="158"/>
        <v>7892.2741690944868</v>
      </c>
      <c r="N183" s="15">
        <f t="shared" si="159"/>
        <v>7.3725127864858742E-3</v>
      </c>
      <c r="O183" s="15">
        <f t="shared" si="160"/>
        <v>8.9038947765254228E-3</v>
      </c>
      <c r="P183" s="15">
        <f t="shared" si="161"/>
        <v>7.0262959311451212E-3</v>
      </c>
      <c r="Q183" s="5">
        <f t="shared" si="162"/>
        <v>9103.3965758209397</v>
      </c>
      <c r="R183" s="5">
        <f t="shared" si="163"/>
        <v>12473.763232685977</v>
      </c>
      <c r="S183" s="5">
        <f t="shared" si="164"/>
        <v>6533.9055170617485</v>
      </c>
      <c r="T183" s="5">
        <f t="shared" si="165"/>
        <v>35.720724697323533</v>
      </c>
      <c r="U183" s="5">
        <f t="shared" si="166"/>
        <v>126.40112854685169</v>
      </c>
      <c r="V183" s="5">
        <f t="shared" si="167"/>
        <v>189.53763702787711</v>
      </c>
      <c r="W183" s="15">
        <f t="shared" si="168"/>
        <v>-1.0734613539272964E-2</v>
      </c>
      <c r="X183" s="15">
        <f t="shared" si="169"/>
        <v>-1.217998157191269E-2</v>
      </c>
      <c r="Y183" s="15">
        <f t="shared" si="170"/>
        <v>-9.7425357312937999E-3</v>
      </c>
      <c r="Z183" s="5">
        <f t="shared" si="189"/>
        <v>11933.887947306221</v>
      </c>
      <c r="AA183" s="5">
        <f t="shared" si="190"/>
        <v>25832.054662536204</v>
      </c>
      <c r="AB183" s="5">
        <f t="shared" si="191"/>
        <v>18788.968021565928</v>
      </c>
      <c r="AC183" s="16">
        <f t="shared" si="171"/>
        <v>1.3825088627752635</v>
      </c>
      <c r="AD183" s="16">
        <f t="shared" si="172"/>
        <v>2.9858558817117782</v>
      </c>
      <c r="AE183" s="16">
        <f t="shared" si="173"/>
        <v>8.0941780754929518</v>
      </c>
      <c r="AF183" s="15">
        <f t="shared" si="174"/>
        <v>-4.0504037456468023E-3</v>
      </c>
      <c r="AG183" s="15">
        <f t="shared" si="175"/>
        <v>2.9673830763510267E-4</v>
      </c>
      <c r="AH183" s="15">
        <f t="shared" si="176"/>
        <v>9.7937136394747881E-3</v>
      </c>
      <c r="AI183" s="1">
        <f t="shared" si="140"/>
        <v>471684.33909487969</v>
      </c>
      <c r="AJ183" s="1">
        <f t="shared" si="141"/>
        <v>179704.85088347018</v>
      </c>
      <c r="AK183" s="1">
        <f t="shared" si="142"/>
        <v>63863.896841020658</v>
      </c>
      <c r="AL183" s="14">
        <f t="shared" si="177"/>
        <v>65.848050245940456</v>
      </c>
      <c r="AM183" s="14">
        <f t="shared" si="178"/>
        <v>14.792837146777911</v>
      </c>
      <c r="AN183" s="14">
        <f t="shared" si="179"/>
        <v>4.8161729880167146</v>
      </c>
      <c r="AO183" s="11">
        <f t="shared" si="180"/>
        <v>5.7541606600474511E-3</v>
      </c>
      <c r="AP183" s="11">
        <f t="shared" si="181"/>
        <v>7.2487247917343558E-3</v>
      </c>
      <c r="AQ183" s="11">
        <f t="shared" si="182"/>
        <v>6.5755079887778048E-3</v>
      </c>
      <c r="AR183" s="1">
        <f t="shared" si="192"/>
        <v>254849.15697981446</v>
      </c>
      <c r="AS183" s="1">
        <f t="shared" si="185"/>
        <v>98683.954614079776</v>
      </c>
      <c r="AT183" s="1">
        <f t="shared" si="186"/>
        <v>34472.865756476349</v>
      </c>
      <c r="AU183" s="1">
        <f t="shared" si="143"/>
        <v>50969.831395962894</v>
      </c>
      <c r="AV183" s="1">
        <f t="shared" si="144"/>
        <v>19736.790922815955</v>
      </c>
      <c r="AW183" s="1">
        <f t="shared" si="145"/>
        <v>6894.5731512952698</v>
      </c>
      <c r="AX183" s="2">
        <f t="shared" si="187"/>
        <v>5.6208253166210628E-2</v>
      </c>
      <c r="AY183" s="2">
        <f t="shared" si="183"/>
        <v>0.3142054691737648</v>
      </c>
      <c r="AZ183" s="2">
        <f t="shared" si="184"/>
        <v>0.65422460436855912</v>
      </c>
      <c r="BA183" s="2">
        <f t="shared" si="199"/>
        <v>0.37272733322399826</v>
      </c>
      <c r="BB183" s="2">
        <f t="shared" si="200"/>
        <v>3.1593677239968274E-4</v>
      </c>
      <c r="BC183" s="2">
        <f t="shared" si="193"/>
        <v>9.8725076858705661E-3</v>
      </c>
      <c r="BD183" s="2">
        <f t="shared" si="194"/>
        <v>4.2800983296119775E-2</v>
      </c>
      <c r="BE183" s="2">
        <f t="shared" si="201"/>
        <v>80.516220104982665</v>
      </c>
      <c r="BF183" s="2">
        <f t="shared" si="195"/>
        <v>974.2581003996047</v>
      </c>
      <c r="BG183" s="2">
        <f t="shared" si="196"/>
        <v>1475.4725514123236</v>
      </c>
      <c r="BH183" s="2">
        <f t="shared" si="188"/>
        <v>240.06637229990409</v>
      </c>
      <c r="BI183" s="2">
        <f t="shared" si="197"/>
        <v>240.06637229990409</v>
      </c>
      <c r="BJ183" s="2">
        <f t="shared" si="198"/>
        <v>240.06637229990406</v>
      </c>
      <c r="BK183" s="11">
        <f t="shared" si="202"/>
        <v>3.7722317312784942E-2</v>
      </c>
      <c r="BL183" s="11"/>
      <c r="BM183" s="11"/>
    </row>
    <row r="184" spans="1:65">
      <c r="A184" s="2">
        <f t="shared" si="146"/>
        <v>2138</v>
      </c>
      <c r="B184" s="5">
        <f t="shared" si="147"/>
        <v>1165.2777277407038</v>
      </c>
      <c r="C184" s="5">
        <f t="shared" si="148"/>
        <v>2963.5288250961903</v>
      </c>
      <c r="D184" s="5">
        <f t="shared" si="149"/>
        <v>4368.0271328954095</v>
      </c>
      <c r="E184" s="15">
        <f t="shared" si="150"/>
        <v>5.7842818823911106E-6</v>
      </c>
      <c r="F184" s="15">
        <f t="shared" si="151"/>
        <v>1.139542317611236E-5</v>
      </c>
      <c r="G184" s="15">
        <f t="shared" si="152"/>
        <v>2.3263351054463962E-5</v>
      </c>
      <c r="H184" s="5">
        <f t="shared" si="153"/>
        <v>256710.56009168972</v>
      </c>
      <c r="I184" s="5">
        <f t="shared" si="154"/>
        <v>99553.58700000387</v>
      </c>
      <c r="J184" s="5">
        <f t="shared" si="155"/>
        <v>34712.834656782972</v>
      </c>
      <c r="K184" s="5">
        <f t="shared" si="156"/>
        <v>220299.89416292409</v>
      </c>
      <c r="L184" s="5">
        <f t="shared" si="157"/>
        <v>33592.920088021267</v>
      </c>
      <c r="M184" s="5">
        <f t="shared" si="158"/>
        <v>7947.0281664145878</v>
      </c>
      <c r="N184" s="15">
        <f t="shared" si="159"/>
        <v>7.2981141325485499E-3</v>
      </c>
      <c r="O184" s="15">
        <f t="shared" si="160"/>
        <v>8.8008019844296737E-3</v>
      </c>
      <c r="P184" s="15">
        <f t="shared" si="161"/>
        <v>6.9376704542922774E-3</v>
      </c>
      <c r="Q184" s="5">
        <f t="shared" si="162"/>
        <v>9071.4520481686704</v>
      </c>
      <c r="R184" s="5">
        <f t="shared" si="163"/>
        <v>12430.416687174096</v>
      </c>
      <c r="S184" s="5">
        <f t="shared" si="164"/>
        <v>6515.2887263208768</v>
      </c>
      <c r="T184" s="5">
        <f t="shared" si="165"/>
        <v>35.337276522355005</v>
      </c>
      <c r="U184" s="5">
        <f t="shared" si="166"/>
        <v>124.86156513048208</v>
      </c>
      <c r="V184" s="5">
        <f t="shared" si="167"/>
        <v>187.69105982670803</v>
      </c>
      <c r="W184" s="15">
        <f t="shared" si="168"/>
        <v>-1.0734613539272964E-2</v>
      </c>
      <c r="X184" s="15">
        <f t="shared" si="169"/>
        <v>-1.217998157191269E-2</v>
      </c>
      <c r="Y184" s="15">
        <f t="shared" si="170"/>
        <v>-9.7425357312937999E-3</v>
      </c>
      <c r="Z184" s="5">
        <f t="shared" si="189"/>
        <v>11830.004825143498</v>
      </c>
      <c r="AA184" s="5">
        <f t="shared" si="190"/>
        <v>25549.900204943991</v>
      </c>
      <c r="AB184" s="5">
        <f t="shared" si="191"/>
        <v>18465.979732640422</v>
      </c>
      <c r="AC184" s="16">
        <f t="shared" si="171"/>
        <v>1.3769091436990888</v>
      </c>
      <c r="AD184" s="16">
        <f t="shared" si="172"/>
        <v>2.9867418995329595</v>
      </c>
      <c r="AE184" s="16">
        <f t="shared" si="173"/>
        <v>8.1734501377112441</v>
      </c>
      <c r="AF184" s="15">
        <f t="shared" si="174"/>
        <v>-4.0504037456468023E-3</v>
      </c>
      <c r="AG184" s="15">
        <f t="shared" si="175"/>
        <v>2.9673830763510267E-4</v>
      </c>
      <c r="AH184" s="15">
        <f t="shared" si="176"/>
        <v>9.7937136394747881E-3</v>
      </c>
      <c r="AI184" s="1">
        <f t="shared" si="140"/>
        <v>475485.73658135463</v>
      </c>
      <c r="AJ184" s="1">
        <f t="shared" si="141"/>
        <v>181471.15671793913</v>
      </c>
      <c r="AK184" s="1">
        <f t="shared" si="142"/>
        <v>64372.080308213866</v>
      </c>
      <c r="AL184" s="14">
        <f t="shared" si="177"/>
        <v>66.223161503603805</v>
      </c>
      <c r="AM184" s="14">
        <f t="shared" si="178"/>
        <v>14.898994060090189</v>
      </c>
      <c r="AN184" s="14">
        <f t="shared" si="179"/>
        <v>4.8475250841351736</v>
      </c>
      <c r="AO184" s="11">
        <f t="shared" si="180"/>
        <v>5.6966190534469769E-3</v>
      </c>
      <c r="AP184" s="11">
        <f t="shared" si="181"/>
        <v>7.1762375438170125E-3</v>
      </c>
      <c r="AQ184" s="11">
        <f t="shared" si="182"/>
        <v>6.5097529088900263E-3</v>
      </c>
      <c r="AR184" s="1">
        <f t="shared" si="192"/>
        <v>256710.56009168972</v>
      </c>
      <c r="AS184" s="1">
        <f t="shared" si="185"/>
        <v>99553.58700000387</v>
      </c>
      <c r="AT184" s="1">
        <f t="shared" si="186"/>
        <v>34712.834656782972</v>
      </c>
      <c r="AU184" s="1">
        <f t="shared" si="143"/>
        <v>51342.112018337946</v>
      </c>
      <c r="AV184" s="1">
        <f t="shared" si="144"/>
        <v>19910.717400000776</v>
      </c>
      <c r="AW184" s="1">
        <f t="shared" si="145"/>
        <v>6942.566931356595</v>
      </c>
      <c r="AX184" s="2">
        <f t="shared" si="187"/>
        <v>5.7401557762014672E-2</v>
      </c>
      <c r="AY184" s="2">
        <f t="shared" si="183"/>
        <v>0.31967949938486179</v>
      </c>
      <c r="AZ184" s="2">
        <f t="shared" si="184"/>
        <v>0.66262034427921568</v>
      </c>
      <c r="BA184" s="2">
        <f t="shared" si="199"/>
        <v>0.37751705339819636</v>
      </c>
      <c r="BB184" s="2">
        <f t="shared" si="200"/>
        <v>3.2949388335059074E-4</v>
      </c>
      <c r="BC184" s="2">
        <f t="shared" si="193"/>
        <v>1.0219498232695585E-2</v>
      </c>
      <c r="BD184" s="2">
        <f t="shared" si="194"/>
        <v>4.3906572065270634E-2</v>
      </c>
      <c r="BE184" s="2">
        <f t="shared" si="201"/>
        <v>84.58455934171603</v>
      </c>
      <c r="BF184" s="2">
        <f t="shared" si="195"/>
        <v>1017.3877064050457</v>
      </c>
      <c r="BG184" s="2">
        <f t="shared" si="196"/>
        <v>1524.1215764478657</v>
      </c>
      <c r="BH184" s="2">
        <f t="shared" si="188"/>
        <v>249.12223217193025</v>
      </c>
      <c r="BI184" s="2">
        <f t="shared" si="197"/>
        <v>249.12223217193022</v>
      </c>
      <c r="BJ184" s="2">
        <f t="shared" si="198"/>
        <v>249.12223217193019</v>
      </c>
      <c r="BK184" s="11">
        <f t="shared" si="202"/>
        <v>3.7640255192899347E-2</v>
      </c>
      <c r="BL184" s="11"/>
      <c r="BM184" s="11"/>
    </row>
    <row r="185" spans="1:65">
      <c r="A185" s="2">
        <f t="shared" si="146"/>
        <v>2139</v>
      </c>
      <c r="B185" s="5">
        <f t="shared" si="147"/>
        <v>1165.28413102081</v>
      </c>
      <c r="C185" s="5">
        <f t="shared" si="148"/>
        <v>2963.560907227994</v>
      </c>
      <c r="D185" s="5">
        <f t="shared" si="149"/>
        <v>4368.1236670965873</v>
      </c>
      <c r="E185" s="15">
        <f t="shared" si="150"/>
        <v>5.4950677882715551E-6</v>
      </c>
      <c r="F185" s="15">
        <f t="shared" si="151"/>
        <v>1.0825652017306742E-5</v>
      </c>
      <c r="G185" s="15">
        <f t="shared" si="152"/>
        <v>2.2100183501740762E-5</v>
      </c>
      <c r="H185" s="5">
        <f t="shared" si="153"/>
        <v>258566.57001700407</v>
      </c>
      <c r="I185" s="5">
        <f t="shared" si="154"/>
        <v>100420.64923026247</v>
      </c>
      <c r="J185" s="5">
        <f t="shared" si="155"/>
        <v>34951.432164892329</v>
      </c>
      <c r="K185" s="5">
        <f t="shared" si="156"/>
        <v>221891.43671809472</v>
      </c>
      <c r="L185" s="5">
        <f t="shared" si="157"/>
        <v>33885.130886070518</v>
      </c>
      <c r="M185" s="5">
        <f t="shared" si="158"/>
        <v>8001.4749646783494</v>
      </c>
      <c r="N185" s="15">
        <f t="shared" si="159"/>
        <v>7.2244363131359624E-3</v>
      </c>
      <c r="O185" s="15">
        <f t="shared" si="160"/>
        <v>8.6985828348231653E-3</v>
      </c>
      <c r="P185" s="15">
        <f t="shared" si="161"/>
        <v>6.8512149603121575E-3</v>
      </c>
      <c r="Q185" s="5">
        <f t="shared" si="162"/>
        <v>9038.9558081806244</v>
      </c>
      <c r="R185" s="5">
        <f t="shared" si="163"/>
        <v>12385.958549863701</v>
      </c>
      <c r="S185" s="5">
        <f t="shared" si="164"/>
        <v>6496.1596160066611</v>
      </c>
      <c r="T185" s="5">
        <f t="shared" si="165"/>
        <v>34.957944515357099</v>
      </c>
      <c r="U185" s="5">
        <f t="shared" si="166"/>
        <v>123.34075356815264</v>
      </c>
      <c r="V185" s="5">
        <f t="shared" si="167"/>
        <v>185.86247296990192</v>
      </c>
      <c r="W185" s="15">
        <f t="shared" si="168"/>
        <v>-1.0734613539272964E-2</v>
      </c>
      <c r="X185" s="15">
        <f t="shared" si="169"/>
        <v>-1.217998157191269E-2</v>
      </c>
      <c r="Y185" s="15">
        <f t="shared" si="170"/>
        <v>-9.7425357312937999E-3</v>
      </c>
      <c r="Z185" s="5">
        <f t="shared" si="189"/>
        <v>11725.899585450286</v>
      </c>
      <c r="AA185" s="5">
        <f t="shared" si="190"/>
        <v>25265.377547020358</v>
      </c>
      <c r="AB185" s="5">
        <f t="shared" si="191"/>
        <v>18142.228698507446</v>
      </c>
      <c r="AC185" s="16">
        <f t="shared" si="171"/>
        <v>1.3713321057460346</v>
      </c>
      <c r="AD185" s="16">
        <f t="shared" si="172"/>
        <v>2.9876281802695699</v>
      </c>
      <c r="AE185" s="16">
        <f t="shared" si="173"/>
        <v>8.2534985678065134</v>
      </c>
      <c r="AF185" s="15">
        <f t="shared" si="174"/>
        <v>-4.0504037456468023E-3</v>
      </c>
      <c r="AG185" s="15">
        <f t="shared" si="175"/>
        <v>2.9673830763510267E-4</v>
      </c>
      <c r="AH185" s="15">
        <f t="shared" si="176"/>
        <v>9.7937136394747881E-3</v>
      </c>
      <c r="AI185" s="1">
        <f t="shared" ref="AI185:AI248" si="203">(1-$AI$5)*AI184+AU184</f>
        <v>479279.27494155715</v>
      </c>
      <c r="AJ185" s="1">
        <f t="shared" ref="AJ185:AJ248" si="204">(1-$AI$5)*AJ184+AV184</f>
        <v>183234.75844614601</v>
      </c>
      <c r="AK185" s="1">
        <f t="shared" ref="AK185:AK248" si="205">(1-$AI$5)*AK184+AW184</f>
        <v>64877.439208749078</v>
      </c>
      <c r="AL185" s="14">
        <f t="shared" si="177"/>
        <v>66.596637145968728</v>
      </c>
      <c r="AM185" s="14">
        <f t="shared" si="178"/>
        <v>15.004843593423924</v>
      </c>
      <c r="AN185" s="14">
        <f t="shared" si="179"/>
        <v>4.8787657127473665</v>
      </c>
      <c r="AO185" s="11">
        <f t="shared" si="180"/>
        <v>5.6396528629125073E-3</v>
      </c>
      <c r="AP185" s="11">
        <f t="shared" si="181"/>
        <v>7.104475168378842E-3</v>
      </c>
      <c r="AQ185" s="11">
        <f t="shared" si="182"/>
        <v>6.444655379801126E-3</v>
      </c>
      <c r="AR185" s="1">
        <f t="shared" si="192"/>
        <v>258566.57001700407</v>
      </c>
      <c r="AS185" s="1">
        <f t="shared" si="185"/>
        <v>100420.64923026247</v>
      </c>
      <c r="AT185" s="1">
        <f t="shared" si="186"/>
        <v>34951.432164892329</v>
      </c>
      <c r="AU185" s="1">
        <f t="shared" ref="AU185:AU248" si="206">$AU$5*AR185</f>
        <v>51713.314003400817</v>
      </c>
      <c r="AV185" s="1">
        <f t="shared" ref="AV185:AV248" si="207">$AU$5*AS185</f>
        <v>20084.129846052496</v>
      </c>
      <c r="AW185" s="1">
        <f t="shared" ref="AW185:AW248" si="208">$AU$5*AT185</f>
        <v>6990.2864329784661</v>
      </c>
      <c r="AX185" s="2">
        <f t="shared" si="187"/>
        <v>5.8614234724865093E-2</v>
      </c>
      <c r="AY185" s="2">
        <f t="shared" si="183"/>
        <v>0.3251861725055103</v>
      </c>
      <c r="AZ185" s="2">
        <f t="shared" si="184"/>
        <v>0.6708956315256559</v>
      </c>
      <c r="BA185" s="2">
        <f t="shared" si="199"/>
        <v>0.38225027983275173</v>
      </c>
      <c r="BB185" s="2">
        <f t="shared" si="200"/>
        <v>3.4356285123815809E-4</v>
      </c>
      <c r="BC185" s="2">
        <f t="shared" si="193"/>
        <v>1.0574604678878351E-2</v>
      </c>
      <c r="BD185" s="2">
        <f t="shared" si="194"/>
        <v>4.5010094840020866E-2</v>
      </c>
      <c r="BE185" s="2">
        <f t="shared" si="201"/>
        <v>88.83386802991275</v>
      </c>
      <c r="BF185" s="2">
        <f t="shared" si="195"/>
        <v>1061.9086672063352</v>
      </c>
      <c r="BG185" s="2">
        <f t="shared" si="196"/>
        <v>1573.1672765363596</v>
      </c>
      <c r="BH185" s="2">
        <f t="shared" si="188"/>
        <v>258.49925656510641</v>
      </c>
      <c r="BI185" s="2">
        <f t="shared" si="197"/>
        <v>258.49925656510641</v>
      </c>
      <c r="BJ185" s="2">
        <f t="shared" si="198"/>
        <v>258.49925656510635</v>
      </c>
      <c r="BK185" s="11">
        <f t="shared" si="202"/>
        <v>3.7559037967889591E-2</v>
      </c>
      <c r="BL185" s="11"/>
      <c r="BM185" s="11"/>
    </row>
    <row r="186" spans="1:65">
      <c r="A186" s="2">
        <f t="shared" ref="A186:A249" si="209">1+A185</f>
        <v>2140</v>
      </c>
      <c r="B186" s="5">
        <f t="shared" ref="B186:B249" si="210">B185*(1+E186)</f>
        <v>1165.2902141703378</v>
      </c>
      <c r="C186" s="5">
        <f t="shared" ref="C186:C249" si="211">C185*(1+F186)</f>
        <v>2963.5913855831523</v>
      </c>
      <c r="D186" s="5">
        <f t="shared" ref="D186:D249" si="212">D185*(1+G186)</f>
        <v>4368.2153766144584</v>
      </c>
      <c r="E186" s="15">
        <f t="shared" ref="E186:E249" si="213">E185*$E$5</f>
        <v>5.2203143988579772E-6</v>
      </c>
      <c r="F186" s="15">
        <f t="shared" ref="F186:F249" si="214">F185*$E$5</f>
        <v>1.0284369416441405E-5</v>
      </c>
      <c r="G186" s="15">
        <f t="shared" ref="G186:G249" si="215">G185*$E$5</f>
        <v>2.0995174326653724E-5</v>
      </c>
      <c r="H186" s="5">
        <f t="shared" ref="H186:H249" si="216">AR186</f>
        <v>260417.06088504373</v>
      </c>
      <c r="I186" s="5">
        <f t="shared" ref="I186:I249" si="217">AS186</f>
        <v>101285.03084387229</v>
      </c>
      <c r="J186" s="5">
        <f t="shared" ref="J186:J249" si="218">AT186</f>
        <v>35188.683974882173</v>
      </c>
      <c r="K186" s="5">
        <f t="shared" ref="K186:K249" si="219">H186/B186*1000</f>
        <v>223478.2869694441</v>
      </c>
      <c r="L186" s="5">
        <f t="shared" ref="L186:L249" si="220">I186/C186*1000</f>
        <v>34176.449336635589</v>
      </c>
      <c r="M186" s="5">
        <f t="shared" ref="M186:M249" si="221">J186/D186*1000</f>
        <v>8055.62018834218</v>
      </c>
      <c r="N186" s="15">
        <f t="shared" ref="N186:N249" si="222">K186/K185-1</f>
        <v>7.1514713448155298E-3</v>
      </c>
      <c r="O186" s="15">
        <f t="shared" ref="O186:O249" si="223">L186/L185-1</f>
        <v>8.5972355114858345E-3</v>
      </c>
      <c r="P186" s="15">
        <f t="shared" ref="P186:P249" si="224">M186/M185-1</f>
        <v>6.7669053396841594E-3</v>
      </c>
      <c r="Q186" s="5">
        <f t="shared" ref="Q186:Q249" si="225">T186*H186/1000</f>
        <v>9005.9210526238676</v>
      </c>
      <c r="R186" s="5">
        <f t="shared" ref="R186:R249" si="226">U186*I186/1000</f>
        <v>12340.412732352215</v>
      </c>
      <c r="S186" s="5">
        <f t="shared" ref="S186:S249" si="227">V186*J186/1000</f>
        <v>6476.5371480695903</v>
      </c>
      <c r="T186" s="5">
        <f t="shared" ref="T186:T249" si="228">T185*(1+W186)</f>
        <v>34.582684490857396</v>
      </c>
      <c r="U186" s="5">
        <f t="shared" ref="U186:U249" si="229">U185*(1+X186)</f>
        <v>121.83846546262671</v>
      </c>
      <c r="V186" s="5">
        <f t="shared" ref="V186:V249" si="230">V185*(1+Y186)</f>
        <v>184.05170118588603</v>
      </c>
      <c r="W186" s="15">
        <f t="shared" ref="W186:W249" si="231">T$5-1</f>
        <v>-1.0734613539272964E-2</v>
      </c>
      <c r="X186" s="15">
        <f t="shared" ref="X186:X249" si="232">U$5-1</f>
        <v>-1.217998157191269E-2</v>
      </c>
      <c r="Y186" s="15">
        <f t="shared" ref="Y186:Y249" si="233">V$5-1</f>
        <v>-9.7425357312937999E-3</v>
      </c>
      <c r="Z186" s="5">
        <f t="shared" si="189"/>
        <v>11621.599207568748</v>
      </c>
      <c r="AA186" s="5">
        <f t="shared" si="190"/>
        <v>24978.651869928999</v>
      </c>
      <c r="AB186" s="5">
        <f t="shared" si="191"/>
        <v>17818.087093200847</v>
      </c>
      <c r="AC186" s="16">
        <f t="shared" ref="AC186:AC249" si="234">AC185*(1+AF186)</f>
        <v>1.365777657048395</v>
      </c>
      <c r="AD186" s="16">
        <f t="shared" ref="AD186:AD249" si="235">AD185*(1+AG186)</f>
        <v>2.9885147239996259</v>
      </c>
      <c r="AE186" s="16">
        <f t="shared" ref="AE186:AE249" si="236">AE185*(1+AH186)</f>
        <v>8.3343309693034264</v>
      </c>
      <c r="AF186" s="15">
        <f t="shared" ref="AF186:AF249" si="237">AC$5-1</f>
        <v>-4.0504037456468023E-3</v>
      </c>
      <c r="AG186" s="15">
        <f t="shared" ref="AG186:AG249" si="238">AD$5-1</f>
        <v>2.9673830763510267E-4</v>
      </c>
      <c r="AH186" s="15">
        <f t="shared" ref="AH186:AH249" si="239">AE$5-1</f>
        <v>9.7937136394747881E-3</v>
      </c>
      <c r="AI186" s="1">
        <f t="shared" si="203"/>
        <v>483064.66145080223</v>
      </c>
      <c r="AJ186" s="1">
        <f t="shared" si="204"/>
        <v>184995.41244758392</v>
      </c>
      <c r="AK186" s="1">
        <f t="shared" si="205"/>
        <v>65379.981720852636</v>
      </c>
      <c r="AL186" s="14">
        <f t="shared" ref="AL186:AL249" si="240">AL185*(1+AO186)</f>
        <v>66.968463242155934</v>
      </c>
      <c r="AM186" s="14">
        <f t="shared" ref="AM186:AM249" si="241">AM185*(1+AP186)</f>
        <v>15.110379116751664</v>
      </c>
      <c r="AN186" s="14">
        <f t="shared" ref="AN186:AN249" si="242">AN185*(1+AQ186)</f>
        <v>4.9098932568078393</v>
      </c>
      <c r="AO186" s="11">
        <f t="shared" ref="AO186:AO249" si="243">AO$5*AO185</f>
        <v>5.5832563342833822E-3</v>
      </c>
      <c r="AP186" s="11">
        <f t="shared" ref="AP186:AP249" si="244">AP$5*AP185</f>
        <v>7.0334304166950537E-3</v>
      </c>
      <c r="AQ186" s="11">
        <f t="shared" ref="AQ186:AQ249" si="245">AQ$5*AQ185</f>
        <v>6.3802088260031149E-3</v>
      </c>
      <c r="AR186" s="1">
        <f t="shared" si="192"/>
        <v>260417.06088504373</v>
      </c>
      <c r="AS186" s="1">
        <f t="shared" si="185"/>
        <v>101285.03084387229</v>
      </c>
      <c r="AT186" s="1">
        <f t="shared" si="186"/>
        <v>35188.683974882173</v>
      </c>
      <c r="AU186" s="1">
        <f t="shared" si="206"/>
        <v>52083.412177008751</v>
      </c>
      <c r="AV186" s="1">
        <f t="shared" si="207"/>
        <v>20257.00616877446</v>
      </c>
      <c r="AW186" s="1">
        <f t="shared" si="208"/>
        <v>7037.7367949764348</v>
      </c>
      <c r="AX186" s="2">
        <f t="shared" si="187"/>
        <v>5.9846475848309773E-2</v>
      </c>
      <c r="AY186" s="2">
        <f t="shared" si="183"/>
        <v>0.33072410595707785</v>
      </c>
      <c r="AZ186" s="2">
        <f t="shared" si="184"/>
        <v>0.67904752875684038</v>
      </c>
      <c r="BA186" s="2">
        <f t="shared" si="199"/>
        <v>0.38692622339466315</v>
      </c>
      <c r="BB186" s="2">
        <f t="shared" si="200"/>
        <v>3.5816006714623253E-4</v>
      </c>
      <c r="BC186" s="2">
        <f t="shared" si="193"/>
        <v>1.0937843426110847E-2</v>
      </c>
      <c r="BD186" s="2">
        <f t="shared" si="194"/>
        <v>4.6110554631077195E-2</v>
      </c>
      <c r="BE186" s="2">
        <f t="shared" si="201"/>
        <v>93.270992012611785</v>
      </c>
      <c r="BF186" s="2">
        <f t="shared" si="195"/>
        <v>1107.8398087790829</v>
      </c>
      <c r="BG186" s="2">
        <f t="shared" si="196"/>
        <v>1622.5697348195151</v>
      </c>
      <c r="BH186" s="2">
        <f t="shared" si="188"/>
        <v>268.20823995710646</v>
      </c>
      <c r="BI186" s="2">
        <f t="shared" si="197"/>
        <v>268.20823995710646</v>
      </c>
      <c r="BJ186" s="2">
        <f t="shared" si="198"/>
        <v>268.2082399571064</v>
      </c>
      <c r="BK186" s="11">
        <f t="shared" si="202"/>
        <v>3.7478659105427442E-2</v>
      </c>
      <c r="BL186" s="11"/>
      <c r="BM186" s="11"/>
    </row>
    <row r="187" spans="1:65">
      <c r="A187" s="2">
        <f t="shared" si="209"/>
        <v>2141</v>
      </c>
      <c r="B187" s="5">
        <f t="shared" si="210"/>
        <v>1165.2959931925573</v>
      </c>
      <c r="C187" s="5">
        <f t="shared" si="211"/>
        <v>2963.6203403183304</v>
      </c>
      <c r="D187" s="5">
        <f t="shared" si="212"/>
        <v>4368.3025024856197</v>
      </c>
      <c r="E187" s="15">
        <f t="shared" si="213"/>
        <v>4.9592986789150782E-6</v>
      </c>
      <c r="F187" s="15">
        <f t="shared" si="214"/>
        <v>9.7701509456193339E-6</v>
      </c>
      <c r="G187" s="15">
        <f t="shared" si="215"/>
        <v>1.9945415610321037E-5</v>
      </c>
      <c r="H187" s="5">
        <f t="shared" si="216"/>
        <v>262261.90891837463</v>
      </c>
      <c r="I187" s="5">
        <f t="shared" si="217"/>
        <v>102146.6232701219</v>
      </c>
      <c r="J187" s="5">
        <f t="shared" si="218"/>
        <v>35424.616794628062</v>
      </c>
      <c r="K187" s="5">
        <f t="shared" si="219"/>
        <v>225060.3369877353</v>
      </c>
      <c r="L187" s="5">
        <f t="shared" si="220"/>
        <v>34466.838373484126</v>
      </c>
      <c r="M187" s="5">
        <f t="shared" si="221"/>
        <v>8109.4697023548633</v>
      </c>
      <c r="N187" s="15">
        <f t="shared" si="222"/>
        <v>7.0792113173281379E-3</v>
      </c>
      <c r="O187" s="15">
        <f t="shared" si="223"/>
        <v>8.4967585130983903E-3</v>
      </c>
      <c r="P187" s="15">
        <f t="shared" si="224"/>
        <v>6.6847136227465853E-3</v>
      </c>
      <c r="Q187" s="5">
        <f t="shared" si="225"/>
        <v>8972.3609018592833</v>
      </c>
      <c r="R187" s="5">
        <f t="shared" si="226"/>
        <v>12293.80323697868</v>
      </c>
      <c r="S187" s="5">
        <f t="shared" si="227"/>
        <v>6456.4400320472823</v>
      </c>
      <c r="T187" s="5">
        <f t="shared" si="228"/>
        <v>34.211452737697435</v>
      </c>
      <c r="U187" s="5">
        <f t="shared" si="229"/>
        <v>120.35447519854181</v>
      </c>
      <c r="V187" s="5">
        <f t="shared" si="230"/>
        <v>182.25857091067712</v>
      </c>
      <c r="W187" s="15">
        <f t="shared" si="231"/>
        <v>-1.0734613539272964E-2</v>
      </c>
      <c r="X187" s="15">
        <f t="shared" si="232"/>
        <v>-1.217998157191269E-2</v>
      </c>
      <c r="Y187" s="15">
        <f t="shared" si="233"/>
        <v>-9.7425357312937999E-3</v>
      </c>
      <c r="Z187" s="5">
        <f t="shared" si="189"/>
        <v>11517.130226528088</v>
      </c>
      <c r="AA187" s="5">
        <f t="shared" si="190"/>
        <v>24689.888043911782</v>
      </c>
      <c r="AB187" s="5">
        <f t="shared" si="191"/>
        <v>17493.914135169322</v>
      </c>
      <c r="AC187" s="16">
        <f t="shared" si="234"/>
        <v>1.3602457061105655</v>
      </c>
      <c r="AD187" s="16">
        <f t="shared" si="235"/>
        <v>2.9894015308011683</v>
      </c>
      <c r="AE187" s="16">
        <f t="shared" si="236"/>
        <v>8.4159550201933904</v>
      </c>
      <c r="AF187" s="15">
        <f t="shared" si="237"/>
        <v>-4.0504037456468023E-3</v>
      </c>
      <c r="AG187" s="15">
        <f t="shared" si="238"/>
        <v>2.9673830763510267E-4</v>
      </c>
      <c r="AH187" s="15">
        <f t="shared" si="239"/>
        <v>9.7937136394747881E-3</v>
      </c>
      <c r="AI187" s="1">
        <f t="shared" si="203"/>
        <v>486841.60748273076</v>
      </c>
      <c r="AJ187" s="1">
        <f t="shared" si="204"/>
        <v>186752.87737160001</v>
      </c>
      <c r="AK187" s="1">
        <f t="shared" si="205"/>
        <v>65879.720343743815</v>
      </c>
      <c r="AL187" s="14">
        <f t="shared" si="240"/>
        <v>67.338626317783991</v>
      </c>
      <c r="AM187" s="14">
        <f t="shared" si="241"/>
        <v>15.215594138838345</v>
      </c>
      <c r="AN187" s="14">
        <f t="shared" si="242"/>
        <v>4.9409061396567395</v>
      </c>
      <c r="AO187" s="11">
        <f t="shared" si="243"/>
        <v>5.5274237709405484E-3</v>
      </c>
      <c r="AP187" s="11">
        <f t="shared" si="244"/>
        <v>6.9630961125281034E-3</v>
      </c>
      <c r="AQ187" s="11">
        <f t="shared" si="245"/>
        <v>6.3164067377430837E-3</v>
      </c>
      <c r="AR187" s="1">
        <f t="shared" si="192"/>
        <v>262261.90891837463</v>
      </c>
      <c r="AS187" s="1">
        <f t="shared" si="185"/>
        <v>102146.6232701219</v>
      </c>
      <c r="AT187" s="1">
        <f t="shared" si="186"/>
        <v>35424.616794628062</v>
      </c>
      <c r="AU187" s="1">
        <f t="shared" si="206"/>
        <v>52452.381783674929</v>
      </c>
      <c r="AV187" s="1">
        <f t="shared" si="207"/>
        <v>20429.324654024382</v>
      </c>
      <c r="AW187" s="1">
        <f t="shared" si="208"/>
        <v>7084.9233589256128</v>
      </c>
      <c r="AX187" s="2">
        <f t="shared" si="187"/>
        <v>6.1098472417622604E-2</v>
      </c>
      <c r="AY187" s="2">
        <f t="shared" si="183"/>
        <v>0.3362918937070799</v>
      </c>
      <c r="AZ187" s="2">
        <f t="shared" si="184"/>
        <v>0.68707337945950153</v>
      </c>
      <c r="BA187" s="2">
        <f t="shared" si="199"/>
        <v>0.39154424387252279</v>
      </c>
      <c r="BB187" s="2">
        <f t="shared" si="200"/>
        <v>3.7330233317669901E-4</v>
      </c>
      <c r="BC187" s="2">
        <f t="shared" si="193"/>
        <v>1.1309223777309394E-2</v>
      </c>
      <c r="BD187" s="2">
        <f t="shared" si="194"/>
        <v>4.7206982876190018E-2</v>
      </c>
      <c r="BE187" s="2">
        <f t="shared" si="201"/>
        <v>97.902982502604175</v>
      </c>
      <c r="BF187" s="2">
        <f t="shared" si="195"/>
        <v>1155.1990206583275</v>
      </c>
      <c r="BG187" s="2">
        <f t="shared" si="196"/>
        <v>1672.2892784196004</v>
      </c>
      <c r="BH187" s="2">
        <f t="shared" si="188"/>
        <v>278.26032515172557</v>
      </c>
      <c r="BI187" s="2">
        <f t="shared" si="197"/>
        <v>278.26032515172557</v>
      </c>
      <c r="BJ187" s="2">
        <f t="shared" si="198"/>
        <v>278.26032515172557</v>
      </c>
      <c r="BK187" s="11">
        <f t="shared" si="202"/>
        <v>3.7399111806648094E-2</v>
      </c>
      <c r="BL187" s="11"/>
      <c r="BM187" s="11"/>
    </row>
    <row r="188" spans="1:65">
      <c r="A188" s="2">
        <f t="shared" si="209"/>
        <v>2142</v>
      </c>
      <c r="B188" s="5">
        <f t="shared" si="210"/>
        <v>1165.3014832908927</v>
      </c>
      <c r="C188" s="5">
        <f t="shared" si="211"/>
        <v>2963.6478475854969</v>
      </c>
      <c r="D188" s="5">
        <f t="shared" si="212"/>
        <v>4368.3852737140969</v>
      </c>
      <c r="E188" s="15">
        <f t="shared" si="213"/>
        <v>4.7113337449693239E-6</v>
      </c>
      <c r="F188" s="15">
        <f t="shared" si="214"/>
        <v>9.2816433983383671E-6</v>
      </c>
      <c r="G188" s="15">
        <f t="shared" si="215"/>
        <v>1.8948144829804984E-5</v>
      </c>
      <c r="H188" s="5">
        <f t="shared" si="216"/>
        <v>264100.99242489896</v>
      </c>
      <c r="I188" s="5">
        <f t="shared" si="217"/>
        <v>103005.31990273859</v>
      </c>
      <c r="J188" s="5">
        <f t="shared" si="218"/>
        <v>35659.258173463772</v>
      </c>
      <c r="K188" s="5">
        <f t="shared" si="219"/>
        <v>226637.48069646259</v>
      </c>
      <c r="L188" s="5">
        <f t="shared" si="220"/>
        <v>34756.261607349094</v>
      </c>
      <c r="M188" s="5">
        <f t="shared" si="221"/>
        <v>8163.0295725142141</v>
      </c>
      <c r="N188" s="15">
        <f t="shared" si="222"/>
        <v>7.0076483925873845E-3</v>
      </c>
      <c r="O188" s="15">
        <f t="shared" si="223"/>
        <v>8.3971506387898742E-3</v>
      </c>
      <c r="P188" s="15">
        <f t="shared" si="224"/>
        <v>6.604608208080176E-3</v>
      </c>
      <c r="Q188" s="5">
        <f t="shared" si="225"/>
        <v>8938.2883961145908</v>
      </c>
      <c r="R188" s="5">
        <f t="shared" si="226"/>
        <v>12246.154146153656</v>
      </c>
      <c r="S188" s="5">
        <f t="shared" si="227"/>
        <v>6435.8866932604333</v>
      </c>
      <c r="T188" s="5">
        <f t="shared" si="228"/>
        <v>33.844206013941154</v>
      </c>
      <c r="U188" s="5">
        <f t="shared" si="229"/>
        <v>118.88855990852635</v>
      </c>
      <c r="V188" s="5">
        <f t="shared" si="230"/>
        <v>180.48291027124532</v>
      </c>
      <c r="W188" s="15">
        <f t="shared" si="231"/>
        <v>-1.0734613539272964E-2</v>
      </c>
      <c r="X188" s="15">
        <f t="shared" si="232"/>
        <v>-1.217998157191269E-2</v>
      </c>
      <c r="Y188" s="15">
        <f t="shared" si="233"/>
        <v>-9.7425357312937999E-3</v>
      </c>
      <c r="Z188" s="5">
        <f t="shared" si="189"/>
        <v>11412.518732398508</v>
      </c>
      <c r="AA188" s="5">
        <f t="shared" si="190"/>
        <v>24399.250464936606</v>
      </c>
      <c r="AB188" s="5">
        <f t="shared" si="191"/>
        <v>17170.055540810645</v>
      </c>
      <c r="AC188" s="16">
        <f t="shared" si="234"/>
        <v>1.3547361618075353</v>
      </c>
      <c r="AD188" s="16">
        <f t="shared" si="235"/>
        <v>2.99028860075226</v>
      </c>
      <c r="AE188" s="16">
        <f t="shared" si="236"/>
        <v>8.4983784736638643</v>
      </c>
      <c r="AF188" s="15">
        <f t="shared" si="237"/>
        <v>-4.0504037456468023E-3</v>
      </c>
      <c r="AG188" s="15">
        <f t="shared" si="238"/>
        <v>2.9673830763510267E-4</v>
      </c>
      <c r="AH188" s="15">
        <f t="shared" si="239"/>
        <v>9.7937136394747881E-3</v>
      </c>
      <c r="AI188" s="1">
        <f t="shared" si="203"/>
        <v>490609.82851813262</v>
      </c>
      <c r="AJ188" s="1">
        <f t="shared" si="204"/>
        <v>188506.91428846441</v>
      </c>
      <c r="AK188" s="1">
        <f t="shared" si="205"/>
        <v>66376.67166829505</v>
      </c>
      <c r="AL188" s="14">
        <f t="shared" si="240"/>
        <v>67.707113350357275</v>
      </c>
      <c r="AM188" s="14">
        <f t="shared" si="241"/>
        <v>15.320482306792314</v>
      </c>
      <c r="AN188" s="14">
        <f t="shared" si="242"/>
        <v>4.9718028247595125</v>
      </c>
      <c r="AO188" s="11">
        <f t="shared" si="243"/>
        <v>5.4721495332311432E-3</v>
      </c>
      <c r="AP188" s="11">
        <f t="shared" si="244"/>
        <v>6.8934651514028222E-3</v>
      </c>
      <c r="AQ188" s="11">
        <f t="shared" si="245"/>
        <v>6.2532426703656527E-3</v>
      </c>
      <c r="AR188" s="1">
        <f t="shared" si="192"/>
        <v>264100.99242489896</v>
      </c>
      <c r="AS188" s="1">
        <f t="shared" si="185"/>
        <v>103005.31990273859</v>
      </c>
      <c r="AT188" s="1">
        <f t="shared" si="186"/>
        <v>35659.258173463772</v>
      </c>
      <c r="AU188" s="1">
        <f t="shared" si="206"/>
        <v>52820.198484979795</v>
      </c>
      <c r="AV188" s="1">
        <f t="shared" si="207"/>
        <v>20601.063980547719</v>
      </c>
      <c r="AW188" s="1">
        <f t="shared" si="208"/>
        <v>7131.8516346927545</v>
      </c>
      <c r="AX188" s="2">
        <f t="shared" si="187"/>
        <v>6.2370415126374396E-2</v>
      </c>
      <c r="AY188" s="2">
        <f t="shared" si="183"/>
        <v>0.3418881076331502</v>
      </c>
      <c r="AZ188" s="2">
        <f t="shared" si="184"/>
        <v>0.69497080419839374</v>
      </c>
      <c r="BA188" s="2">
        <f t="shared" si="199"/>
        <v>0.39610384336801135</v>
      </c>
      <c r="BB188" s="2">
        <f t="shared" si="200"/>
        <v>3.8900686830362725E-4</v>
      </c>
      <c r="BC188" s="2">
        <f t="shared" si="193"/>
        <v>1.168874781409765E-2</v>
      </c>
      <c r="BD188" s="2">
        <f t="shared" si="194"/>
        <v>4.8298441868816211E-2</v>
      </c>
      <c r="BE188" s="2">
        <f t="shared" si="201"/>
        <v>102.73709997908992</v>
      </c>
      <c r="BF188" s="2">
        <f t="shared" si="195"/>
        <v>1204.0032078535648</v>
      </c>
      <c r="BG188" s="2">
        <f t="shared" si="196"/>
        <v>1722.2866079761493</v>
      </c>
      <c r="BH188" s="2">
        <f t="shared" si="188"/>
        <v>288.6670141634292</v>
      </c>
      <c r="BI188" s="2">
        <f t="shared" si="197"/>
        <v>288.6670141634292</v>
      </c>
      <c r="BJ188" s="2">
        <f t="shared" si="198"/>
        <v>288.6670141634292</v>
      </c>
      <c r="BK188" s="11">
        <f t="shared" si="202"/>
        <v>3.732038902797738E-2</v>
      </c>
      <c r="BL188" s="11"/>
      <c r="BM188" s="11"/>
    </row>
    <row r="189" spans="1:65">
      <c r="A189" s="2">
        <f t="shared" si="209"/>
        <v>2143</v>
      </c>
      <c r="B189" s="5">
        <f t="shared" si="210"/>
        <v>1165.3066989088838</v>
      </c>
      <c r="C189" s="5">
        <f t="shared" si="211"/>
        <v>2963.6739797318528</v>
      </c>
      <c r="D189" s="5">
        <f t="shared" si="212"/>
        <v>4368.4639078710934</v>
      </c>
      <c r="E189" s="15">
        <f t="shared" si="213"/>
        <v>4.4757670577208579E-6</v>
      </c>
      <c r="F189" s="15">
        <f t="shared" si="214"/>
        <v>8.8175612284214485E-6</v>
      </c>
      <c r="G189" s="15">
        <f t="shared" si="215"/>
        <v>1.8000737588314733E-5</v>
      </c>
      <c r="H189" s="5">
        <f t="shared" si="216"/>
        <v>265934.19178895908</v>
      </c>
      <c r="I189" s="5">
        <f t="shared" si="217"/>
        <v>103861.01617249008</v>
      </c>
      <c r="J189" s="5">
        <f t="shared" si="218"/>
        <v>35892.636333783994</v>
      </c>
      <c r="K189" s="5">
        <f t="shared" si="219"/>
        <v>228209.61386213798</v>
      </c>
      <c r="L189" s="5">
        <f t="shared" si="220"/>
        <v>35044.683350051622</v>
      </c>
      <c r="M189" s="5">
        <f t="shared" si="221"/>
        <v>8216.3060267277669</v>
      </c>
      <c r="N189" s="15">
        <f t="shared" si="222"/>
        <v>6.9367748037270083E-3</v>
      </c>
      <c r="O189" s="15">
        <f t="shared" si="223"/>
        <v>8.2984109729897781E-3</v>
      </c>
      <c r="P189" s="15">
        <f t="shared" si="224"/>
        <v>6.5265541108585623E-3</v>
      </c>
      <c r="Q189" s="5">
        <f t="shared" si="225"/>
        <v>8903.7164918943927</v>
      </c>
      <c r="R189" s="5">
        <f t="shared" si="226"/>
        <v>12197.489611615032</v>
      </c>
      <c r="S189" s="5">
        <f t="shared" si="227"/>
        <v>6414.8952436545787</v>
      </c>
      <c r="T189" s="5">
        <f t="shared" si="228"/>
        <v>33.480901541837959</v>
      </c>
      <c r="U189" s="5">
        <f t="shared" si="229"/>
        <v>117.44049943972925</v>
      </c>
      <c r="V189" s="5">
        <f t="shared" si="230"/>
        <v>178.72454906903982</v>
      </c>
      <c r="W189" s="15">
        <f t="shared" si="231"/>
        <v>-1.0734613539272964E-2</v>
      </c>
      <c r="X189" s="15">
        <f t="shared" si="232"/>
        <v>-1.217998157191269E-2</v>
      </c>
      <c r="Y189" s="15">
        <f t="shared" si="233"/>
        <v>-9.7425357312937999E-3</v>
      </c>
      <c r="Z189" s="5">
        <f t="shared" si="189"/>
        <v>11307.790369911912</v>
      </c>
      <c r="AA189" s="5">
        <f t="shared" si="190"/>
        <v>24106.902892220864</v>
      </c>
      <c r="AB189" s="5">
        <f t="shared" si="191"/>
        <v>16846.843070428582</v>
      </c>
      <c r="AC189" s="16">
        <f t="shared" si="234"/>
        <v>1.3492489333833868</v>
      </c>
      <c r="AD189" s="16">
        <f t="shared" si="235"/>
        <v>2.9911759339309878</v>
      </c>
      <c r="AE189" s="16">
        <f t="shared" si="236"/>
        <v>8.5816091588348051</v>
      </c>
      <c r="AF189" s="15">
        <f t="shared" si="237"/>
        <v>-4.0504037456468023E-3</v>
      </c>
      <c r="AG189" s="15">
        <f t="shared" si="238"/>
        <v>2.9673830763510267E-4</v>
      </c>
      <c r="AH189" s="15">
        <f t="shared" si="239"/>
        <v>9.7937136394747881E-3</v>
      </c>
      <c r="AI189" s="1">
        <f t="shared" si="203"/>
        <v>494369.04415129917</v>
      </c>
      <c r="AJ189" s="1">
        <f t="shared" si="204"/>
        <v>190257.28684016567</v>
      </c>
      <c r="AK189" s="1">
        <f t="shared" si="205"/>
        <v>66870.856136158298</v>
      </c>
      <c r="AL189" s="14">
        <f t="shared" si="240"/>
        <v>68.073911764586697</v>
      </c>
      <c r="AM189" s="14">
        <f t="shared" si="241"/>
        <v>15.425037405568027</v>
      </c>
      <c r="AN189" s="14">
        <f t="shared" si="242"/>
        <v>5.0025818154362192</v>
      </c>
      <c r="AO189" s="11">
        <f t="shared" si="243"/>
        <v>5.4174280378988318E-3</v>
      </c>
      <c r="AP189" s="11">
        <f t="shared" si="244"/>
        <v>6.8245304998887941E-3</v>
      </c>
      <c r="AQ189" s="11">
        <f t="shared" si="245"/>
        <v>6.1907102436619963E-3</v>
      </c>
      <c r="AR189" s="1">
        <f t="shared" si="192"/>
        <v>265934.19178895908</v>
      </c>
      <c r="AS189" s="1">
        <f t="shared" si="185"/>
        <v>103861.01617249008</v>
      </c>
      <c r="AT189" s="1">
        <f t="shared" si="186"/>
        <v>35892.636333783994</v>
      </c>
      <c r="AU189" s="1">
        <f t="shared" si="206"/>
        <v>53186.838357791821</v>
      </c>
      <c r="AV189" s="1">
        <f t="shared" si="207"/>
        <v>20772.203234498018</v>
      </c>
      <c r="AW189" s="1">
        <f t="shared" si="208"/>
        <v>7178.5272667567988</v>
      </c>
      <c r="AX189" s="2">
        <f t="shared" si="187"/>
        <v>6.3662493990766872E-2</v>
      </c>
      <c r="AY189" s="2">
        <f t="shared" ref="AY189:AY252" si="246">IF(AY188=0.99,0.99,MIN(0.99,$BH189*AA189/AS189/2/BC$5/1000))</f>
        <v>0.34751129892649946</v>
      </c>
      <c r="AZ189" s="2">
        <f t="shared" ref="AZ189:AZ252" si="247">IF(AZ188=0.99,0.99,MIN(0.99,$BH189*AB189/AT189/2/BD$5/1000))</f>
        <v>0.7027376959652436</v>
      </c>
      <c r="BA189" s="2">
        <f t="shared" si="199"/>
        <v>0.4006046593046827</v>
      </c>
      <c r="BB189" s="2">
        <f t="shared" si="200"/>
        <v>4.0529131411244282E-4</v>
      </c>
      <c r="BC189" s="2">
        <f t="shared" si="193"/>
        <v>1.2076410288158286E-2</v>
      </c>
      <c r="BD189" s="2">
        <f t="shared" si="194"/>
        <v>4.9384026933053916E-2</v>
      </c>
      <c r="BE189" s="2">
        <f t="shared" si="201"/>
        <v>107.78081805757763</v>
      </c>
      <c r="BF189" s="2">
        <f t="shared" si="195"/>
        <v>1254.2682442440334</v>
      </c>
      <c r="BG189" s="2">
        <f t="shared" si="196"/>
        <v>1772.5229194058984</v>
      </c>
      <c r="BH189" s="2">
        <f t="shared" si="188"/>
        <v>299.44017943155302</v>
      </c>
      <c r="BI189" s="2">
        <f t="shared" si="197"/>
        <v>299.44017943155296</v>
      </c>
      <c r="BJ189" s="2">
        <f t="shared" si="198"/>
        <v>299.44017943155296</v>
      </c>
      <c r="BK189" s="11">
        <f t="shared" si="202"/>
        <v>3.7242483504220852E-2</v>
      </c>
      <c r="BL189" s="11"/>
      <c r="BM189" s="11"/>
    </row>
    <row r="190" spans="1:65">
      <c r="A190" s="2">
        <f t="shared" si="209"/>
        <v>2144</v>
      </c>
      <c r="B190" s="5">
        <f t="shared" si="210"/>
        <v>1165.3116537681524</v>
      </c>
      <c r="C190" s="5">
        <f t="shared" si="211"/>
        <v>2963.6988054897915</v>
      </c>
      <c r="D190" s="5">
        <f t="shared" si="212"/>
        <v>4368.5386116649388</v>
      </c>
      <c r="E190" s="15">
        <f t="shared" si="213"/>
        <v>4.2519787048348144E-6</v>
      </c>
      <c r="F190" s="15">
        <f t="shared" si="214"/>
        <v>8.3766831670003763E-6</v>
      </c>
      <c r="G190" s="15">
        <f t="shared" si="215"/>
        <v>1.7100700708898994E-5</v>
      </c>
      <c r="H190" s="5">
        <f t="shared" si="216"/>
        <v>267761.38946152211</v>
      </c>
      <c r="I190" s="5">
        <f t="shared" si="217"/>
        <v>104713.60961802916</v>
      </c>
      <c r="J190" s="5">
        <f t="shared" si="218"/>
        <v>36124.78000716104</v>
      </c>
      <c r="K190" s="5">
        <f t="shared" si="219"/>
        <v>229776.63408384248</v>
      </c>
      <c r="L190" s="5">
        <f t="shared" si="220"/>
        <v>35332.068638035511</v>
      </c>
      <c r="M190" s="5">
        <f t="shared" si="221"/>
        <v>8269.3054173082255</v>
      </c>
      <c r="N190" s="15">
        <f t="shared" si="222"/>
        <v>6.8665828541787377E-3</v>
      </c>
      <c r="O190" s="15">
        <f t="shared" si="223"/>
        <v>8.2005388695705062E-3</v>
      </c>
      <c r="P190" s="15">
        <f t="shared" si="224"/>
        <v>6.4505132121479569E-3</v>
      </c>
      <c r="Q190" s="5">
        <f t="shared" si="225"/>
        <v>8868.6580585260472</v>
      </c>
      <c r="R190" s="5">
        <f t="shared" si="226"/>
        <v>12147.833843609531</v>
      </c>
      <c r="S190" s="5">
        <f t="shared" si="227"/>
        <v>6393.4834552750281</v>
      </c>
      <c r="T190" s="5">
        <f t="shared" si="228"/>
        <v>33.121497002839881</v>
      </c>
      <c r="U190" s="5">
        <f t="shared" si="229"/>
        <v>116.01007632075712</v>
      </c>
      <c r="V190" s="5">
        <f t="shared" si="230"/>
        <v>176.98331876367533</v>
      </c>
      <c r="W190" s="15">
        <f t="shared" si="231"/>
        <v>-1.0734613539272964E-2</v>
      </c>
      <c r="X190" s="15">
        <f t="shared" si="232"/>
        <v>-1.217998157191269E-2</v>
      </c>
      <c r="Y190" s="15">
        <f t="shared" si="233"/>
        <v>-9.7425357312937999E-3</v>
      </c>
      <c r="Z190" s="5">
        <f t="shared" si="189"/>
        <v>11202.970338340183</v>
      </c>
      <c r="AA190" s="5">
        <f t="shared" si="190"/>
        <v>23813.00828694829</v>
      </c>
      <c r="AB190" s="5">
        <f t="shared" si="191"/>
        <v>16524.594159953213</v>
      </c>
      <c r="AC190" s="16">
        <f t="shared" si="234"/>
        <v>1.3437839304498007</v>
      </c>
      <c r="AD190" s="16">
        <f t="shared" si="235"/>
        <v>2.9920635304154612</v>
      </c>
      <c r="AE190" s="16">
        <f t="shared" si="236"/>
        <v>8.6656549815023265</v>
      </c>
      <c r="AF190" s="15">
        <f t="shared" si="237"/>
        <v>-4.0504037456468023E-3</v>
      </c>
      <c r="AG190" s="15">
        <f t="shared" si="238"/>
        <v>2.9673830763510267E-4</v>
      </c>
      <c r="AH190" s="15">
        <f t="shared" si="239"/>
        <v>9.7937136394747881E-3</v>
      </c>
      <c r="AI190" s="1">
        <f t="shared" si="203"/>
        <v>498118.97809396108</v>
      </c>
      <c r="AJ190" s="1">
        <f t="shared" si="204"/>
        <v>192003.76139064712</v>
      </c>
      <c r="AK190" s="1">
        <f t="shared" si="205"/>
        <v>67362.297789299279</v>
      </c>
      <c r="AL190" s="14">
        <f t="shared" si="240"/>
        <v>68.439009427647193</v>
      </c>
      <c r="AM190" s="14">
        <f t="shared" si="241"/>
        <v>15.529253357421888</v>
      </c>
      <c r="AN190" s="14">
        <f t="shared" si="242"/>
        <v>5.0332416545809018</v>
      </c>
      <c r="AO190" s="11">
        <f t="shared" si="243"/>
        <v>5.3632537575198438E-3</v>
      </c>
      <c r="AP190" s="11">
        <f t="shared" si="244"/>
        <v>6.7562851948899062E-3</v>
      </c>
      <c r="AQ190" s="11">
        <f t="shared" si="245"/>
        <v>6.1288031412253764E-3</v>
      </c>
      <c r="AR190" s="1">
        <f t="shared" si="192"/>
        <v>267761.38946152211</v>
      </c>
      <c r="AS190" s="1">
        <f t="shared" ref="AS190:AS253" si="248">AM190*AJ190^$AR$5*C190^(1-$AR$5)*(1-BC189)</f>
        <v>104713.60961802916</v>
      </c>
      <c r="AT190" s="1">
        <f t="shared" ref="AT190:AT253" si="249">AN190*AK190^$AR$5*D190^(1-$AR$5)*(1-BD189)</f>
        <v>36124.78000716104</v>
      </c>
      <c r="AU190" s="1">
        <f t="shared" si="206"/>
        <v>53552.277892304424</v>
      </c>
      <c r="AV190" s="1">
        <f t="shared" si="207"/>
        <v>20942.721923605834</v>
      </c>
      <c r="AW190" s="1">
        <f t="shared" si="208"/>
        <v>7224.9560014322087</v>
      </c>
      <c r="AX190" s="2">
        <f t="shared" ref="AX190:AX253" si="250">IF(AX189=0.99,0.99,MIN(0.99,$BH190*Z190/AR190/2/BB$5/1000))</f>
        <v>6.4974898261880243E-2</v>
      </c>
      <c r="AY190" s="2">
        <f t="shared" si="246"/>
        <v>0.35315999953270638</v>
      </c>
      <c r="AZ190" s="2">
        <f t="shared" si="247"/>
        <v>0.71037221456357169</v>
      </c>
      <c r="BA190" s="2">
        <f t="shared" si="199"/>
        <v>0.40504645706233849</v>
      </c>
      <c r="BB190" s="2">
        <f t="shared" si="200"/>
        <v>4.2217374041416886E-4</v>
      </c>
      <c r="BC190" s="2">
        <f t="shared" si="193"/>
        <v>1.2472198526994119E-2</v>
      </c>
      <c r="BD190" s="2">
        <f t="shared" si="194"/>
        <v>5.046286832239532E-2</v>
      </c>
      <c r="BE190" s="2">
        <f t="shared" si="201"/>
        <v>113.0418273274658</v>
      </c>
      <c r="BF190" s="2">
        <f t="shared" si="195"/>
        <v>1306.0089276342205</v>
      </c>
      <c r="BG190" s="2">
        <f t="shared" si="196"/>
        <v>1822.9600166768666</v>
      </c>
      <c r="BH190" s="2">
        <f t="shared" ref="BH190:BH253" si="251">IF(AX189=0.99,2*BB$5*AX190*AR190/Z190*1000,BH189*(1+BK189))</f>
        <v>310.59207537453358</v>
      </c>
      <c r="BI190" s="2">
        <f t="shared" si="197"/>
        <v>310.59207537453352</v>
      </c>
      <c r="BJ190" s="2">
        <f t="shared" si="198"/>
        <v>310.59207537453358</v>
      </c>
      <c r="BK190" s="11">
        <f t="shared" si="202"/>
        <v>3.7165387771180586E-2</v>
      </c>
      <c r="BL190" s="11"/>
      <c r="BM190" s="11"/>
    </row>
    <row r="191" spans="1:65">
      <c r="A191" s="2">
        <f t="shared" si="209"/>
        <v>2145</v>
      </c>
      <c r="B191" s="5">
        <f t="shared" si="210"/>
        <v>1165.3163609044718</v>
      </c>
      <c r="C191" s="5">
        <f t="shared" si="211"/>
        <v>2963.7223901573925</v>
      </c>
      <c r="D191" s="5">
        <f t="shared" si="212"/>
        <v>4368.6095814827049</v>
      </c>
      <c r="E191" s="15">
        <f t="shared" si="213"/>
        <v>4.0393797695930734E-6</v>
      </c>
      <c r="F191" s="15">
        <f t="shared" si="214"/>
        <v>7.9578490086503572E-6</v>
      </c>
      <c r="G191" s="15">
        <f t="shared" si="215"/>
        <v>1.6245665673454043E-5</v>
      </c>
      <c r="H191" s="5">
        <f t="shared" si="216"/>
        <v>269582.46994947572</v>
      </c>
      <c r="I191" s="5">
        <f t="shared" si="217"/>
        <v>105562.99995478863</v>
      </c>
      <c r="J191" s="5">
        <f t="shared" si="218"/>
        <v>36355.718276618856</v>
      </c>
      <c r="K191" s="5">
        <f t="shared" si="219"/>
        <v>231338.44078206937</v>
      </c>
      <c r="L191" s="5">
        <f t="shared" si="220"/>
        <v>35618.383255249006</v>
      </c>
      <c r="M191" s="5">
        <f t="shared" si="221"/>
        <v>8322.0341846798165</v>
      </c>
      <c r="N191" s="15">
        <f t="shared" si="222"/>
        <v>6.7970649167792274E-3</v>
      </c>
      <c r="O191" s="15">
        <f t="shared" si="223"/>
        <v>8.1035339353232594E-3</v>
      </c>
      <c r="P191" s="15">
        <f t="shared" si="224"/>
        <v>6.3764445392506808E-3</v>
      </c>
      <c r="Q191" s="5">
        <f t="shared" si="225"/>
        <v>8833.1258748401124</v>
      </c>
      <c r="R191" s="5">
        <f t="shared" si="226"/>
        <v>12097.211100000826</v>
      </c>
      <c r="S191" s="5">
        <f t="shared" si="227"/>
        <v>6371.6687365457592</v>
      </c>
      <c r="T191" s="5">
        <f t="shared" si="228"/>
        <v>32.765950532672207</v>
      </c>
      <c r="U191" s="5">
        <f t="shared" si="229"/>
        <v>114.59707572901412</v>
      </c>
      <c r="V191" s="5">
        <f t="shared" si="230"/>
        <v>175.25905245677725</v>
      </c>
      <c r="W191" s="15">
        <f t="shared" si="231"/>
        <v>-1.0734613539272964E-2</v>
      </c>
      <c r="X191" s="15">
        <f t="shared" si="232"/>
        <v>-1.217998157191269E-2</v>
      </c>
      <c r="Y191" s="15">
        <f t="shared" si="233"/>
        <v>-9.7425357312937999E-3</v>
      </c>
      <c r="Z191" s="5">
        <f t="shared" ref="Z191:Z254" si="252">Q190*AC191*(1-AX190)</f>
        <v>11098.083391620763</v>
      </c>
      <c r="AA191" s="5">
        <f t="shared" ref="AA191:AA254" si="253">R190*AD191*(1-AY190)</f>
        <v>23517.72865248485</v>
      </c>
      <c r="AB191" s="5">
        <f t="shared" ref="AB191:AB254" si="254">S190*AE191*(1-AZ190)</f>
        <v>16203.611643461782</v>
      </c>
      <c r="AC191" s="16">
        <f t="shared" si="234"/>
        <v>1.3383410629845669</v>
      </c>
      <c r="AD191" s="16">
        <f t="shared" si="235"/>
        <v>2.9929513902838134</v>
      </c>
      <c r="AE191" s="16">
        <f t="shared" si="236"/>
        <v>8.7505239248896487</v>
      </c>
      <c r="AF191" s="15">
        <f t="shared" si="237"/>
        <v>-4.0504037456468023E-3</v>
      </c>
      <c r="AG191" s="15">
        <f t="shared" si="238"/>
        <v>2.9673830763510267E-4</v>
      </c>
      <c r="AH191" s="15">
        <f t="shared" si="239"/>
        <v>9.7937136394747881E-3</v>
      </c>
      <c r="AI191" s="1">
        <f t="shared" si="203"/>
        <v>501859.3581768694</v>
      </c>
      <c r="AJ191" s="1">
        <f t="shared" si="204"/>
        <v>193746.10717518826</v>
      </c>
      <c r="AK191" s="1">
        <f t="shared" si="205"/>
        <v>67851.024011801564</v>
      </c>
      <c r="AL191" s="14">
        <f t="shared" si="240"/>
        <v>68.802394644376221</v>
      </c>
      <c r="AM191" s="14">
        <f t="shared" si="241"/>
        <v>15.633124221322868</v>
      </c>
      <c r="AN191" s="14">
        <f t="shared" si="242"/>
        <v>5.0637809243714118</v>
      </c>
      <c r="AO191" s="11">
        <f t="shared" si="243"/>
        <v>5.3096212199446454E-3</v>
      </c>
      <c r="AP191" s="11">
        <f t="shared" si="244"/>
        <v>6.6887223429410074E-3</v>
      </c>
      <c r="AQ191" s="11">
        <f t="shared" si="245"/>
        <v>6.0675151098131229E-3</v>
      </c>
      <c r="AR191" s="1">
        <f t="shared" ref="AR191:AR254" si="255">AL191*AI191^$AR$5*B191^(1-$AR$5)*(1-BB190)</f>
        <v>269582.46994947572</v>
      </c>
      <c r="AS191" s="1">
        <f t="shared" si="248"/>
        <v>105562.99995478863</v>
      </c>
      <c r="AT191" s="1">
        <f t="shared" si="249"/>
        <v>36355.718276618856</v>
      </c>
      <c r="AU191" s="1">
        <f t="shared" si="206"/>
        <v>53916.493989895149</v>
      </c>
      <c r="AV191" s="1">
        <f t="shared" si="207"/>
        <v>21112.599990957726</v>
      </c>
      <c r="AW191" s="1">
        <f t="shared" si="208"/>
        <v>7271.1436553237718</v>
      </c>
      <c r="AX191" s="2">
        <f t="shared" si="250"/>
        <v>6.6307816335891195E-2</v>
      </c>
      <c r="AY191" s="2">
        <f t="shared" si="246"/>
        <v>0.35883272362681484</v>
      </c>
      <c r="AZ191" s="2">
        <f t="shared" si="247"/>
        <v>0.71787278043675395</v>
      </c>
      <c r="BA191" s="2">
        <f t="shared" si="199"/>
        <v>0.40942912246757845</v>
      </c>
      <c r="BB191" s="2">
        <f t="shared" si="200"/>
        <v>4.3967265072342794E-4</v>
      </c>
      <c r="BC191" s="2">
        <f t="shared" si="193"/>
        <v>1.287609235454381E-2</v>
      </c>
      <c r="BD191" s="2">
        <f t="shared" si="194"/>
        <v>5.1534132889199592E-2</v>
      </c>
      <c r="BE191" s="2">
        <f t="shared" si="201"/>
        <v>118.52803915125484</v>
      </c>
      <c r="BF191" s="2">
        <f t="shared" si="195"/>
        <v>1359.2389366405623</v>
      </c>
      <c r="BG191" s="2">
        <f t="shared" si="196"/>
        <v>1873.5604169495784</v>
      </c>
      <c r="BH191" s="2">
        <f t="shared" si="251"/>
        <v>322.13535029448389</v>
      </c>
      <c r="BI191" s="2">
        <f t="shared" si="197"/>
        <v>322.13535029448383</v>
      </c>
      <c r="BJ191" s="2">
        <f t="shared" si="198"/>
        <v>322.13535029448389</v>
      </c>
      <c r="BK191" s="11">
        <f t="shared" si="202"/>
        <v>3.7089094190461552E-2</v>
      </c>
      <c r="BL191" s="11"/>
      <c r="BM191" s="11"/>
    </row>
    <row r="192" spans="1:65">
      <c r="A192" s="2">
        <f t="shared" si="209"/>
        <v>2146</v>
      </c>
      <c r="B192" s="5">
        <f t="shared" si="210"/>
        <v>1165.3208327020386</v>
      </c>
      <c r="C192" s="5">
        <f t="shared" si="211"/>
        <v>2963.7447957699133</v>
      </c>
      <c r="D192" s="5">
        <f t="shared" si="212"/>
        <v>4368.6770039048879</v>
      </c>
      <c r="E192" s="15">
        <f t="shared" si="213"/>
        <v>3.8374107811134193E-6</v>
      </c>
      <c r="F192" s="15">
        <f t="shared" si="214"/>
        <v>7.5599565582178389E-6</v>
      </c>
      <c r="G192" s="15">
        <f t="shared" si="215"/>
        <v>1.5433382389781341E-5</v>
      </c>
      <c r="H192" s="5">
        <f t="shared" si="216"/>
        <v>271397.31980406988</v>
      </c>
      <c r="I192" s="5">
        <f t="shared" si="217"/>
        <v>106409.08914174311</v>
      </c>
      <c r="J192" s="5">
        <f t="shared" si="218"/>
        <v>36585.480424092231</v>
      </c>
      <c r="K192" s="5">
        <f t="shared" si="219"/>
        <v>232894.93518688649</v>
      </c>
      <c r="L192" s="5">
        <f t="shared" si="220"/>
        <v>35903.593755312002</v>
      </c>
      <c r="M192" s="5">
        <f t="shared" si="221"/>
        <v>8374.4988222729098</v>
      </c>
      <c r="N192" s="15">
        <f t="shared" si="222"/>
        <v>6.7282134329045284E-3</v>
      </c>
      <c r="O192" s="15">
        <f t="shared" si="223"/>
        <v>8.0073960128710375E-3</v>
      </c>
      <c r="P192" s="15">
        <f t="shared" si="224"/>
        <v>6.3043045040209744E-3</v>
      </c>
      <c r="Q192" s="5">
        <f t="shared" si="225"/>
        <v>8797.1326259839989</v>
      </c>
      <c r="R192" s="5">
        <f t="shared" si="226"/>
        <v>12045.645675307012</v>
      </c>
      <c r="S192" s="5">
        <f t="shared" si="227"/>
        <v>6349.4681110505089</v>
      </c>
      <c r="T192" s="5">
        <f t="shared" si="228"/>
        <v>32.414220716457038</v>
      </c>
      <c r="U192" s="5">
        <f t="shared" si="229"/>
        <v>113.20128545843964</v>
      </c>
      <c r="V192" s="5">
        <f t="shared" si="230"/>
        <v>173.55158487598442</v>
      </c>
      <c r="W192" s="15">
        <f t="shared" si="231"/>
        <v>-1.0734613539272964E-2</v>
      </c>
      <c r="X192" s="15">
        <f t="shared" si="232"/>
        <v>-1.217998157191269E-2</v>
      </c>
      <c r="Y192" s="15">
        <f t="shared" si="233"/>
        <v>-9.7425357312937999E-3</v>
      </c>
      <c r="Z192" s="5">
        <f t="shared" si="252"/>
        <v>10993.153838720902</v>
      </c>
      <c r="AA192" s="5">
        <f t="shared" si="253"/>
        <v>23221.224876426317</v>
      </c>
      <c r="AB192" s="5">
        <f t="shared" si="254"/>
        <v>15884.183545054964</v>
      </c>
      <c r="AC192" s="16">
        <f t="shared" si="234"/>
        <v>1.3329202413301013</v>
      </c>
      <c r="AD192" s="16">
        <f t="shared" si="235"/>
        <v>2.9938395136142004</v>
      </c>
      <c r="AE192" s="16">
        <f t="shared" si="236"/>
        <v>8.8362240504053915</v>
      </c>
      <c r="AF192" s="15">
        <f t="shared" si="237"/>
        <v>-4.0504037456468023E-3</v>
      </c>
      <c r="AG192" s="15">
        <f t="shared" si="238"/>
        <v>2.9673830763510267E-4</v>
      </c>
      <c r="AH192" s="15">
        <f t="shared" si="239"/>
        <v>9.7937136394747881E-3</v>
      </c>
      <c r="AI192" s="1">
        <f t="shared" si="203"/>
        <v>505589.9163490776</v>
      </c>
      <c r="AJ192" s="1">
        <f t="shared" si="204"/>
        <v>195484.09644862718</v>
      </c>
      <c r="AK192" s="1">
        <f t="shared" si="205"/>
        <v>68337.065265945173</v>
      </c>
      <c r="AL192" s="14">
        <f t="shared" si="240"/>
        <v>69.164056152417146</v>
      </c>
      <c r="AM192" s="14">
        <f t="shared" si="241"/>
        <v>15.736644192319311</v>
      </c>
      <c r="AN192" s="14">
        <f t="shared" si="242"/>
        <v>5.0941982459701043</v>
      </c>
      <c r="AO192" s="11">
        <f t="shared" si="243"/>
        <v>5.2565250077451992E-3</v>
      </c>
      <c r="AP192" s="11">
        <f t="shared" si="244"/>
        <v>6.6218351195115972E-3</v>
      </c>
      <c r="AQ192" s="11">
        <f t="shared" si="245"/>
        <v>6.0068399587149919E-3</v>
      </c>
      <c r="AR192" s="1">
        <f t="shared" si="255"/>
        <v>271397.31980406988</v>
      </c>
      <c r="AS192" s="1">
        <f t="shared" si="248"/>
        <v>106409.08914174311</v>
      </c>
      <c r="AT192" s="1">
        <f t="shared" si="249"/>
        <v>36585.480424092231</v>
      </c>
      <c r="AU192" s="1">
        <f t="shared" si="206"/>
        <v>54279.463960813977</v>
      </c>
      <c r="AV192" s="1">
        <f t="shared" si="207"/>
        <v>21281.817828348623</v>
      </c>
      <c r="AW192" s="1">
        <f t="shared" si="208"/>
        <v>7317.0960848184468</v>
      </c>
      <c r="AX192" s="2">
        <f t="shared" si="250"/>
        <v>6.7661435662505071E-2</v>
      </c>
      <c r="AY192" s="2">
        <f t="shared" si="246"/>
        <v>0.36452796912086444</v>
      </c>
      <c r="AZ192" s="2">
        <f t="shared" si="247"/>
        <v>0.72523806729818319</v>
      </c>
      <c r="BA192" s="2">
        <f t="shared" si="199"/>
        <v>0.41375265387966903</v>
      </c>
      <c r="BB192" s="2">
        <f t="shared" si="200"/>
        <v>4.5780698759113132E-4</v>
      </c>
      <c r="BC192" s="2">
        <f t="shared" si="193"/>
        <v>1.328806402713819E-2</v>
      </c>
      <c r="BD192" s="2">
        <f t="shared" si="194"/>
        <v>5.259702542584041E-2</v>
      </c>
      <c r="BE192" s="2">
        <f t="shared" si="201"/>
        <v>124.24758941980812</v>
      </c>
      <c r="BF192" s="2">
        <f t="shared" si="195"/>
        <v>1413.9707895849376</v>
      </c>
      <c r="BG192" s="2">
        <f t="shared" si="196"/>
        <v>1924.2874440825656</v>
      </c>
      <c r="BH192" s="2">
        <f t="shared" si="251"/>
        <v>334.08305864363331</v>
      </c>
      <c r="BI192" s="2">
        <f t="shared" si="197"/>
        <v>334.08305864363325</v>
      </c>
      <c r="BJ192" s="2">
        <f t="shared" si="198"/>
        <v>334.08305864363336</v>
      </c>
      <c r="BK192" s="11">
        <f t="shared" si="202"/>
        <v>3.7013594970022962E-2</v>
      </c>
      <c r="BL192" s="11"/>
      <c r="BM192" s="11"/>
    </row>
    <row r="193" spans="1:65">
      <c r="A193" s="2">
        <f t="shared" si="209"/>
        <v>2147</v>
      </c>
      <c r="B193" s="5">
        <f t="shared" si="210"/>
        <v>1165.3250809260292</v>
      </c>
      <c r="C193" s="5">
        <f t="shared" si="211"/>
        <v>2963.7660812627237</v>
      </c>
      <c r="D193" s="5">
        <f t="shared" si="212"/>
        <v>4368.7410561944898</v>
      </c>
      <c r="E193" s="15">
        <f t="shared" si="213"/>
        <v>3.6455402420577483E-6</v>
      </c>
      <c r="F193" s="15">
        <f t="shared" si="214"/>
        <v>7.181958730306947E-6</v>
      </c>
      <c r="G193" s="15">
        <f t="shared" si="215"/>
        <v>1.4661713270292274E-5</v>
      </c>
      <c r="H193" s="5">
        <f t="shared" si="216"/>
        <v>273205.82760854106</v>
      </c>
      <c r="I193" s="5">
        <f t="shared" si="217"/>
        <v>107251.78144584343</v>
      </c>
      <c r="J193" s="5">
        <f t="shared" si="218"/>
        <v>36814.095787612576</v>
      </c>
      <c r="K193" s="5">
        <f t="shared" si="219"/>
        <v>234446.02032545049</v>
      </c>
      <c r="L193" s="5">
        <f t="shared" si="220"/>
        <v>36187.667482903511</v>
      </c>
      <c r="M193" s="5">
        <f t="shared" si="221"/>
        <v>8426.7058436465195</v>
      </c>
      <c r="N193" s="15">
        <f t="shared" si="222"/>
        <v>6.6600209116585152E-3</v>
      </c>
      <c r="O193" s="15">
        <f t="shared" si="223"/>
        <v>7.9121251629437062E-3</v>
      </c>
      <c r="P193" s="15">
        <f t="shared" si="224"/>
        <v>6.234047252446917E-3</v>
      </c>
      <c r="Q193" s="5">
        <f t="shared" si="225"/>
        <v>8760.6909003675464</v>
      </c>
      <c r="R193" s="5">
        <f t="shared" si="226"/>
        <v>11993.161889669786</v>
      </c>
      <c r="S193" s="5">
        <f t="shared" si="227"/>
        <v>6326.8981994793457</v>
      </c>
      <c r="T193" s="5">
        <f t="shared" si="228"/>
        <v>32.066266583889174</v>
      </c>
      <c r="U193" s="5">
        <f t="shared" si="229"/>
        <v>111.82249588763902</v>
      </c>
      <c r="V193" s="5">
        <f t="shared" si="230"/>
        <v>171.86075235910747</v>
      </c>
      <c r="W193" s="15">
        <f t="shared" si="231"/>
        <v>-1.0734613539272964E-2</v>
      </c>
      <c r="X193" s="15">
        <f t="shared" si="232"/>
        <v>-1.217998157191269E-2</v>
      </c>
      <c r="Y193" s="15">
        <f t="shared" si="233"/>
        <v>-9.7425357312937999E-3</v>
      </c>
      <c r="Z193" s="5">
        <f t="shared" si="252"/>
        <v>10888.205544229531</v>
      </c>
      <c r="AA193" s="5">
        <f t="shared" si="253"/>
        <v>22923.6565747643</v>
      </c>
      <c r="AB193" s="5">
        <f t="shared" si="254"/>
        <v>15566.582975577103</v>
      </c>
      <c r="AC193" s="16">
        <f t="shared" si="234"/>
        <v>1.3275213761919695</v>
      </c>
      <c r="AD193" s="16">
        <f t="shared" si="235"/>
        <v>2.9947279004848015</v>
      </c>
      <c r="AE193" s="16">
        <f t="shared" si="236"/>
        <v>8.9227634984093012</v>
      </c>
      <c r="AF193" s="15">
        <f t="shared" si="237"/>
        <v>-4.0504037456468023E-3</v>
      </c>
      <c r="AG193" s="15">
        <f t="shared" si="238"/>
        <v>2.9673830763510267E-4</v>
      </c>
      <c r="AH193" s="15">
        <f t="shared" si="239"/>
        <v>9.7937136394747881E-3</v>
      </c>
      <c r="AI193" s="1">
        <f t="shared" si="203"/>
        <v>509310.38867498387</v>
      </c>
      <c r="AJ193" s="1">
        <f t="shared" si="204"/>
        <v>197217.50463211309</v>
      </c>
      <c r="AK193" s="1">
        <f t="shared" si="205"/>
        <v>68820.454824169108</v>
      </c>
      <c r="AL193" s="14">
        <f t="shared" si="240"/>
        <v>69.523983117311403</v>
      </c>
      <c r="AM193" s="14">
        <f t="shared" si="241"/>
        <v>15.83980760086351</v>
      </c>
      <c r="AN193" s="14">
        <f t="shared" si="242"/>
        <v>5.124492279215799</v>
      </c>
      <c r="AO193" s="11">
        <f t="shared" si="243"/>
        <v>5.2039597576677473E-3</v>
      </c>
      <c r="AP193" s="11">
        <f t="shared" si="244"/>
        <v>6.555616768316481E-3</v>
      </c>
      <c r="AQ193" s="11">
        <f t="shared" si="245"/>
        <v>5.9467715591278421E-3</v>
      </c>
      <c r="AR193" s="1">
        <f t="shared" si="255"/>
        <v>273205.82760854106</v>
      </c>
      <c r="AS193" s="1">
        <f t="shared" si="248"/>
        <v>107251.78144584343</v>
      </c>
      <c r="AT193" s="1">
        <f t="shared" si="249"/>
        <v>36814.095787612576</v>
      </c>
      <c r="AU193" s="1">
        <f t="shared" si="206"/>
        <v>54641.165521708215</v>
      </c>
      <c r="AV193" s="1">
        <f t="shared" si="207"/>
        <v>21450.356289168689</v>
      </c>
      <c r="AW193" s="1">
        <f t="shared" si="208"/>
        <v>7362.8191575225155</v>
      </c>
      <c r="AX193" s="2">
        <f t="shared" si="250"/>
        <v>6.90359426514357E-2</v>
      </c>
      <c r="AY193" s="2">
        <f t="shared" si="246"/>
        <v>0.37024421919903544</v>
      </c>
      <c r="AZ193" s="2">
        <f t="shared" si="247"/>
        <v>0.7324669953135734</v>
      </c>
      <c r="BA193" s="2">
        <f t="shared" si="199"/>
        <v>0.41801715471451223</v>
      </c>
      <c r="BB193" s="2">
        <f t="shared" si="200"/>
        <v>4.7659613777723187E-4</v>
      </c>
      <c r="BC193" s="2">
        <f t="shared" si="193"/>
        <v>1.370807818503034E-2</v>
      </c>
      <c r="BD193" s="2">
        <f t="shared" si="194"/>
        <v>5.3650789922369435E-2</v>
      </c>
      <c r="BE193" s="2">
        <f t="shared" si="201"/>
        <v>130.2088422564629</v>
      </c>
      <c r="BF193" s="2">
        <f t="shared" si="195"/>
        <v>1470.2158055434081</v>
      </c>
      <c r="BG193" s="2">
        <f t="shared" si="196"/>
        <v>1975.1053192831878</v>
      </c>
      <c r="BH193" s="2">
        <f t="shared" si="251"/>
        <v>346.44867366261519</v>
      </c>
      <c r="BI193" s="2">
        <f t="shared" si="197"/>
        <v>346.44867366261519</v>
      </c>
      <c r="BJ193" s="2">
        <f t="shared" si="198"/>
        <v>346.44867366261519</v>
      </c>
      <c r="BK193" s="11">
        <f t="shared" si="202"/>
        <v>3.6938882194004624E-2</v>
      </c>
      <c r="BL193" s="11"/>
      <c r="BM193" s="11"/>
    </row>
    <row r="194" spans="1:65">
      <c r="A194" s="2">
        <f t="shared" si="209"/>
        <v>2148</v>
      </c>
      <c r="B194" s="5">
        <f t="shared" si="210"/>
        <v>1165.3291167535328</v>
      </c>
      <c r="C194" s="5">
        <f t="shared" si="211"/>
        <v>2963.7863026261216</v>
      </c>
      <c r="D194" s="5">
        <f t="shared" si="212"/>
        <v>4368.8019067617724</v>
      </c>
      <c r="E194" s="15">
        <f t="shared" si="213"/>
        <v>3.4632632299548609E-6</v>
      </c>
      <c r="F194" s="15">
        <f t="shared" si="214"/>
        <v>6.8228607937915996E-6</v>
      </c>
      <c r="G194" s="15">
        <f t="shared" si="215"/>
        <v>1.3928627606777659E-5</v>
      </c>
      <c r="H194" s="5">
        <f t="shared" si="216"/>
        <v>275007.88396494911</v>
      </c>
      <c r="I194" s="5">
        <f t="shared" si="217"/>
        <v>108090.9835039563</v>
      </c>
      <c r="J194" s="5">
        <f t="shared" si="218"/>
        <v>37041.593619597676</v>
      </c>
      <c r="K194" s="5">
        <f t="shared" si="219"/>
        <v>235991.60100889616</v>
      </c>
      <c r="L194" s="5">
        <f t="shared" si="220"/>
        <v>36470.572594312944</v>
      </c>
      <c r="M194" s="5">
        <f t="shared" si="221"/>
        <v>8478.6617498648538</v>
      </c>
      <c r="N194" s="15">
        <f t="shared" si="222"/>
        <v>6.5924799290690839E-3</v>
      </c>
      <c r="O194" s="15">
        <f t="shared" si="223"/>
        <v>7.8177216462786969E-3</v>
      </c>
      <c r="P194" s="15">
        <f t="shared" si="224"/>
        <v>6.165624762789923E-3</v>
      </c>
      <c r="Q194" s="5">
        <f t="shared" si="225"/>
        <v>8723.8131867389784</v>
      </c>
      <c r="R194" s="5">
        <f t="shared" si="226"/>
        <v>11939.78407776152</v>
      </c>
      <c r="S194" s="5">
        <f t="shared" si="227"/>
        <v>6303.9752031067701</v>
      </c>
      <c r="T194" s="5">
        <f t="shared" si="228"/>
        <v>31.722047604463821</v>
      </c>
      <c r="U194" s="5">
        <f t="shared" si="229"/>
        <v>110.4604999484023</v>
      </c>
      <c r="V194" s="5">
        <f t="shared" si="230"/>
        <v>170.18639283844183</v>
      </c>
      <c r="W194" s="15">
        <f t="shared" si="231"/>
        <v>-1.0734613539272964E-2</v>
      </c>
      <c r="X194" s="15">
        <f t="shared" si="232"/>
        <v>-1.217998157191269E-2</v>
      </c>
      <c r="Y194" s="15">
        <f t="shared" si="233"/>
        <v>-9.7425357312937999E-3</v>
      </c>
      <c r="Z194" s="5">
        <f t="shared" si="252"/>
        <v>10783.26192917116</v>
      </c>
      <c r="AA194" s="5">
        <f t="shared" si="253"/>
        <v>22625.18193855483</v>
      </c>
      <c r="AB194" s="5">
        <f t="shared" si="254"/>
        <v>15251.068037519304</v>
      </c>
      <c r="AC194" s="16">
        <f t="shared" si="234"/>
        <v>1.3221443786374154</v>
      </c>
      <c r="AD194" s="16">
        <f t="shared" si="235"/>
        <v>2.9956165509738191</v>
      </c>
      <c r="AE194" s="16">
        <f t="shared" si="236"/>
        <v>9.0101504889854809</v>
      </c>
      <c r="AF194" s="15">
        <f t="shared" si="237"/>
        <v>-4.0504037456468023E-3</v>
      </c>
      <c r="AG194" s="15">
        <f t="shared" si="238"/>
        <v>2.9673830763510267E-4</v>
      </c>
      <c r="AH194" s="15">
        <f t="shared" si="239"/>
        <v>9.7937136394747881E-3</v>
      </c>
      <c r="AI194" s="1">
        <f t="shared" si="203"/>
        <v>513020.51532919367</v>
      </c>
      <c r="AJ194" s="1">
        <f t="shared" si="204"/>
        <v>198946.11045807047</v>
      </c>
      <c r="AK194" s="1">
        <f t="shared" si="205"/>
        <v>69301.228499274715</v>
      </c>
      <c r="AL194" s="14">
        <f t="shared" si="240"/>
        <v>69.882165127543317</v>
      </c>
      <c r="AM194" s="14">
        <f t="shared" si="241"/>
        <v>15.942608912095487</v>
      </c>
      <c r="AN194" s="14">
        <f t="shared" si="242"/>
        <v>5.1546617223073996</v>
      </c>
      <c r="AO194" s="11">
        <f t="shared" si="243"/>
        <v>5.1519201600910697E-3</v>
      </c>
      <c r="AP194" s="11">
        <f t="shared" si="244"/>
        <v>6.4900606006333163E-3</v>
      </c>
      <c r="AQ194" s="11">
        <f t="shared" si="245"/>
        <v>5.8873038435365635E-3</v>
      </c>
      <c r="AR194" s="1">
        <f t="shared" si="255"/>
        <v>275007.88396494911</v>
      </c>
      <c r="AS194" s="1">
        <f t="shared" si="248"/>
        <v>108090.9835039563</v>
      </c>
      <c r="AT194" s="1">
        <f t="shared" si="249"/>
        <v>37041.593619597676</v>
      </c>
      <c r="AU194" s="1">
        <f t="shared" si="206"/>
        <v>55001.576792989828</v>
      </c>
      <c r="AV194" s="1">
        <f t="shared" si="207"/>
        <v>21618.196700791261</v>
      </c>
      <c r="AW194" s="1">
        <f t="shared" si="208"/>
        <v>7408.3187239195358</v>
      </c>
      <c r="AX194" s="2">
        <f t="shared" si="250"/>
        <v>7.0431522577685285E-2</v>
      </c>
      <c r="AY194" s="2">
        <f t="shared" si="246"/>
        <v>0.37597994388167094</v>
      </c>
      <c r="AZ194" s="2">
        <f t="shared" si="247"/>
        <v>0.73955872090180697</v>
      </c>
      <c r="BA194" s="2">
        <f t="shared" si="199"/>
        <v>0.42222282463124083</v>
      </c>
      <c r="BB194" s="2">
        <f t="shared" si="200"/>
        <v>4.9605993726109922E-4</v>
      </c>
      <c r="BC194" s="2">
        <f t="shared" si="193"/>
        <v>1.4136091820126442E-2</v>
      </c>
      <c r="BD194" s="2">
        <f t="shared" si="194"/>
        <v>5.4694710166191686E-2</v>
      </c>
      <c r="BE194" s="2">
        <f t="shared" si="201"/>
        <v>136.42039366596032</v>
      </c>
      <c r="BF194" s="2">
        <f t="shared" si="195"/>
        <v>1527.984067739699</v>
      </c>
      <c r="BG194" s="2">
        <f t="shared" si="196"/>
        <v>2025.97922711775</v>
      </c>
      <c r="BH194" s="2">
        <f t="shared" si="251"/>
        <v>359.24610040530769</v>
      </c>
      <c r="BI194" s="2">
        <f t="shared" si="197"/>
        <v>359.24610040530774</v>
      </c>
      <c r="BJ194" s="2">
        <f t="shared" si="198"/>
        <v>359.24610040530769</v>
      </c>
      <c r="BK194" s="11">
        <f t="shared" si="202"/>
        <v>3.6864947829830158E-2</v>
      </c>
      <c r="BL194" s="11"/>
      <c r="BM194" s="11"/>
    </row>
    <row r="195" spans="1:65">
      <c r="A195" s="2">
        <f t="shared" si="209"/>
        <v>2149</v>
      </c>
      <c r="B195" s="5">
        <f t="shared" si="210"/>
        <v>1165.3329508029396</v>
      </c>
      <c r="C195" s="5">
        <f t="shared" si="211"/>
        <v>2963.8055130524185</v>
      </c>
      <c r="D195" s="5">
        <f t="shared" si="212"/>
        <v>4368.8597156058777</v>
      </c>
      <c r="E195" s="15">
        <f t="shared" si="213"/>
        <v>3.2901000684571177E-6</v>
      </c>
      <c r="F195" s="15">
        <f t="shared" si="214"/>
        <v>6.4817177541020191E-6</v>
      </c>
      <c r="G195" s="15">
        <f t="shared" si="215"/>
        <v>1.3232196226438776E-5</v>
      </c>
      <c r="H195" s="5">
        <f t="shared" si="216"/>
        <v>276803.38148025988</v>
      </c>
      <c r="I195" s="5">
        <f t="shared" si="217"/>
        <v>108926.60438209826</v>
      </c>
      <c r="J195" s="5">
        <f t="shared" si="218"/>
        <v>37268.002969152971</v>
      </c>
      <c r="K195" s="5">
        <f t="shared" si="219"/>
        <v>237531.58381863</v>
      </c>
      <c r="L195" s="5">
        <f t="shared" si="220"/>
        <v>36752.278077084389</v>
      </c>
      <c r="M195" s="5">
        <f t="shared" si="221"/>
        <v>8530.3730023715361</v>
      </c>
      <c r="N195" s="15">
        <f t="shared" si="222"/>
        <v>6.5255831273240972E-3</v>
      </c>
      <c r="O195" s="15">
        <f t="shared" si="223"/>
        <v>7.7241859047580963E-3</v>
      </c>
      <c r="P195" s="15">
        <f t="shared" si="224"/>
        <v>6.0989875563211005E-3</v>
      </c>
      <c r="Q195" s="5">
        <f t="shared" si="225"/>
        <v>8686.5118713895754</v>
      </c>
      <c r="R195" s="5">
        <f t="shared" si="226"/>
        <v>11885.536577632023</v>
      </c>
      <c r="S195" s="5">
        <f t="shared" si="227"/>
        <v>6280.7148926012342</v>
      </c>
      <c r="T195" s="5">
        <f t="shared" si="228"/>
        <v>31.381523682755482</v>
      </c>
      <c r="U195" s="5">
        <f t="shared" si="229"/>
        <v>109.11509309460649</v>
      </c>
      <c r="V195" s="5">
        <f t="shared" si="230"/>
        <v>168.52834582523332</v>
      </c>
      <c r="W195" s="15">
        <f t="shared" si="231"/>
        <v>-1.0734613539272964E-2</v>
      </c>
      <c r="X195" s="15">
        <f t="shared" si="232"/>
        <v>-1.217998157191269E-2</v>
      </c>
      <c r="Y195" s="15">
        <f t="shared" si="233"/>
        <v>-9.7425357312937999E-3</v>
      </c>
      <c r="Z195" s="5">
        <f t="shared" si="252"/>
        <v>10678.345972025199</v>
      </c>
      <c r="AA195" s="5">
        <f t="shared" si="253"/>
        <v>22325.957583251544</v>
      </c>
      <c r="AB195" s="5">
        <f t="shared" si="254"/>
        <v>14937.881956793641</v>
      </c>
      <c r="AC195" s="16">
        <f t="shared" si="234"/>
        <v>1.3167891600938966</v>
      </c>
      <c r="AD195" s="16">
        <f t="shared" si="235"/>
        <v>2.9965054651594789</v>
      </c>
      <c r="AE195" s="16">
        <f t="shared" si="236"/>
        <v>9.0983933227231777</v>
      </c>
      <c r="AF195" s="15">
        <f t="shared" si="237"/>
        <v>-4.0504037456468023E-3</v>
      </c>
      <c r="AG195" s="15">
        <f t="shared" si="238"/>
        <v>2.9673830763510267E-4</v>
      </c>
      <c r="AH195" s="15">
        <f t="shared" si="239"/>
        <v>9.7937136394747881E-3</v>
      </c>
      <c r="AI195" s="1">
        <f t="shared" si="203"/>
        <v>516720.04058926413</v>
      </c>
      <c r="AJ195" s="1">
        <f t="shared" si="204"/>
        <v>200669.6961130547</v>
      </c>
      <c r="AK195" s="1">
        <f t="shared" si="205"/>
        <v>69779.424373266782</v>
      </c>
      <c r="AL195" s="14">
        <f t="shared" si="240"/>
        <v>70.238592189541194</v>
      </c>
      <c r="AM195" s="14">
        <f t="shared" si="241"/>
        <v>16.045042725087466</v>
      </c>
      <c r="AN195" s="14">
        <f t="shared" si="242"/>
        <v>5.1847053114795711</v>
      </c>
      <c r="AO195" s="11">
        <f t="shared" si="243"/>
        <v>5.1004009584901594E-3</v>
      </c>
      <c r="AP195" s="11">
        <f t="shared" si="244"/>
        <v>6.4251599946269829E-3</v>
      </c>
      <c r="AQ195" s="11">
        <f t="shared" si="245"/>
        <v>5.8284308051011974E-3</v>
      </c>
      <c r="AR195" s="1">
        <f t="shared" si="255"/>
        <v>276803.38148025988</v>
      </c>
      <c r="AS195" s="1">
        <f t="shared" si="248"/>
        <v>108926.60438209826</v>
      </c>
      <c r="AT195" s="1">
        <f t="shared" si="249"/>
        <v>37268.002969152971</v>
      </c>
      <c r="AU195" s="1">
        <f t="shared" si="206"/>
        <v>55360.676296051977</v>
      </c>
      <c r="AV195" s="1">
        <f t="shared" si="207"/>
        <v>21785.320876419653</v>
      </c>
      <c r="AW195" s="1">
        <f t="shared" si="208"/>
        <v>7453.6005938305943</v>
      </c>
      <c r="AX195" s="2">
        <f t="shared" si="250"/>
        <v>7.1848359484202012E-2</v>
      </c>
      <c r="AY195" s="2">
        <f t="shared" si="246"/>
        <v>0.38173360160466852</v>
      </c>
      <c r="AZ195" s="2">
        <f t="shared" si="247"/>
        <v>0.74651263327994599</v>
      </c>
      <c r="BA195" s="2">
        <f t="shared" si="199"/>
        <v>0.42636995402862859</v>
      </c>
      <c r="BB195" s="2">
        <f t="shared" si="200"/>
        <v>5.1621867605711213E-4</v>
      </c>
      <c r="BC195" s="2">
        <f t="shared" si="193"/>
        <v>1.4572054259407177E-2</v>
      </c>
      <c r="BD195" s="2">
        <f t="shared" si="194"/>
        <v>5.5728111164655918E-2</v>
      </c>
      <c r="BE195" s="2">
        <f t="shared" si="201"/>
        <v>142.8910751158715</v>
      </c>
      <c r="BF195" s="2">
        <f t="shared" si="195"/>
        <v>1587.2843893489155</v>
      </c>
      <c r="BG195" s="2">
        <f t="shared" si="196"/>
        <v>2076.8754123496838</v>
      </c>
      <c r="BH195" s="2">
        <f t="shared" si="251"/>
        <v>372.4896891548193</v>
      </c>
      <c r="BI195" s="2">
        <f t="shared" si="197"/>
        <v>372.48968915481925</v>
      </c>
      <c r="BJ195" s="2">
        <f t="shared" si="198"/>
        <v>372.48968915481925</v>
      </c>
      <c r="BK195" s="11">
        <f t="shared" si="202"/>
        <v>3.6791783788798077E-2</v>
      </c>
      <c r="BL195" s="11"/>
      <c r="BM195" s="11"/>
    </row>
    <row r="196" spans="1:65">
      <c r="A196" s="2">
        <f t="shared" si="209"/>
        <v>2150</v>
      </c>
      <c r="B196" s="5">
        <f t="shared" si="210"/>
        <v>1165.3365931618598</v>
      </c>
      <c r="C196" s="5">
        <f t="shared" si="211"/>
        <v>2963.8237630756917</v>
      </c>
      <c r="D196" s="5">
        <f t="shared" si="212"/>
        <v>4368.9146347344686</v>
      </c>
      <c r="E196" s="15">
        <f t="shared" si="213"/>
        <v>3.1255950650342616E-6</v>
      </c>
      <c r="F196" s="15">
        <f t="shared" si="214"/>
        <v>6.1576318663969183E-6</v>
      </c>
      <c r="G196" s="15">
        <f t="shared" si="215"/>
        <v>1.2570586415116835E-5</v>
      </c>
      <c r="H196" s="5">
        <f t="shared" si="216"/>
        <v>278592.21475171507</v>
      </c>
      <c r="I196" s="5">
        <f t="shared" si="217"/>
        <v>109758.55563187573</v>
      </c>
      <c r="J196" s="5">
        <f t="shared" si="218"/>
        <v>37493.352531454802</v>
      </c>
      <c r="K196" s="5">
        <f t="shared" si="219"/>
        <v>239065.87709206171</v>
      </c>
      <c r="L196" s="5">
        <f t="shared" si="220"/>
        <v>37032.753768724222</v>
      </c>
      <c r="M196" s="5">
        <f t="shared" si="221"/>
        <v>8581.8459883305895</v>
      </c>
      <c r="N196" s="15">
        <f t="shared" si="222"/>
        <v>6.4593232140583989E-3</v>
      </c>
      <c r="O196" s="15">
        <f t="shared" si="223"/>
        <v>7.6315185429203236E-3</v>
      </c>
      <c r="P196" s="15">
        <f t="shared" si="224"/>
        <v>6.0340838489412185E-3</v>
      </c>
      <c r="Q196" s="5">
        <f t="shared" si="225"/>
        <v>8648.7992354857779</v>
      </c>
      <c r="R196" s="5">
        <f t="shared" si="226"/>
        <v>11830.443719510999</v>
      </c>
      <c r="S196" s="5">
        <f t="shared" si="227"/>
        <v>6257.1325923431568</v>
      </c>
      <c r="T196" s="5">
        <f t="shared" si="228"/>
        <v>31.044655153747559</v>
      </c>
      <c r="U196" s="5">
        <f t="shared" si="229"/>
        <v>107.78607327149665</v>
      </c>
      <c r="V196" s="5">
        <f t="shared" si="230"/>
        <v>166.88645239429513</v>
      </c>
      <c r="W196" s="15">
        <f t="shared" si="231"/>
        <v>-1.0734613539272964E-2</v>
      </c>
      <c r="X196" s="15">
        <f t="shared" si="232"/>
        <v>-1.217998157191269E-2</v>
      </c>
      <c r="Y196" s="15">
        <f t="shared" si="233"/>
        <v>-9.7425357312937999E-3</v>
      </c>
      <c r="Z196" s="5">
        <f t="shared" si="252"/>
        <v>10573.480209959511</v>
      </c>
      <c r="AA196" s="5">
        <f t="shared" si="253"/>
        <v>22026.138401377975</v>
      </c>
      <c r="AB196" s="5">
        <f t="shared" si="254"/>
        <v>14627.252872950221</v>
      </c>
      <c r="AC196" s="16">
        <f t="shared" si="234"/>
        <v>1.3114556323476252</v>
      </c>
      <c r="AD196" s="16">
        <f t="shared" si="235"/>
        <v>2.9973946431200296</v>
      </c>
      <c r="AE196" s="16">
        <f t="shared" si="236"/>
        <v>9.1875003815052381</v>
      </c>
      <c r="AF196" s="15">
        <f t="shared" si="237"/>
        <v>-4.0504037456468023E-3</v>
      </c>
      <c r="AG196" s="15">
        <f t="shared" si="238"/>
        <v>2.9673830763510267E-4</v>
      </c>
      <c r="AH196" s="15">
        <f t="shared" si="239"/>
        <v>9.7937136394747881E-3</v>
      </c>
      <c r="AI196" s="1">
        <f t="shared" si="203"/>
        <v>520408.7128263897</v>
      </c>
      <c r="AJ196" s="1">
        <f t="shared" si="204"/>
        <v>202388.04737816891</v>
      </c>
      <c r="AK196" s="1">
        <f t="shared" si="205"/>
        <v>70255.082529770705</v>
      </c>
      <c r="AL196" s="14">
        <f t="shared" si="240"/>
        <v>70.593254722638463</v>
      </c>
      <c r="AM196" s="14">
        <f t="shared" si="241"/>
        <v>16.147103772050485</v>
      </c>
      <c r="AN196" s="14">
        <f t="shared" si="242"/>
        <v>5.2146218206708417</v>
      </c>
      <c r="AO196" s="11">
        <f t="shared" si="243"/>
        <v>5.0493969489052576E-3</v>
      </c>
      <c r="AP196" s="11">
        <f t="shared" si="244"/>
        <v>6.3609083946807128E-3</v>
      </c>
      <c r="AQ196" s="11">
        <f t="shared" si="245"/>
        <v>5.7701464970501852E-3</v>
      </c>
      <c r="AR196" s="1">
        <f t="shared" si="255"/>
        <v>278592.21475171507</v>
      </c>
      <c r="AS196" s="1">
        <f t="shared" si="248"/>
        <v>109758.55563187573</v>
      </c>
      <c r="AT196" s="1">
        <f t="shared" si="249"/>
        <v>37493.352531454802</v>
      </c>
      <c r="AU196" s="1">
        <f t="shared" si="206"/>
        <v>55718.442950343015</v>
      </c>
      <c r="AV196" s="1">
        <f t="shared" si="207"/>
        <v>21951.711126375147</v>
      </c>
      <c r="AW196" s="1">
        <f t="shared" si="208"/>
        <v>7498.6705062909605</v>
      </c>
      <c r="AX196" s="2">
        <f t="shared" si="250"/>
        <v>7.3286636085803464E-2</v>
      </c>
      <c r="AY196" s="2">
        <f t="shared" si="246"/>
        <v>0.38750364083624106</v>
      </c>
      <c r="AZ196" s="2">
        <f t="shared" si="247"/>
        <v>0.75332833164115887</v>
      </c>
      <c r="BA196" s="2">
        <f t="shared" si="199"/>
        <v>0.43045891003898257</v>
      </c>
      <c r="BB196" s="2">
        <f t="shared" si="200"/>
        <v>5.3709310287729912E-4</v>
      </c>
      <c r="BC196" s="2">
        <f t="shared" si="193"/>
        <v>1.5015907166134252E-2</v>
      </c>
      <c r="BD196" s="2">
        <f t="shared" si="194"/>
        <v>5.675035752532518E-2</v>
      </c>
      <c r="BE196" s="2">
        <f t="shared" si="201"/>
        <v>149.62995705845751</v>
      </c>
      <c r="BF196" s="2">
        <f t="shared" si="195"/>
        <v>1648.1242820572277</v>
      </c>
      <c r="BG196" s="2">
        <f t="shared" si="196"/>
        <v>2127.761160983116</v>
      </c>
      <c r="BH196" s="2">
        <f t="shared" si="251"/>
        <v>386.19424926176004</v>
      </c>
      <c r="BI196" s="2">
        <f t="shared" si="197"/>
        <v>386.19424926176009</v>
      </c>
      <c r="BJ196" s="2">
        <f t="shared" si="198"/>
        <v>386.19424926176004</v>
      </c>
      <c r="BK196" s="11">
        <f t="shared" si="202"/>
        <v>3.6719381848832028E-2</v>
      </c>
      <c r="BL196" s="11"/>
      <c r="BM196" s="11"/>
    </row>
    <row r="197" spans="1:65">
      <c r="A197" s="2">
        <f t="shared" si="209"/>
        <v>2151</v>
      </c>
      <c r="B197" s="5">
        <f t="shared" si="210"/>
        <v>1165.3400534136495</v>
      </c>
      <c r="C197" s="5">
        <f t="shared" si="211"/>
        <v>2963.8411007045588</v>
      </c>
      <c r="D197" s="5">
        <f t="shared" si="212"/>
        <v>4368.9668085624771</v>
      </c>
      <c r="E197" s="15">
        <f t="shared" si="213"/>
        <v>2.9693153117825486E-6</v>
      </c>
      <c r="F197" s="15">
        <f t="shared" si="214"/>
        <v>5.8497502730770722E-6</v>
      </c>
      <c r="G197" s="15">
        <f t="shared" si="215"/>
        <v>1.1942057094360993E-5</v>
      </c>
      <c r="H197" s="5">
        <f t="shared" si="216"/>
        <v>280374.28035150468</v>
      </c>
      <c r="I197" s="5">
        <f t="shared" si="217"/>
        <v>110586.75134375582</v>
      </c>
      <c r="J197" s="5">
        <f t="shared" si="218"/>
        <v>37717.670616447453</v>
      </c>
      <c r="K197" s="5">
        <f t="shared" si="219"/>
        <v>240594.39090778676</v>
      </c>
      <c r="L197" s="5">
        <f t="shared" si="220"/>
        <v>37311.970374345423</v>
      </c>
      <c r="M197" s="5">
        <f t="shared" si="221"/>
        <v>8633.0870132789387</v>
      </c>
      <c r="N197" s="15">
        <f t="shared" si="222"/>
        <v>6.3936929616117411E-3</v>
      </c>
      <c r="O197" s="15">
        <f t="shared" si="223"/>
        <v>7.5397203071896346E-3</v>
      </c>
      <c r="P197" s="15">
        <f t="shared" si="224"/>
        <v>5.9708627978205531E-3</v>
      </c>
      <c r="Q197" s="5">
        <f t="shared" si="225"/>
        <v>8610.687452526412</v>
      </c>
      <c r="R197" s="5">
        <f t="shared" si="226"/>
        <v>11774.529814551021</v>
      </c>
      <c r="S197" s="5">
        <f t="shared" si="227"/>
        <v>6233.2431857470929</v>
      </c>
      <c r="T197" s="5">
        <f t="shared" si="228"/>
        <v>30.711402778212079</v>
      </c>
      <c r="U197" s="5">
        <f t="shared" si="229"/>
        <v>106.47324088534099</v>
      </c>
      <c r="V197" s="5">
        <f t="shared" si="230"/>
        <v>165.26055516877486</v>
      </c>
      <c r="W197" s="15">
        <f t="shared" si="231"/>
        <v>-1.0734613539272964E-2</v>
      </c>
      <c r="X197" s="15">
        <f t="shared" si="232"/>
        <v>-1.217998157191269E-2</v>
      </c>
      <c r="Y197" s="15">
        <f t="shared" si="233"/>
        <v>-9.7425357312937999E-3</v>
      </c>
      <c r="Z197" s="5">
        <f t="shared" si="252"/>
        <v>10468.686740226618</v>
      </c>
      <c r="AA197" s="5">
        <f t="shared" si="253"/>
        <v>21725.877417956821</v>
      </c>
      <c r="AB197" s="5">
        <f t="shared" si="254"/>
        <v>14319.394762346383</v>
      </c>
      <c r="AC197" s="16">
        <f t="shared" si="234"/>
        <v>1.3061437075421147</v>
      </c>
      <c r="AD197" s="16">
        <f t="shared" si="235"/>
        <v>2.9982840849337435</v>
      </c>
      <c r="AE197" s="16">
        <f t="shared" si="236"/>
        <v>9.2774801293042657</v>
      </c>
      <c r="AF197" s="15">
        <f t="shared" si="237"/>
        <v>-4.0504037456468023E-3</v>
      </c>
      <c r="AG197" s="15">
        <f t="shared" si="238"/>
        <v>2.9673830763510267E-4</v>
      </c>
      <c r="AH197" s="15">
        <f t="shared" si="239"/>
        <v>9.7937136394747881E-3</v>
      </c>
      <c r="AI197" s="1">
        <f t="shared" si="203"/>
        <v>524086.28449409374</v>
      </c>
      <c r="AJ197" s="1">
        <f t="shared" si="204"/>
        <v>204100.95376672718</v>
      </c>
      <c r="AK197" s="1">
        <f t="shared" si="205"/>
        <v>70728.244783084607</v>
      </c>
      <c r="AL197" s="14">
        <f t="shared" si="240"/>
        <v>70.946143553998141</v>
      </c>
      <c r="AM197" s="14">
        <f t="shared" si="241"/>
        <v>16.248786917504567</v>
      </c>
      <c r="AN197" s="14">
        <f t="shared" si="242"/>
        <v>5.2444100611845075</v>
      </c>
      <c r="AO197" s="11">
        <f t="shared" si="243"/>
        <v>4.9989029794162048E-3</v>
      </c>
      <c r="AP197" s="11">
        <f t="shared" si="244"/>
        <v>6.2972993107339057E-3</v>
      </c>
      <c r="AQ197" s="11">
        <f t="shared" si="245"/>
        <v>5.7124450320796836E-3</v>
      </c>
      <c r="AR197" s="1">
        <f t="shared" si="255"/>
        <v>280374.28035150468</v>
      </c>
      <c r="AS197" s="1">
        <f t="shared" si="248"/>
        <v>110586.75134375582</v>
      </c>
      <c r="AT197" s="1">
        <f t="shared" si="249"/>
        <v>37717.670616447453</v>
      </c>
      <c r="AU197" s="1">
        <f t="shared" si="206"/>
        <v>56074.856070300943</v>
      </c>
      <c r="AV197" s="1">
        <f t="shared" si="207"/>
        <v>22117.350268751165</v>
      </c>
      <c r="AW197" s="1">
        <f t="shared" si="208"/>
        <v>7543.5341232894907</v>
      </c>
      <c r="AX197" s="2">
        <f t="shared" si="250"/>
        <v>7.47465336646711E-2</v>
      </c>
      <c r="AY197" s="2">
        <f t="shared" si="246"/>
        <v>0.39328850166263235</v>
      </c>
      <c r="AZ197" s="2">
        <f t="shared" si="247"/>
        <v>0.76000565406987786</v>
      </c>
      <c r="BA197" s="2">
        <f t="shared" si="199"/>
        <v>0.43449014605783948</v>
      </c>
      <c r="BB197" s="2">
        <f t="shared" si="200"/>
        <v>5.5870442948838109E-4</v>
      </c>
      <c r="BC197" s="2">
        <f t="shared" si="193"/>
        <v>1.5467584554003839E-2</v>
      </c>
      <c r="BD197" s="2">
        <f t="shared" si="194"/>
        <v>5.7760859421818293E-2</v>
      </c>
      <c r="BE197" s="2">
        <f t="shared" si="201"/>
        <v>156.64635234700285</v>
      </c>
      <c r="BF197" s="2">
        <f t="shared" si="195"/>
        <v>1710.5099269621408</v>
      </c>
      <c r="BG197" s="2">
        <f t="shared" si="196"/>
        <v>2178.605070195068</v>
      </c>
      <c r="BH197" s="2">
        <f t="shared" si="251"/>
        <v>400.37506336822565</v>
      </c>
      <c r="BI197" s="2">
        <f t="shared" si="197"/>
        <v>400.37506336822565</v>
      </c>
      <c r="BJ197" s="2">
        <f t="shared" si="198"/>
        <v>400.37506336822571</v>
      </c>
      <c r="BK197" s="11">
        <f t="shared" si="202"/>
        <v>3.6647733937243049E-2</v>
      </c>
      <c r="BL197" s="11"/>
      <c r="BM197" s="11"/>
    </row>
    <row r="198" spans="1:65">
      <c r="A198" s="2">
        <f t="shared" si="209"/>
        <v>2152</v>
      </c>
      <c r="B198" s="5">
        <f t="shared" si="210"/>
        <v>1165.3433406626102</v>
      </c>
      <c r="C198" s="5">
        <f t="shared" si="211"/>
        <v>2963.857571548333</v>
      </c>
      <c r="D198" s="5">
        <f t="shared" si="212"/>
        <v>4369.0163742909945</v>
      </c>
      <c r="E198" s="15">
        <f t="shared" si="213"/>
        <v>2.8208495461934209E-6</v>
      </c>
      <c r="F198" s="15">
        <f t="shared" si="214"/>
        <v>5.5572627594232186E-6</v>
      </c>
      <c r="G198" s="15">
        <f t="shared" si="215"/>
        <v>1.1344954239642942E-5</v>
      </c>
      <c r="H198" s="5">
        <f t="shared" si="216"/>
        <v>282149.47681081673</v>
      </c>
      <c r="I198" s="5">
        <f t="shared" si="217"/>
        <v>111411.10819756257</v>
      </c>
      <c r="J198" s="5">
        <f t="shared" si="218"/>
        <v>37940.984817492514</v>
      </c>
      <c r="K198" s="5">
        <f t="shared" si="219"/>
        <v>242117.03707028308</v>
      </c>
      <c r="L198" s="5">
        <f t="shared" si="220"/>
        <v>37589.899483382018</v>
      </c>
      <c r="M198" s="5">
        <f t="shared" si="221"/>
        <v>8684.1022251031482</v>
      </c>
      <c r="N198" s="15">
        <f t="shared" si="222"/>
        <v>6.3286852064639021E-3</v>
      </c>
      <c r="O198" s="15">
        <f t="shared" si="223"/>
        <v>7.4487920698953491E-3</v>
      </c>
      <c r="P198" s="15">
        <f t="shared" si="224"/>
        <v>5.9092664936355455E-3</v>
      </c>
      <c r="Q198" s="5">
        <f t="shared" si="225"/>
        <v>8572.1885859246031</v>
      </c>
      <c r="R198" s="5">
        <f t="shared" si="226"/>
        <v>11717.819143579463</v>
      </c>
      <c r="S198" s="5">
        <f t="shared" si="227"/>
        <v>6209.0610715677312</v>
      </c>
      <c r="T198" s="5">
        <f t="shared" si="228"/>
        <v>30.38172773813902</v>
      </c>
      <c r="U198" s="5">
        <f t="shared" si="229"/>
        <v>105.17639877345572</v>
      </c>
      <c r="V198" s="5">
        <f t="shared" si="230"/>
        <v>163.65049830506962</v>
      </c>
      <c r="W198" s="15">
        <f t="shared" si="231"/>
        <v>-1.0734613539272964E-2</v>
      </c>
      <c r="X198" s="15">
        <f t="shared" si="232"/>
        <v>-1.217998157191269E-2</v>
      </c>
      <c r="Y198" s="15">
        <f t="shared" si="233"/>
        <v>-9.7425357312937999E-3</v>
      </c>
      <c r="Z198" s="5">
        <f t="shared" si="252"/>
        <v>10363.987221824944</v>
      </c>
      <c r="AA198" s="5">
        <f t="shared" si="253"/>
        <v>21425.32565126774</v>
      </c>
      <c r="AB198" s="5">
        <f t="shared" si="254"/>
        <v>14014.505446777115</v>
      </c>
      <c r="AC198" s="16">
        <f t="shared" si="234"/>
        <v>1.3008532981767331</v>
      </c>
      <c r="AD198" s="16">
        <f t="shared" si="235"/>
        <v>2.999173790678916</v>
      </c>
      <c r="AE198" s="16">
        <f t="shared" si="236"/>
        <v>9.3683411129865899</v>
      </c>
      <c r="AF198" s="15">
        <f t="shared" si="237"/>
        <v>-4.0504037456468023E-3</v>
      </c>
      <c r="AG198" s="15">
        <f t="shared" si="238"/>
        <v>2.9673830763510267E-4</v>
      </c>
      <c r="AH198" s="15">
        <f t="shared" si="239"/>
        <v>9.7937136394747881E-3</v>
      </c>
      <c r="AI198" s="1">
        <f t="shared" si="203"/>
        <v>527752.51211498526</v>
      </c>
      <c r="AJ198" s="1">
        <f t="shared" si="204"/>
        <v>205808.20865880564</v>
      </c>
      <c r="AK198" s="1">
        <f t="shared" si="205"/>
        <v>71198.954428065641</v>
      </c>
      <c r="AL198" s="14">
        <f t="shared" si="240"/>
        <v>71.297249913504402</v>
      </c>
      <c r="AM198" s="14">
        <f t="shared" si="241"/>
        <v>16.350087157413871</v>
      </c>
      <c r="AN198" s="14">
        <f t="shared" si="242"/>
        <v>5.2740688813427079</v>
      </c>
      <c r="AO198" s="11">
        <f t="shared" si="243"/>
        <v>4.9489139496220426E-3</v>
      </c>
      <c r="AP198" s="11">
        <f t="shared" si="244"/>
        <v>6.2343263176265666E-3</v>
      </c>
      <c r="AQ198" s="11">
        <f t="shared" si="245"/>
        <v>5.6553205817588869E-3</v>
      </c>
      <c r="AR198" s="1">
        <f t="shared" si="255"/>
        <v>282149.47681081673</v>
      </c>
      <c r="AS198" s="1">
        <f t="shared" si="248"/>
        <v>111411.10819756257</v>
      </c>
      <c r="AT198" s="1">
        <f t="shared" si="249"/>
        <v>37940.984817492514</v>
      </c>
      <c r="AU198" s="1">
        <f t="shared" si="206"/>
        <v>56429.895362163348</v>
      </c>
      <c r="AV198" s="1">
        <f t="shared" si="207"/>
        <v>22282.221639512514</v>
      </c>
      <c r="AW198" s="1">
        <f t="shared" si="208"/>
        <v>7588.1969634985035</v>
      </c>
      <c r="AX198" s="2">
        <f t="shared" si="250"/>
        <v>7.6228231983826791E-2</v>
      </c>
      <c r="AY198" s="2">
        <f t="shared" si="246"/>
        <v>0.39908661751239721</v>
      </c>
      <c r="AZ198" s="2">
        <f t="shared" si="247"/>
        <v>0.7665445577591038</v>
      </c>
      <c r="BA198" s="2">
        <f t="shared" si="199"/>
        <v>0.43846414517561855</v>
      </c>
      <c r="BB198" s="2">
        <f t="shared" si="200"/>
        <v>5.8107433513801142E-4</v>
      </c>
      <c r="BC198" s="2">
        <f t="shared" ref="BC198:BC261" si="256">BC$5*AY198^2</f>
        <v>1.5927012827748645E-2</v>
      </c>
      <c r="BD198" s="2">
        <f t="shared" ref="BD198:BD261" si="257">BD$5*AZ198^2</f>
        <v>5.8759055903010005E-2</v>
      </c>
      <c r="BE198" s="2">
        <f t="shared" si="201"/>
        <v>163.94981964738309</v>
      </c>
      <c r="BF198" s="2">
        <f t="shared" ref="BF198:BF261" si="258">BC198*AS198</f>
        <v>1774.4461494162713</v>
      </c>
      <c r="BG198" s="2">
        <f t="shared" ref="BG198:BG261" si="259">BD198*AT198</f>
        <v>2229.3764479062966</v>
      </c>
      <c r="BH198" s="2">
        <f t="shared" si="251"/>
        <v>415.04790216565124</v>
      </c>
      <c r="BI198" s="2">
        <f t="shared" ref="BI198:BI261" si="260">2*BC$5*AY198*AS198/AA198*1000</f>
        <v>415.04790216565129</v>
      </c>
      <c r="BJ198" s="2">
        <f t="shared" ref="BJ198:BJ261" si="261">2*BD$5*AZ198*AT198/AB198*1000</f>
        <v>415.04790216565124</v>
      </c>
      <c r="BK198" s="11">
        <f t="shared" si="202"/>
        <v>3.6576831422967943E-2</v>
      </c>
      <c r="BL198" s="11"/>
      <c r="BM198" s="11"/>
    </row>
    <row r="199" spans="1:65">
      <c r="A199" s="2">
        <f t="shared" si="209"/>
        <v>2153</v>
      </c>
      <c r="B199" s="5">
        <f t="shared" si="210"/>
        <v>1165.3464635579323</v>
      </c>
      <c r="C199" s="5">
        <f t="shared" si="211"/>
        <v>2963.8732189368743</v>
      </c>
      <c r="D199" s="5">
        <f t="shared" si="212"/>
        <v>4369.0634622672915</v>
      </c>
      <c r="E199" s="15">
        <f t="shared" si="213"/>
        <v>2.6798070688837497E-6</v>
      </c>
      <c r="F199" s="15">
        <f t="shared" si="214"/>
        <v>5.2793996214520573E-6</v>
      </c>
      <c r="G199" s="15">
        <f t="shared" si="215"/>
        <v>1.0777706527660796E-5</v>
      </c>
      <c r="H199" s="5">
        <f t="shared" si="216"/>
        <v>283917.70460319071</v>
      </c>
      <c r="I199" s="5">
        <f t="shared" si="217"/>
        <v>112231.54550854753</v>
      </c>
      <c r="J199" s="5">
        <f t="shared" si="218"/>
        <v>38163.322584715032</v>
      </c>
      <c r="K199" s="5">
        <f t="shared" si="219"/>
        <v>243633.72909405702</v>
      </c>
      <c r="L199" s="5">
        <f t="shared" si="220"/>
        <v>37866.513584816697</v>
      </c>
      <c r="M199" s="5">
        <f t="shared" si="221"/>
        <v>8734.8977450903112</v>
      </c>
      <c r="N199" s="15">
        <f t="shared" si="222"/>
        <v>6.2642928483123139E-3</v>
      </c>
      <c r="O199" s="15">
        <f t="shared" si="223"/>
        <v>7.3587347994097385E-3</v>
      </c>
      <c r="P199" s="15">
        <f t="shared" si="224"/>
        <v>5.8492540357630851E-3</v>
      </c>
      <c r="Q199" s="5">
        <f t="shared" si="225"/>
        <v>8533.3145867092608</v>
      </c>
      <c r="R199" s="5">
        <f t="shared" si="226"/>
        <v>11660.335945709618</v>
      </c>
      <c r="S199" s="5">
        <f t="shared" si="227"/>
        <v>6184.600269768358</v>
      </c>
      <c r="T199" s="5">
        <f t="shared" si="228"/>
        <v>30.055591632214689</v>
      </c>
      <c r="U199" s="5">
        <f t="shared" si="229"/>
        <v>103.89535217459489</v>
      </c>
      <c r="V199" s="5">
        <f t="shared" si="230"/>
        <v>162.05612747788845</v>
      </c>
      <c r="W199" s="15">
        <f t="shared" si="231"/>
        <v>-1.0734613539272964E-2</v>
      </c>
      <c r="X199" s="15">
        <f t="shared" si="232"/>
        <v>-1.217998157191269E-2</v>
      </c>
      <c r="Y199" s="15">
        <f t="shared" si="233"/>
        <v>-9.7425357312937999E-3</v>
      </c>
      <c r="Z199" s="5">
        <f t="shared" si="252"/>
        <v>10259.402877121516</v>
      </c>
      <c r="AA199" s="5">
        <f t="shared" si="253"/>
        <v>21124.631973196898</v>
      </c>
      <c r="AB199" s="5">
        <f t="shared" si="254"/>
        <v>13712.773174663434</v>
      </c>
      <c r="AC199" s="16">
        <f t="shared" si="234"/>
        <v>1.295584317105261</v>
      </c>
      <c r="AD199" s="16">
        <f t="shared" si="235"/>
        <v>3.0000637604338656</v>
      </c>
      <c r="AE199" s="16">
        <f t="shared" si="236"/>
        <v>9.4600919631240998</v>
      </c>
      <c r="AF199" s="15">
        <f t="shared" si="237"/>
        <v>-4.0504037456468023E-3</v>
      </c>
      <c r="AG199" s="15">
        <f t="shared" si="238"/>
        <v>2.9673830763510267E-4</v>
      </c>
      <c r="AH199" s="15">
        <f t="shared" si="239"/>
        <v>9.7937136394747881E-3</v>
      </c>
      <c r="AI199" s="1">
        <f t="shared" si="203"/>
        <v>531407.15626565006</v>
      </c>
      <c r="AJ199" s="1">
        <f t="shared" si="204"/>
        <v>207509.6094324376</v>
      </c>
      <c r="AK199" s="1">
        <f t="shared" si="205"/>
        <v>71667.255948757578</v>
      </c>
      <c r="AL199" s="14">
        <f t="shared" si="240"/>
        <v>71.646565428624356</v>
      </c>
      <c r="AM199" s="14">
        <f t="shared" si="241"/>
        <v>16.450999618288215</v>
      </c>
      <c r="AN199" s="14">
        <f t="shared" si="242"/>
        <v>5.3035971661340362</v>
      </c>
      <c r="AO199" s="11">
        <f t="shared" si="243"/>
        <v>4.8994248101258218E-3</v>
      </c>
      <c r="AP199" s="11">
        <f t="shared" si="244"/>
        <v>6.1719830544503008E-3</v>
      </c>
      <c r="AQ199" s="11">
        <f t="shared" si="245"/>
        <v>5.5987673759412982E-3</v>
      </c>
      <c r="AR199" s="1">
        <f t="shared" si="255"/>
        <v>283917.70460319071</v>
      </c>
      <c r="AS199" s="1">
        <f t="shared" si="248"/>
        <v>112231.54550854753</v>
      </c>
      <c r="AT199" s="1">
        <f t="shared" si="249"/>
        <v>38163.322584715032</v>
      </c>
      <c r="AU199" s="1">
        <f t="shared" si="206"/>
        <v>56783.540920638145</v>
      </c>
      <c r="AV199" s="1">
        <f t="shared" si="207"/>
        <v>22446.309101709507</v>
      </c>
      <c r="AW199" s="1">
        <f t="shared" si="208"/>
        <v>7632.6645169430067</v>
      </c>
      <c r="AX199" s="2">
        <f t="shared" si="250"/>
        <v>7.7731909145025924E-2</v>
      </c>
      <c r="AY199" s="2">
        <f t="shared" si="246"/>
        <v>0.40489641653524117</v>
      </c>
      <c r="AZ199" s="2">
        <f t="shared" si="247"/>
        <v>0.77294543945858551</v>
      </c>
      <c r="BA199" s="2">
        <f t="shared" ref="BA199:BA262" si="262">(AX199*Z199+AY199*AA199+AZ199*AB199)/(Z199+AA199+AB199)</f>
        <v>0.44238155914570398</v>
      </c>
      <c r="BB199" s="2">
        <f t="shared" ref="BB199:BB262" si="263">BB$5*AX199^2</f>
        <v>6.0422496993305661E-4</v>
      </c>
      <c r="BC199" s="2">
        <f t="shared" si="256"/>
        <v>1.6394110812307953E-2</v>
      </c>
      <c r="BD199" s="2">
        <f t="shared" si="257"/>
        <v>5.9744465237982596E-2</v>
      </c>
      <c r="BE199" s="2">
        <f t="shared" ref="BE199:BE262" si="264">BB199*AR199</f>
        <v>171.55016652732536</v>
      </c>
      <c r="BF199" s="2">
        <f t="shared" si="258"/>
        <v>1839.936393703711</v>
      </c>
      <c r="BG199" s="2">
        <f t="shared" si="259"/>
        <v>2280.0472995284231</v>
      </c>
      <c r="BH199" s="2">
        <f t="shared" si="251"/>
        <v>430.22903931562075</v>
      </c>
      <c r="BI199" s="2">
        <f t="shared" si="260"/>
        <v>430.2290393156207</v>
      </c>
      <c r="BJ199" s="2">
        <f t="shared" si="261"/>
        <v>430.22903931562081</v>
      </c>
      <c r="BK199" s="11">
        <f t="shared" si="202"/>
        <v>3.6506667229007944E-2</v>
      </c>
      <c r="BL199" s="11"/>
      <c r="BM199" s="11"/>
    </row>
    <row r="200" spans="1:65">
      <c r="A200" s="2">
        <f t="shared" si="209"/>
        <v>2154</v>
      </c>
      <c r="B200" s="5">
        <f t="shared" si="210"/>
        <v>1165.3494303164384</v>
      </c>
      <c r="C200" s="5">
        <f t="shared" si="211"/>
        <v>2963.8880840344673</v>
      </c>
      <c r="D200" s="5">
        <f t="shared" si="212"/>
        <v>4369.1081963268989</v>
      </c>
      <c r="E200" s="15">
        <f t="shared" si="213"/>
        <v>2.5458167154395623E-6</v>
      </c>
      <c r="F200" s="15">
        <f t="shared" si="214"/>
        <v>5.0154296403794541E-6</v>
      </c>
      <c r="G200" s="15">
        <f t="shared" si="215"/>
        <v>1.0238821201277756E-5</v>
      </c>
      <c r="H200" s="5">
        <f t="shared" si="216"/>
        <v>285678.86612751742</v>
      </c>
      <c r="I200" s="5">
        <f t="shared" si="217"/>
        <v>113047.98527316419</v>
      </c>
      <c r="J200" s="5">
        <f t="shared" si="218"/>
        <v>38384.709105411108</v>
      </c>
      <c r="K200" s="5">
        <f t="shared" si="219"/>
        <v>245144.38218753348</v>
      </c>
      <c r="L200" s="5">
        <f t="shared" si="220"/>
        <v>38141.786082314691</v>
      </c>
      <c r="M200" s="5">
        <f t="shared" si="221"/>
        <v>8785.4791826123819</v>
      </c>
      <c r="N200" s="15">
        <f t="shared" si="222"/>
        <v>6.2005088502883332E-3</v>
      </c>
      <c r="O200" s="15">
        <f t="shared" si="223"/>
        <v>7.2695495686818656E-3</v>
      </c>
      <c r="P200" s="15">
        <f t="shared" si="224"/>
        <v>5.7907303552009459E-3</v>
      </c>
      <c r="Q200" s="5">
        <f t="shared" si="225"/>
        <v>8494.0772913537148</v>
      </c>
      <c r="R200" s="5">
        <f t="shared" si="226"/>
        <v>11602.104407269977</v>
      </c>
      <c r="S200" s="5">
        <f t="shared" si="227"/>
        <v>6159.8740895104211</v>
      </c>
      <c r="T200" s="5">
        <f t="shared" si="228"/>
        <v>29.732956471348658</v>
      </c>
      <c r="U200" s="5">
        <f t="shared" si="229"/>
        <v>102.62990869970095</v>
      </c>
      <c r="V200" s="5">
        <f t="shared" si="230"/>
        <v>160.47728986546002</v>
      </c>
      <c r="W200" s="15">
        <f t="shared" si="231"/>
        <v>-1.0734613539272964E-2</v>
      </c>
      <c r="X200" s="15">
        <f t="shared" si="232"/>
        <v>-1.217998157191269E-2</v>
      </c>
      <c r="Y200" s="15">
        <f t="shared" si="233"/>
        <v>-9.7425357312937999E-3</v>
      </c>
      <c r="Z200" s="5">
        <f t="shared" si="252"/>
        <v>10154.95449424811</v>
      </c>
      <c r="AA200" s="5">
        <f t="shared" si="253"/>
        <v>20823.94298612246</v>
      </c>
      <c r="AB200" s="5">
        <f t="shared" si="254"/>
        <v>13414.357781300321</v>
      </c>
      <c r="AC200" s="16">
        <f t="shared" si="234"/>
        <v>1.2903366775344567</v>
      </c>
      <c r="AD200" s="16">
        <f t="shared" si="235"/>
        <v>3.0009539942769341</v>
      </c>
      <c r="AE200" s="16">
        <f t="shared" si="236"/>
        <v>9.5527413948140349</v>
      </c>
      <c r="AF200" s="15">
        <f t="shared" si="237"/>
        <v>-4.0504037456468023E-3</v>
      </c>
      <c r="AG200" s="15">
        <f t="shared" si="238"/>
        <v>2.9673830763510267E-4</v>
      </c>
      <c r="AH200" s="15">
        <f t="shared" si="239"/>
        <v>9.7937136394747881E-3</v>
      </c>
      <c r="AI200" s="1">
        <f t="shared" si="203"/>
        <v>535049.98155972327</v>
      </c>
      <c r="AJ200" s="1">
        <f t="shared" si="204"/>
        <v>209204.95759090336</v>
      </c>
      <c r="AK200" s="1">
        <f t="shared" si="205"/>
        <v>72133.194870824824</v>
      </c>
      <c r="AL200" s="14">
        <f t="shared" si="240"/>
        <v>71.994082119243444</v>
      </c>
      <c r="AM200" s="14">
        <f t="shared" si="241"/>
        <v>16.55151955625233</v>
      </c>
      <c r="AN200" s="14">
        <f t="shared" si="242"/>
        <v>5.3329938368550334</v>
      </c>
      <c r="AO200" s="11">
        <f t="shared" si="243"/>
        <v>4.8504305620245634E-3</v>
      </c>
      <c r="AP200" s="11">
        <f t="shared" si="244"/>
        <v>6.1102632239057979E-3</v>
      </c>
      <c r="AQ200" s="11">
        <f t="shared" si="245"/>
        <v>5.542779702181885E-3</v>
      </c>
      <c r="AR200" s="1">
        <f t="shared" si="255"/>
        <v>285678.86612751742</v>
      </c>
      <c r="AS200" s="1">
        <f t="shared" si="248"/>
        <v>113047.98527316419</v>
      </c>
      <c r="AT200" s="1">
        <f t="shared" si="249"/>
        <v>38384.709105411108</v>
      </c>
      <c r="AU200" s="1">
        <f t="shared" si="206"/>
        <v>57135.773225503486</v>
      </c>
      <c r="AV200" s="1">
        <f t="shared" si="207"/>
        <v>22609.597054632839</v>
      </c>
      <c r="AW200" s="1">
        <f t="shared" si="208"/>
        <v>7676.9418210822223</v>
      </c>
      <c r="AX200" s="2">
        <f t="shared" si="250"/>
        <v>7.9257741605430421E-2</v>
      </c>
      <c r="AY200" s="2">
        <f t="shared" si="246"/>
        <v>0.41071632401760649</v>
      </c>
      <c r="AZ200" s="2">
        <f t="shared" si="247"/>
        <v>0.77920809711163952</v>
      </c>
      <c r="BA200" s="2">
        <f t="shared" si="262"/>
        <v>0.44624274922182339</v>
      </c>
      <c r="BB200" s="2">
        <f t="shared" si="263"/>
        <v>6.2817896043931766E-4</v>
      </c>
      <c r="BC200" s="2">
        <f t="shared" si="256"/>
        <v>1.6868789881453555E-2</v>
      </c>
      <c r="BD200" s="2">
        <f t="shared" si="257"/>
        <v>6.0716525860434224E-2</v>
      </c>
      <c r="BE200" s="2">
        <f t="shared" si="264"/>
        <v>179.45745314346689</v>
      </c>
      <c r="BF200" s="2">
        <f t="shared" si="258"/>
        <v>1906.9827100946625</v>
      </c>
      <c r="BG200" s="2">
        <f t="shared" si="259"/>
        <v>2330.5861830439385</v>
      </c>
      <c r="BH200" s="2">
        <f t="shared" si="251"/>
        <v>445.93526768617193</v>
      </c>
      <c r="BI200" s="2">
        <f t="shared" si="260"/>
        <v>445.93526768617193</v>
      </c>
      <c r="BJ200" s="2">
        <f t="shared" si="261"/>
        <v>445.93526768617198</v>
      </c>
      <c r="BK200" s="11">
        <f t="shared" ref="BK200:BK263" si="265">SUM(H200:J200)*SUM(B199:D199)/SUM(H199:J199)/SUM(B200:D200)-1+BK$5</f>
        <v>3.6437229575633862E-2</v>
      </c>
      <c r="BL200" s="11"/>
      <c r="BM200" s="11"/>
    </row>
    <row r="201" spans="1:65">
      <c r="A201" s="2">
        <f t="shared" si="209"/>
        <v>2155</v>
      </c>
      <c r="B201" s="5">
        <f t="shared" si="210"/>
        <v>1165.3522487441944</v>
      </c>
      <c r="C201" s="5">
        <f t="shared" si="211"/>
        <v>2963.9022059480076</v>
      </c>
      <c r="D201" s="5">
        <f t="shared" si="212"/>
        <v>4369.1506941186481</v>
      </c>
      <c r="E201" s="15">
        <f t="shared" si="213"/>
        <v>2.4185258796675841E-6</v>
      </c>
      <c r="F201" s="15">
        <f t="shared" si="214"/>
        <v>4.7646581583604815E-6</v>
      </c>
      <c r="G201" s="15">
        <f t="shared" si="215"/>
        <v>9.7268801412138672E-6</v>
      </c>
      <c r="H201" s="5">
        <f t="shared" si="216"/>
        <v>287432.86568979011</v>
      </c>
      <c r="I201" s="5">
        <f t="shared" si="217"/>
        <v>113860.3522018105</v>
      </c>
      <c r="J201" s="5">
        <f t="shared" si="218"/>
        <v>38605.173664054673</v>
      </c>
      <c r="K201" s="5">
        <f t="shared" si="219"/>
        <v>246648.91323591917</v>
      </c>
      <c r="L201" s="5">
        <f t="shared" si="220"/>
        <v>38415.691304967375</v>
      </c>
      <c r="M201" s="5">
        <f t="shared" si="221"/>
        <v>8835.8530906295891</v>
      </c>
      <c r="N201" s="15">
        <f t="shared" si="222"/>
        <v>6.1373262359107894E-3</v>
      </c>
      <c r="O201" s="15">
        <f t="shared" si="223"/>
        <v>7.1812374507465027E-3</v>
      </c>
      <c r="P201" s="15">
        <f t="shared" si="224"/>
        <v>5.733768980626941E-3</v>
      </c>
      <c r="Q201" s="5">
        <f t="shared" si="225"/>
        <v>8454.4884197017345</v>
      </c>
      <c r="R201" s="5">
        <f t="shared" si="226"/>
        <v>11543.148649757577</v>
      </c>
      <c r="S201" s="5">
        <f t="shared" si="227"/>
        <v>6134.8961643979983</v>
      </c>
      <c r="T201" s="5">
        <f t="shared" si="228"/>
        <v>29.413784674248706</v>
      </c>
      <c r="U201" s="5">
        <f t="shared" si="229"/>
        <v>101.37987830301151</v>
      </c>
      <c r="V201" s="5">
        <f t="shared" si="230"/>
        <v>158.91383413488458</v>
      </c>
      <c r="W201" s="15">
        <f t="shared" si="231"/>
        <v>-1.0734613539272964E-2</v>
      </c>
      <c r="X201" s="15">
        <f t="shared" si="232"/>
        <v>-1.217998157191269E-2</v>
      </c>
      <c r="Y201" s="15">
        <f t="shared" si="233"/>
        <v>-9.7425357312937999E-3</v>
      </c>
      <c r="Z201" s="5">
        <f t="shared" si="252"/>
        <v>10050.662427899113</v>
      </c>
      <c r="AA201" s="5">
        <f t="shared" si="253"/>
        <v>20523.402868745306</v>
      </c>
      <c r="AB201" s="5">
        <f t="shared" si="254"/>
        <v>13119.450982424156</v>
      </c>
      <c r="AC201" s="16">
        <f t="shared" si="234"/>
        <v>1.2851102930226257</v>
      </c>
      <c r="AD201" s="16">
        <f t="shared" si="235"/>
        <v>3.0018444922864864</v>
      </c>
      <c r="AE201" s="16">
        <f t="shared" si="236"/>
        <v>9.646298208506801</v>
      </c>
      <c r="AF201" s="15">
        <f t="shared" si="237"/>
        <v>-4.0504037456468023E-3</v>
      </c>
      <c r="AG201" s="15">
        <f t="shared" si="238"/>
        <v>2.9673830763510267E-4</v>
      </c>
      <c r="AH201" s="15">
        <f t="shared" si="239"/>
        <v>9.7937136394747881E-3</v>
      </c>
      <c r="AI201" s="1">
        <f t="shared" si="203"/>
        <v>538680.75662925444</v>
      </c>
      <c r="AJ201" s="1">
        <f t="shared" si="204"/>
        <v>210894.05888644588</v>
      </c>
      <c r="AK201" s="1">
        <f t="shared" si="205"/>
        <v>72596.817204824561</v>
      </c>
      <c r="AL201" s="14">
        <f t="shared" si="240"/>
        <v>72.339792392477563</v>
      </c>
      <c r="AM201" s="14">
        <f t="shared" si="241"/>
        <v>16.651642356084214</v>
      </c>
      <c r="AN201" s="14">
        <f t="shared" si="242"/>
        <v>5.3622578507459071</v>
      </c>
      <c r="AO201" s="11">
        <f t="shared" si="243"/>
        <v>4.8019262564043177E-3</v>
      </c>
      <c r="AP201" s="11">
        <f t="shared" si="244"/>
        <v>6.0491605916667395E-3</v>
      </c>
      <c r="AQ201" s="11">
        <f t="shared" si="245"/>
        <v>5.4873519051600664E-3</v>
      </c>
      <c r="AR201" s="1">
        <f t="shared" si="255"/>
        <v>287432.86568979011</v>
      </c>
      <c r="AS201" s="1">
        <f t="shared" si="248"/>
        <v>113860.3522018105</v>
      </c>
      <c r="AT201" s="1">
        <f t="shared" si="249"/>
        <v>38605.173664054673</v>
      </c>
      <c r="AU201" s="1">
        <f t="shared" si="206"/>
        <v>57486.573137958025</v>
      </c>
      <c r="AV201" s="1">
        <f t="shared" si="207"/>
        <v>22772.070440362102</v>
      </c>
      <c r="AW201" s="1">
        <f t="shared" si="208"/>
        <v>7721.0347328109347</v>
      </c>
      <c r="AX201" s="2">
        <f t="shared" si="250"/>
        <v>8.0805903704656817E-2</v>
      </c>
      <c r="AY201" s="2">
        <f t="shared" si="246"/>
        <v>0.41654476167300875</v>
      </c>
      <c r="AZ201" s="2">
        <f t="shared" si="247"/>
        <v>0.78533504985923652</v>
      </c>
      <c r="BA201" s="2">
        <f t="shared" si="262"/>
        <v>0.45004923345630443</v>
      </c>
      <c r="BB201" s="2">
        <f t="shared" si="263"/>
        <v>6.5295940735262716E-4</v>
      </c>
      <c r="BC201" s="2">
        <f t="shared" si="256"/>
        <v>1.7350953847722367E-2</v>
      </c>
      <c r="BD201" s="2">
        <f t="shared" si="257"/>
        <v>6.1675114053740959E-2</v>
      </c>
      <c r="BE201" s="2">
        <f t="shared" si="264"/>
        <v>187.68199363447263</v>
      </c>
      <c r="BF201" s="2">
        <f t="shared" si="258"/>
        <v>1975.5857161390277</v>
      </c>
      <c r="BG201" s="2">
        <f t="shared" si="259"/>
        <v>2380.9784887950486</v>
      </c>
      <c r="BH201" s="2">
        <f t="shared" si="251"/>
        <v>462.1839134107247</v>
      </c>
      <c r="BI201" s="2">
        <f t="shared" si="260"/>
        <v>462.1839134107247</v>
      </c>
      <c r="BJ201" s="2">
        <f t="shared" si="261"/>
        <v>462.18391341072464</v>
      </c>
      <c r="BK201" s="11">
        <f t="shared" si="265"/>
        <v>3.6368521532833958E-2</v>
      </c>
      <c r="BL201" s="11"/>
      <c r="BM201" s="11"/>
    </row>
    <row r="202" spans="1:65">
      <c r="A202" s="2">
        <f t="shared" si="209"/>
        <v>2156</v>
      </c>
      <c r="B202" s="5">
        <f t="shared" si="210"/>
        <v>1165.3549262570384</v>
      </c>
      <c r="C202" s="5">
        <f t="shared" si="211"/>
        <v>2963.9156218297921</v>
      </c>
      <c r="D202" s="5">
        <f t="shared" si="212"/>
        <v>4369.1910674135124</v>
      </c>
      <c r="E202" s="15">
        <f t="shared" si="213"/>
        <v>2.2975995856842047E-6</v>
      </c>
      <c r="F202" s="15">
        <f t="shared" si="214"/>
        <v>4.5264252504424573E-6</v>
      </c>
      <c r="G202" s="15">
        <f t="shared" si="215"/>
        <v>9.2405361341531739E-6</v>
      </c>
      <c r="H202" s="5">
        <f t="shared" si="216"/>
        <v>289179.60948652809</v>
      </c>
      <c r="I202" s="5">
        <f t="shared" si="217"/>
        <v>114668.57377714735</v>
      </c>
      <c r="J202" s="5">
        <f t="shared" si="218"/>
        <v>38824.728406750466</v>
      </c>
      <c r="K202" s="5">
        <f t="shared" si="219"/>
        <v>248147.24078554651</v>
      </c>
      <c r="L202" s="5">
        <f t="shared" si="220"/>
        <v>38688.204526671369</v>
      </c>
      <c r="M202" s="5">
        <f t="shared" si="221"/>
        <v>8886.0221051706158</v>
      </c>
      <c r="N202" s="15">
        <f t="shared" si="222"/>
        <v>6.0747380962273834E-3</v>
      </c>
      <c r="O202" s="15">
        <f t="shared" si="223"/>
        <v>7.0937997585573953E-3</v>
      </c>
      <c r="P202" s="15">
        <f t="shared" si="224"/>
        <v>5.6778914301134353E-3</v>
      </c>
      <c r="Q202" s="5">
        <f t="shared" si="225"/>
        <v>8414.5595730745881</v>
      </c>
      <c r="R202" s="5">
        <f t="shared" si="226"/>
        <v>11483.492720788865</v>
      </c>
      <c r="S202" s="5">
        <f t="shared" si="227"/>
        <v>6109.6770854151791</v>
      </c>
      <c r="T202" s="5">
        <f t="shared" si="228"/>
        <v>29.098039063043256</v>
      </c>
      <c r="U202" s="5">
        <f t="shared" si="229"/>
        <v>100.14507325351808</v>
      </c>
      <c r="V202" s="5">
        <f t="shared" si="230"/>
        <v>157.36561042762858</v>
      </c>
      <c r="W202" s="15">
        <f t="shared" si="231"/>
        <v>-1.0734613539272964E-2</v>
      </c>
      <c r="X202" s="15">
        <f t="shared" si="232"/>
        <v>-1.217998157191269E-2</v>
      </c>
      <c r="Y202" s="15">
        <f t="shared" si="233"/>
        <v>-9.7425357312937999E-3</v>
      </c>
      <c r="Z202" s="5">
        <f t="shared" si="252"/>
        <v>9946.5466056140885</v>
      </c>
      <c r="AA202" s="5">
        <f t="shared" si="253"/>
        <v>20223.153334119499</v>
      </c>
      <c r="AB202" s="5">
        <f t="shared" si="254"/>
        <v>12828.081275186381</v>
      </c>
      <c r="AC202" s="16">
        <f t="shared" si="234"/>
        <v>1.2799050774781975</v>
      </c>
      <c r="AD202" s="16">
        <f t="shared" si="235"/>
        <v>3.0027352545409114</v>
      </c>
      <c r="AE202" s="16">
        <f t="shared" si="236"/>
        <v>9.7407712908418951</v>
      </c>
      <c r="AF202" s="15">
        <f t="shared" si="237"/>
        <v>-4.0504037456468023E-3</v>
      </c>
      <c r="AG202" s="15">
        <f t="shared" si="238"/>
        <v>2.9673830763510267E-4</v>
      </c>
      <c r="AH202" s="15">
        <f t="shared" si="239"/>
        <v>9.7937136394747881E-3</v>
      </c>
      <c r="AI202" s="1">
        <f t="shared" si="203"/>
        <v>542299.25410428701</v>
      </c>
      <c r="AJ202" s="1">
        <f t="shared" si="204"/>
        <v>212576.7234381634</v>
      </c>
      <c r="AK202" s="1">
        <f t="shared" si="205"/>
        <v>73058.170217153034</v>
      </c>
      <c r="AL202" s="14">
        <f t="shared" si="240"/>
        <v>72.683689037465115</v>
      </c>
      <c r="AM202" s="14">
        <f t="shared" si="241"/>
        <v>16.751363530223895</v>
      </c>
      <c r="AN202" s="14">
        <f t="shared" si="242"/>
        <v>5.391388200620824</v>
      </c>
      <c r="AO202" s="11">
        <f t="shared" si="243"/>
        <v>4.7539069938402744E-3</v>
      </c>
      <c r="AP202" s="11">
        <f t="shared" si="244"/>
        <v>5.9886689857500718E-3</v>
      </c>
      <c r="AQ202" s="11">
        <f t="shared" si="245"/>
        <v>5.4324783861084656E-3</v>
      </c>
      <c r="AR202" s="1">
        <f t="shared" si="255"/>
        <v>289179.60948652809</v>
      </c>
      <c r="AS202" s="1">
        <f t="shared" si="248"/>
        <v>114668.57377714735</v>
      </c>
      <c r="AT202" s="1">
        <f t="shared" si="249"/>
        <v>38824.728406750466</v>
      </c>
      <c r="AU202" s="1">
        <f t="shared" si="206"/>
        <v>57835.921897305619</v>
      </c>
      <c r="AV202" s="1">
        <f t="shared" si="207"/>
        <v>22933.714755429472</v>
      </c>
      <c r="AW202" s="1">
        <f t="shared" si="208"/>
        <v>7764.9456813500938</v>
      </c>
      <c r="AX202" s="2">
        <f t="shared" si="250"/>
        <v>8.237656874279313E-2</v>
      </c>
      <c r="AY202" s="2">
        <f t="shared" si="246"/>
        <v>0.42238015677641499</v>
      </c>
      <c r="AZ202" s="2">
        <f t="shared" si="247"/>
        <v>0.7913203231377921</v>
      </c>
      <c r="BA202" s="2">
        <f t="shared" si="262"/>
        <v>0.45379882227823698</v>
      </c>
      <c r="BB202" s="2">
        <f t="shared" si="263"/>
        <v>6.7858990778361223E-4</v>
      </c>
      <c r="BC202" s="2">
        <f t="shared" si="256"/>
        <v>1.7840499683846892E-2</v>
      </c>
      <c r="BD202" s="2">
        <f t="shared" si="257"/>
        <v>6.2618785381089975E-2</v>
      </c>
      <c r="BE202" s="2">
        <f t="shared" si="264"/>
        <v>196.23436453436409</v>
      </c>
      <c r="BF202" s="2">
        <f t="shared" si="258"/>
        <v>2045.7446542183714</v>
      </c>
      <c r="BG202" s="2">
        <f t="shared" si="259"/>
        <v>2431.1573355814148</v>
      </c>
      <c r="BH202" s="2">
        <f t="shared" si="251"/>
        <v>478.99285901773214</v>
      </c>
      <c r="BI202" s="2">
        <f t="shared" si="260"/>
        <v>478.99285901773226</v>
      </c>
      <c r="BJ202" s="2">
        <f t="shared" si="261"/>
        <v>478.99285901773214</v>
      </c>
      <c r="BK202" s="11">
        <f t="shared" si="265"/>
        <v>3.6300497791181136E-2</v>
      </c>
      <c r="BL202" s="11"/>
      <c r="BM202" s="11"/>
    </row>
    <row r="203" spans="1:65">
      <c r="A203" s="2">
        <f t="shared" si="209"/>
        <v>2157</v>
      </c>
      <c r="B203" s="5">
        <f t="shared" si="210"/>
        <v>1165.3574699000844</v>
      </c>
      <c r="C203" s="5">
        <f t="shared" si="211"/>
        <v>2963.9283669751776</v>
      </c>
      <c r="D203" s="5">
        <f t="shared" si="212"/>
        <v>4369.2294223980516</v>
      </c>
      <c r="E203" s="15">
        <f t="shared" si="213"/>
        <v>2.1827196063999944E-6</v>
      </c>
      <c r="F203" s="15">
        <f t="shared" si="214"/>
        <v>4.3001039879203342E-6</v>
      </c>
      <c r="G203" s="15">
        <f t="shared" si="215"/>
        <v>8.7785093274455143E-6</v>
      </c>
      <c r="H203" s="5">
        <f t="shared" si="216"/>
        <v>290919.00558057177</v>
      </c>
      <c r="I203" s="5">
        <f t="shared" si="217"/>
        <v>115472.58021425486</v>
      </c>
      <c r="J203" s="5">
        <f t="shared" si="218"/>
        <v>39043.440600274611</v>
      </c>
      <c r="K203" s="5">
        <f t="shared" si="219"/>
        <v>249639.28502171495</v>
      </c>
      <c r="L203" s="5">
        <f t="shared" si="220"/>
        <v>38959.30195239497</v>
      </c>
      <c r="M203" s="5">
        <f t="shared" si="221"/>
        <v>8936.0014834939975</v>
      </c>
      <c r="N203" s="15">
        <f t="shared" si="222"/>
        <v>6.0127375643796999E-3</v>
      </c>
      <c r="O203" s="15">
        <f t="shared" si="223"/>
        <v>7.0072371938767475E-3</v>
      </c>
      <c r="P203" s="15">
        <f t="shared" si="224"/>
        <v>5.6244940347716099E-3</v>
      </c>
      <c r="Q203" s="5">
        <f t="shared" si="225"/>
        <v>8374.3022322836823</v>
      </c>
      <c r="R203" s="5">
        <f t="shared" si="226"/>
        <v>11423.16057557915</v>
      </c>
      <c r="S203" s="5">
        <f t="shared" si="227"/>
        <v>6084.2357995153307</v>
      </c>
      <c r="T203" s="5">
        <f t="shared" si="228"/>
        <v>28.785682858950818</v>
      </c>
      <c r="U203" s="5">
        <f t="shared" si="229"/>
        <v>98.925308106772377</v>
      </c>
      <c r="V203" s="5">
        <f t="shared" si="230"/>
        <v>155.83247034516054</v>
      </c>
      <c r="W203" s="15">
        <f t="shared" si="231"/>
        <v>-1.0734613539272964E-2</v>
      </c>
      <c r="X203" s="15">
        <f t="shared" si="232"/>
        <v>-1.217998157191269E-2</v>
      </c>
      <c r="Y203" s="15">
        <f t="shared" si="233"/>
        <v>-9.7425357312937999E-3</v>
      </c>
      <c r="Z203" s="5">
        <f t="shared" si="252"/>
        <v>9842.6265174273904</v>
      </c>
      <c r="AA203" s="5">
        <f t="shared" si="253"/>
        <v>19923.3332559888</v>
      </c>
      <c r="AB203" s="5">
        <f t="shared" si="254"/>
        <v>12540.776320912788</v>
      </c>
      <c r="AC203" s="16">
        <f t="shared" si="234"/>
        <v>1.2747209451583075</v>
      </c>
      <c r="AD203" s="16">
        <f t="shared" si="235"/>
        <v>3.0036262811186201</v>
      </c>
      <c r="AE203" s="16">
        <f t="shared" si="236"/>
        <v>9.8361696154920182</v>
      </c>
      <c r="AF203" s="15">
        <f t="shared" si="237"/>
        <v>-4.0504037456468023E-3</v>
      </c>
      <c r="AG203" s="15">
        <f t="shared" si="238"/>
        <v>2.9673830763510267E-4</v>
      </c>
      <c r="AH203" s="15">
        <f t="shared" si="239"/>
        <v>9.7937136394747881E-3</v>
      </c>
      <c r="AI203" s="1">
        <f t="shared" si="203"/>
        <v>545905.25059116399</v>
      </c>
      <c r="AJ203" s="1">
        <f t="shared" si="204"/>
        <v>214252.76584977654</v>
      </c>
      <c r="AK203" s="1">
        <f t="shared" si="205"/>
        <v>73517.298876787827</v>
      </c>
      <c r="AL203" s="14">
        <f t="shared" si="240"/>
        <v>73.025765220141906</v>
      </c>
      <c r="AM203" s="14">
        <f t="shared" si="241"/>
        <v>16.850678717753947</v>
      </c>
      <c r="AN203" s="14">
        <f t="shared" si="242"/>
        <v>5.4203839144931072</v>
      </c>
      <c r="AO203" s="11">
        <f t="shared" si="243"/>
        <v>4.706367923901872E-3</v>
      </c>
      <c r="AP203" s="11">
        <f t="shared" si="244"/>
        <v>5.9287822958925714E-3</v>
      </c>
      <c r="AQ203" s="11">
        <f t="shared" si="245"/>
        <v>5.3781536022473805E-3</v>
      </c>
      <c r="AR203" s="1">
        <f t="shared" si="255"/>
        <v>290919.00558057177</v>
      </c>
      <c r="AS203" s="1">
        <f t="shared" si="248"/>
        <v>115472.58021425486</v>
      </c>
      <c r="AT203" s="1">
        <f t="shared" si="249"/>
        <v>39043.440600274611</v>
      </c>
      <c r="AU203" s="1">
        <f t="shared" si="206"/>
        <v>58183.801116114359</v>
      </c>
      <c r="AV203" s="1">
        <f t="shared" si="207"/>
        <v>23094.516042850973</v>
      </c>
      <c r="AW203" s="1">
        <f t="shared" si="208"/>
        <v>7808.6881200549224</v>
      </c>
      <c r="AX203" s="2">
        <f t="shared" si="250"/>
        <v>8.3969904933694481E-2</v>
      </c>
      <c r="AY203" s="2">
        <f t="shared" si="246"/>
        <v>0.42822091905987475</v>
      </c>
      <c r="AZ203" s="2">
        <f t="shared" si="247"/>
        <v>0.79718861918889172</v>
      </c>
      <c r="BA203" s="2">
        <f t="shared" si="262"/>
        <v>0.45750247918561715</v>
      </c>
      <c r="BB203" s="2">
        <f t="shared" si="263"/>
        <v>7.050944934573689E-4</v>
      </c>
      <c r="BC203" s="2">
        <f t="shared" si="256"/>
        <v>1.8337315552048383E-2</v>
      </c>
      <c r="BD203" s="2">
        <f t="shared" si="257"/>
        <v>6.3550969456429185E-2</v>
      </c>
      <c r="BE203" s="2">
        <f t="shared" si="264"/>
        <v>205.12538887695473</v>
      </c>
      <c r="BF203" s="2">
        <f t="shared" si="258"/>
        <v>2117.4571409980099</v>
      </c>
      <c r="BG203" s="2">
        <f t="shared" si="259"/>
        <v>2481.2485010619589</v>
      </c>
      <c r="BH203" s="2">
        <f t="shared" si="251"/>
        <v>496.38053823849685</v>
      </c>
      <c r="BI203" s="2">
        <f t="shared" si="260"/>
        <v>496.38053823849691</v>
      </c>
      <c r="BJ203" s="2">
        <f t="shared" si="261"/>
        <v>496.38053823849691</v>
      </c>
      <c r="BK203" s="11">
        <f t="shared" si="265"/>
        <v>3.6233277451699991E-2</v>
      </c>
      <c r="BL203" s="11"/>
      <c r="BM203" s="11"/>
    </row>
    <row r="204" spans="1:65">
      <c r="A204" s="2">
        <f t="shared" si="209"/>
        <v>2158</v>
      </c>
      <c r="B204" s="5">
        <f t="shared" si="210"/>
        <v>1165.3598863662526</v>
      </c>
      <c r="C204" s="5">
        <f t="shared" si="211"/>
        <v>2963.9404749153591</v>
      </c>
      <c r="D204" s="5">
        <f t="shared" si="212"/>
        <v>4369.2658599532278</v>
      </c>
      <c r="E204" s="15">
        <f t="shared" si="213"/>
        <v>2.0735836260799947E-6</v>
      </c>
      <c r="F204" s="15">
        <f t="shared" si="214"/>
        <v>4.0850987885243171E-6</v>
      </c>
      <c r="G204" s="15">
        <f t="shared" si="215"/>
        <v>8.3395838610732374E-6</v>
      </c>
      <c r="H204" s="5">
        <f t="shared" si="216"/>
        <v>292650.9639006494</v>
      </c>
      <c r="I204" s="5">
        <f t="shared" si="217"/>
        <v>116272.30473277591</v>
      </c>
      <c r="J204" s="5">
        <f t="shared" si="218"/>
        <v>39261.175913051768</v>
      </c>
      <c r="K204" s="5">
        <f t="shared" si="219"/>
        <v>251124.96776697377</v>
      </c>
      <c r="L204" s="5">
        <f t="shared" si="220"/>
        <v>39228.96080971272</v>
      </c>
      <c r="M204" s="5">
        <f t="shared" si="221"/>
        <v>8985.7603477285429</v>
      </c>
      <c r="N204" s="15">
        <f t="shared" si="222"/>
        <v>5.9513178990622251E-3</v>
      </c>
      <c r="O204" s="15">
        <f t="shared" si="223"/>
        <v>6.9215525896035857E-3</v>
      </c>
      <c r="P204" s="15">
        <f t="shared" si="224"/>
        <v>5.5683589943955614E-3</v>
      </c>
      <c r="Q204" s="5">
        <f t="shared" si="225"/>
        <v>8333.727756455537</v>
      </c>
      <c r="R204" s="5">
        <f t="shared" si="226"/>
        <v>11362.176089856999</v>
      </c>
      <c r="S204" s="5">
        <f t="shared" si="227"/>
        <v>6058.5595800179462</v>
      </c>
      <c r="T204" s="5">
        <f t="shared" si="228"/>
        <v>28.476679677995907</v>
      </c>
      <c r="U204" s="5">
        <f t="shared" si="229"/>
        <v>97.720399677036099</v>
      </c>
      <c r="V204" s="5">
        <f t="shared" si="230"/>
        <v>154.31426693472704</v>
      </c>
      <c r="W204" s="15">
        <f t="shared" si="231"/>
        <v>-1.0734613539272964E-2</v>
      </c>
      <c r="X204" s="15">
        <f t="shared" si="232"/>
        <v>-1.217998157191269E-2</v>
      </c>
      <c r="Y204" s="15">
        <f t="shared" si="233"/>
        <v>-9.7425357312937999E-3</v>
      </c>
      <c r="Z204" s="5">
        <f t="shared" si="252"/>
        <v>9738.921260559664</v>
      </c>
      <c r="AA204" s="5">
        <f t="shared" si="253"/>
        <v>19624.079397741985</v>
      </c>
      <c r="AB204" s="5">
        <f t="shared" si="254"/>
        <v>12256.233628010354</v>
      </c>
      <c r="AC204" s="16">
        <f t="shared" si="234"/>
        <v>1.2695578106673839</v>
      </c>
      <c r="AD204" s="16">
        <f t="shared" si="235"/>
        <v>3.0045175720980475</v>
      </c>
      <c r="AE204" s="16">
        <f t="shared" si="236"/>
        <v>9.9325022440154491</v>
      </c>
      <c r="AF204" s="15">
        <f t="shared" si="237"/>
        <v>-4.0504037456468023E-3</v>
      </c>
      <c r="AG204" s="15">
        <f t="shared" si="238"/>
        <v>2.9673830763510267E-4</v>
      </c>
      <c r="AH204" s="15">
        <f t="shared" si="239"/>
        <v>9.7937136394747881E-3</v>
      </c>
      <c r="AI204" s="1">
        <f t="shared" si="203"/>
        <v>549498.52664816193</v>
      </c>
      <c r="AJ204" s="1">
        <f t="shared" si="204"/>
        <v>215922.00530764984</v>
      </c>
      <c r="AK204" s="1">
        <f t="shared" si="205"/>
        <v>73974.257109163969</v>
      </c>
      <c r="AL204" s="14">
        <f t="shared" si="240"/>
        <v>73.366014478001858</v>
      </c>
      <c r="AM204" s="14">
        <f t="shared" si="241"/>
        <v>16.949583683352984</v>
      </c>
      <c r="AN204" s="14">
        <f t="shared" si="242"/>
        <v>5.4492440551956483</v>
      </c>
      <c r="AO204" s="11">
        <f t="shared" si="243"/>
        <v>4.6593042446628529E-3</v>
      </c>
      <c r="AP204" s="11">
        <f t="shared" si="244"/>
        <v>5.8694944729336456E-3</v>
      </c>
      <c r="AQ204" s="11">
        <f t="shared" si="245"/>
        <v>5.3243720662249066E-3</v>
      </c>
      <c r="AR204" s="1">
        <f t="shared" si="255"/>
        <v>292650.9639006494</v>
      </c>
      <c r="AS204" s="1">
        <f t="shared" si="248"/>
        <v>116272.30473277591</v>
      </c>
      <c r="AT204" s="1">
        <f t="shared" si="249"/>
        <v>39261.175913051768</v>
      </c>
      <c r="AU204" s="1">
        <f t="shared" si="206"/>
        <v>58530.192780129881</v>
      </c>
      <c r="AV204" s="1">
        <f t="shared" si="207"/>
        <v>23254.460946555184</v>
      </c>
      <c r="AW204" s="1">
        <f t="shared" si="208"/>
        <v>7852.2351826103541</v>
      </c>
      <c r="AX204" s="2">
        <f t="shared" si="250"/>
        <v>8.5586088936917548E-2</v>
      </c>
      <c r="AY204" s="2">
        <f t="shared" si="246"/>
        <v>0.43406552724269037</v>
      </c>
      <c r="AZ204" s="2">
        <f t="shared" si="247"/>
        <v>0.80285295994342087</v>
      </c>
      <c r="BA204" s="2">
        <f t="shared" si="262"/>
        <v>0.46112347636119894</v>
      </c>
      <c r="BB204" s="2">
        <f t="shared" si="263"/>
        <v>7.324978619517961E-4</v>
      </c>
      <c r="BC204" s="2">
        <f t="shared" si="256"/>
        <v>1.8841288194047481E-2</v>
      </c>
      <c r="BD204" s="2">
        <f t="shared" si="257"/>
        <v>6.4457287528991214E-2</v>
      </c>
      <c r="BE204" s="2">
        <f t="shared" si="264"/>
        <v>214.36620535535795</v>
      </c>
      <c r="BF204" s="2">
        <f t="shared" si="258"/>
        <v>2190.7200024563417</v>
      </c>
      <c r="BG204" s="2">
        <f t="shared" si="259"/>
        <v>2530.6689045538819</v>
      </c>
      <c r="BH204" s="2">
        <f t="shared" si="251"/>
        <v>514.36603200211653</v>
      </c>
      <c r="BI204" s="2">
        <f t="shared" si="260"/>
        <v>514.36603200211653</v>
      </c>
      <c r="BJ204" s="2">
        <f t="shared" si="261"/>
        <v>514.36603200211653</v>
      </c>
      <c r="BK204" s="11">
        <f t="shared" si="265"/>
        <v>3.6166400112892488E-2</v>
      </c>
      <c r="BL204" s="11"/>
      <c r="BM204" s="11"/>
    </row>
    <row r="205" spans="1:65">
      <c r="A205" s="2">
        <f t="shared" si="209"/>
        <v>2159</v>
      </c>
      <c r="B205" s="5">
        <f t="shared" si="210"/>
        <v>1165.3621820138724</v>
      </c>
      <c r="C205" s="5">
        <f t="shared" si="211"/>
        <v>2963.9519775055205</v>
      </c>
      <c r="D205" s="5">
        <f t="shared" si="212"/>
        <v>4369.3004759193263</v>
      </c>
      <c r="E205" s="15">
        <f t="shared" si="213"/>
        <v>1.9699044447759948E-6</v>
      </c>
      <c r="F205" s="15">
        <f t="shared" si="214"/>
        <v>3.8808438490981011E-6</v>
      </c>
      <c r="G205" s="15">
        <f t="shared" si="215"/>
        <v>7.9226046680195747E-6</v>
      </c>
      <c r="H205" s="5">
        <f t="shared" si="216"/>
        <v>294375.39615520003</v>
      </c>
      <c r="I205" s="5">
        <f t="shared" si="217"/>
        <v>117067.68272635243</v>
      </c>
      <c r="J205" s="5">
        <f t="shared" si="218"/>
        <v>39478.544535167697</v>
      </c>
      <c r="K205" s="5">
        <f t="shared" si="219"/>
        <v>252604.21240586974</v>
      </c>
      <c r="L205" s="5">
        <f t="shared" si="220"/>
        <v>39497.159068304907</v>
      </c>
      <c r="M205" s="5">
        <f t="shared" si="221"/>
        <v>9035.4382246648256</v>
      </c>
      <c r="N205" s="15">
        <f t="shared" si="222"/>
        <v>5.8904721901988921E-3</v>
      </c>
      <c r="O205" s="15">
        <f t="shared" si="223"/>
        <v>6.8367413527248289E-3</v>
      </c>
      <c r="P205" s="15">
        <f t="shared" si="224"/>
        <v>5.5285112237430933E-3</v>
      </c>
      <c r="Q205" s="5">
        <f t="shared" si="225"/>
        <v>8292.8473795287755</v>
      </c>
      <c r="R205" s="5">
        <f t="shared" si="226"/>
        <v>11300.562965021551</v>
      </c>
      <c r="S205" s="5">
        <f t="shared" si="227"/>
        <v>6032.7501317545684</v>
      </c>
      <c r="T205" s="5">
        <f t="shared" si="228"/>
        <v>28.170993526770953</v>
      </c>
      <c r="U205" s="5">
        <f t="shared" si="229"/>
        <v>96.530167009769855</v>
      </c>
      <c r="V205" s="5">
        <f t="shared" si="230"/>
        <v>152.81085467526705</v>
      </c>
      <c r="W205" s="15">
        <f t="shared" si="231"/>
        <v>-1.0734613539272964E-2</v>
      </c>
      <c r="X205" s="15">
        <f t="shared" si="232"/>
        <v>-1.217998157191269E-2</v>
      </c>
      <c r="Y205" s="15">
        <f t="shared" si="233"/>
        <v>-9.7425357312937999E-3</v>
      </c>
      <c r="Z205" s="5">
        <f t="shared" si="252"/>
        <v>9635.4493975844816</v>
      </c>
      <c r="AA205" s="5">
        <f t="shared" si="253"/>
        <v>19325.52343134609</v>
      </c>
      <c r="AB205" s="5">
        <f t="shared" si="254"/>
        <v>11979.838922141687</v>
      </c>
      <c r="AC205" s="16">
        <f t="shared" si="234"/>
        <v>1.2644155889557416</v>
      </c>
      <c r="AD205" s="16">
        <f t="shared" si="235"/>
        <v>3.0054091275576518</v>
      </c>
      <c r="AE205" s="16">
        <f t="shared" si="236"/>
        <v>10.029778326716777</v>
      </c>
      <c r="AF205" s="15">
        <f t="shared" si="237"/>
        <v>-4.0504037456468023E-3</v>
      </c>
      <c r="AG205" s="15">
        <f t="shared" si="238"/>
        <v>2.9673830763510267E-4</v>
      </c>
      <c r="AH205" s="15">
        <f t="shared" si="239"/>
        <v>9.7937136394747881E-3</v>
      </c>
      <c r="AI205" s="1">
        <f t="shared" si="203"/>
        <v>553078.86676347558</v>
      </c>
      <c r="AJ205" s="1">
        <f t="shared" si="204"/>
        <v>217584.26572344007</v>
      </c>
      <c r="AK205" s="1">
        <f t="shared" si="205"/>
        <v>74429.066580857936</v>
      </c>
      <c r="AL205" s="14">
        <f t="shared" si="240"/>
        <v>73.704430714846495</v>
      </c>
      <c r="AM205" s="14">
        <f t="shared" si="241"/>
        <v>17.048074316223474</v>
      </c>
      <c r="AN205" s="14">
        <f t="shared" si="242"/>
        <v>5.4779677199968786</v>
      </c>
      <c r="AO205" s="11">
        <f t="shared" si="243"/>
        <v>4.612711202216224E-3</v>
      </c>
      <c r="AP205" s="11">
        <f t="shared" si="244"/>
        <v>5.8107995282043095E-3</v>
      </c>
      <c r="AQ205" s="11">
        <f t="shared" si="245"/>
        <v>5.2711283455626574E-3</v>
      </c>
      <c r="AR205" s="1">
        <f t="shared" si="255"/>
        <v>294375.39615520003</v>
      </c>
      <c r="AS205" s="1">
        <f t="shared" si="248"/>
        <v>117067.68272635243</v>
      </c>
      <c r="AT205" s="1">
        <f t="shared" si="249"/>
        <v>39478.544535167697</v>
      </c>
      <c r="AU205" s="1">
        <f t="shared" si="206"/>
        <v>58875.079231040007</v>
      </c>
      <c r="AV205" s="1">
        <f t="shared" si="207"/>
        <v>23413.536545270486</v>
      </c>
      <c r="AW205" s="1">
        <f t="shared" si="208"/>
        <v>7895.7089070335396</v>
      </c>
      <c r="AX205" s="2">
        <f t="shared" si="250"/>
        <v>8.7225256717544927E-2</v>
      </c>
      <c r="AY205" s="2">
        <f t="shared" si="246"/>
        <v>0.43991222800750096</v>
      </c>
      <c r="AZ205" s="2">
        <f t="shared" si="247"/>
        <v>0.80865194580374411</v>
      </c>
      <c r="BA205" s="2">
        <f t="shared" si="262"/>
        <v>0.46480535823022012</v>
      </c>
      <c r="BB205" s="2">
        <f t="shared" si="263"/>
        <v>7.6082454094416165E-4</v>
      </c>
      <c r="BC205" s="2">
        <f t="shared" si="256"/>
        <v>1.9352276835052352E-2</v>
      </c>
      <c r="BD205" s="2">
        <f t="shared" si="257"/>
        <v>6.5391796945218156E-2</v>
      </c>
      <c r="BE205" s="2">
        <f t="shared" si="264"/>
        <v>223.96802564503579</v>
      </c>
      <c r="BF205" s="2">
        <f t="shared" si="258"/>
        <v>2265.5262045584486</v>
      </c>
      <c r="BG205" s="2">
        <f t="shared" si="259"/>
        <v>2581.5729679364381</v>
      </c>
      <c r="BH205" s="2">
        <f t="shared" si="251"/>
        <v>532.9687997199859</v>
      </c>
      <c r="BI205" s="2">
        <f t="shared" si="260"/>
        <v>532.9687997199859</v>
      </c>
      <c r="BJ205" s="2">
        <f t="shared" si="261"/>
        <v>532.96879971998601</v>
      </c>
      <c r="BK205" s="11">
        <f t="shared" si="265"/>
        <v>3.6101528356383888E-2</v>
      </c>
      <c r="BL205" s="11"/>
      <c r="BM205" s="11"/>
    </row>
    <row r="206" spans="1:65">
      <c r="A206" s="2">
        <f t="shared" si="209"/>
        <v>2160</v>
      </c>
      <c r="B206" s="5">
        <f t="shared" si="210"/>
        <v>1165.3643628834072</v>
      </c>
      <c r="C206" s="5">
        <f t="shared" si="211"/>
        <v>2963.9629050085814</v>
      </c>
      <c r="D206" s="5">
        <f t="shared" si="212"/>
        <v>4369.3333613476552</v>
      </c>
      <c r="E206" s="15">
        <f t="shared" si="213"/>
        <v>1.8714092225371951E-6</v>
      </c>
      <c r="F206" s="15">
        <f t="shared" si="214"/>
        <v>3.6868016566431958E-6</v>
      </c>
      <c r="G206" s="15">
        <f t="shared" si="215"/>
        <v>7.5264744346185959E-6</v>
      </c>
      <c r="H206" s="5">
        <f t="shared" si="216"/>
        <v>296092.21605806181</v>
      </c>
      <c r="I206" s="5">
        <f t="shared" si="217"/>
        <v>117858.65489761188</v>
      </c>
      <c r="J206" s="5">
        <f t="shared" si="218"/>
        <v>39693.278718503789</v>
      </c>
      <c r="K206" s="5">
        <f t="shared" si="219"/>
        <v>254076.94407734805</v>
      </c>
      <c r="L206" s="5">
        <f t="shared" si="220"/>
        <v>39763.876497391808</v>
      </c>
      <c r="M206" s="5">
        <f t="shared" si="221"/>
        <v>9084.5159743684544</v>
      </c>
      <c r="N206" s="15">
        <f t="shared" si="222"/>
        <v>5.8301944272884931E-3</v>
      </c>
      <c r="O206" s="15">
        <f t="shared" si="223"/>
        <v>6.7528256557807254E-3</v>
      </c>
      <c r="P206" s="15">
        <f t="shared" si="224"/>
        <v>5.4316955617776941E-3</v>
      </c>
      <c r="Q206" s="5">
        <f t="shared" si="225"/>
        <v>8251.6722156828564</v>
      </c>
      <c r="R206" s="5">
        <f t="shared" si="226"/>
        <v>11238.345017962994</v>
      </c>
      <c r="S206" s="5">
        <f t="shared" si="227"/>
        <v>6006.4698733396308</v>
      </c>
      <c r="T206" s="5">
        <f t="shared" si="228"/>
        <v>27.868588798243707</v>
      </c>
      <c r="U206" s="5">
        <f t="shared" si="229"/>
        <v>95.354431354457205</v>
      </c>
      <c r="V206" s="5">
        <f t="shared" si="230"/>
        <v>151.32208946346373</v>
      </c>
      <c r="W206" s="15">
        <f t="shared" si="231"/>
        <v>-1.0734613539272964E-2</v>
      </c>
      <c r="X206" s="15">
        <f t="shared" si="232"/>
        <v>-1.217998157191269E-2</v>
      </c>
      <c r="Y206" s="15">
        <f t="shared" si="233"/>
        <v>-9.7425357312937999E-3</v>
      </c>
      <c r="Z206" s="5">
        <f t="shared" si="252"/>
        <v>9532.2294740966609</v>
      </c>
      <c r="AA206" s="5">
        <f t="shared" si="253"/>
        <v>19027.80203245864</v>
      </c>
      <c r="AB206" s="5">
        <f t="shared" si="254"/>
        <v>11691.315631506615</v>
      </c>
      <c r="AC206" s="16">
        <f t="shared" si="234"/>
        <v>1.2592941953181811</v>
      </c>
      <c r="AD206" s="16">
        <f t="shared" si="235"/>
        <v>3.0063009475759142</v>
      </c>
      <c r="AE206" s="16">
        <f t="shared" si="236"/>
        <v>10.128007103516051</v>
      </c>
      <c r="AF206" s="15">
        <f t="shared" si="237"/>
        <v>-4.0504037456468023E-3</v>
      </c>
      <c r="AG206" s="15">
        <f t="shared" si="238"/>
        <v>2.9673830763510267E-4</v>
      </c>
      <c r="AH206" s="15">
        <f t="shared" si="239"/>
        <v>9.7937136394747881E-3</v>
      </c>
      <c r="AI206" s="1">
        <f t="shared" si="203"/>
        <v>556646.05931816809</v>
      </c>
      <c r="AJ206" s="1">
        <f t="shared" si="204"/>
        <v>219239.37569636654</v>
      </c>
      <c r="AK206" s="1">
        <f t="shared" si="205"/>
        <v>74881.86882980568</v>
      </c>
      <c r="AL206" s="14">
        <f t="shared" si="240"/>
        <v>74.04100819552572</v>
      </c>
      <c r="AM206" s="14">
        <f t="shared" si="241"/>
        <v>17.146146628995041</v>
      </c>
      <c r="AN206" s="14">
        <f t="shared" si="242"/>
        <v>5.5065540402125821</v>
      </c>
      <c r="AO206" s="11">
        <f t="shared" si="243"/>
        <v>4.5665840901940617E-3</v>
      </c>
      <c r="AP206" s="11">
        <f t="shared" si="244"/>
        <v>5.7526915329222661E-3</v>
      </c>
      <c r="AQ206" s="11">
        <f t="shared" si="245"/>
        <v>5.2184170621070308E-3</v>
      </c>
      <c r="AR206" s="1">
        <f t="shared" si="255"/>
        <v>296092.21605806181</v>
      </c>
      <c r="AS206" s="1">
        <f t="shared" si="248"/>
        <v>117858.65489761188</v>
      </c>
      <c r="AT206" s="1">
        <f t="shared" si="249"/>
        <v>39693.278718503789</v>
      </c>
      <c r="AU206" s="1">
        <f t="shared" si="206"/>
        <v>59218.443211612364</v>
      </c>
      <c r="AV206" s="1">
        <f t="shared" si="207"/>
        <v>23571.730979522377</v>
      </c>
      <c r="AW206" s="1">
        <f t="shared" si="208"/>
        <v>7938.6557437007577</v>
      </c>
      <c r="AX206" s="2">
        <f t="shared" si="250"/>
        <v>8.8887686524120491E-2</v>
      </c>
      <c r="AY206" s="2">
        <f t="shared" si="246"/>
        <v>0.44576015799364066</v>
      </c>
      <c r="AZ206" s="2">
        <f t="shared" si="247"/>
        <v>0.8132433417238738</v>
      </c>
      <c r="BA206" s="2">
        <f t="shared" si="262"/>
        <v>0.4679847954984982</v>
      </c>
      <c r="BB206" s="2">
        <f t="shared" si="263"/>
        <v>7.9010208156103125E-4</v>
      </c>
      <c r="BC206" s="2">
        <f t="shared" si="256"/>
        <v>1.9870211845451551E-2</v>
      </c>
      <c r="BD206" s="2">
        <f t="shared" si="257"/>
        <v>6.613647328582134E-2</v>
      </c>
      <c r="BE206" s="2">
        <f t="shared" si="264"/>
        <v>233.94307624149323</v>
      </c>
      <c r="BF206" s="2">
        <f t="shared" si="258"/>
        <v>2341.876440635514</v>
      </c>
      <c r="BG206" s="2">
        <f t="shared" si="259"/>
        <v>2625.1734675929865</v>
      </c>
      <c r="BH206" s="2">
        <f t="shared" si="251"/>
        <v>552.20978795614485</v>
      </c>
      <c r="BI206" s="2">
        <f t="shared" si="260"/>
        <v>552.20978795614496</v>
      </c>
      <c r="BJ206" s="2">
        <f t="shared" si="261"/>
        <v>552.20978795614474</v>
      </c>
      <c r="BK206" s="11">
        <f t="shared" si="265"/>
        <v>3.6032248277294093E-2</v>
      </c>
      <c r="BL206" s="11"/>
      <c r="BM206" s="11"/>
    </row>
    <row r="207" spans="1:65">
      <c r="A207" s="2">
        <f t="shared" si="209"/>
        <v>2161</v>
      </c>
      <c r="B207" s="5">
        <f t="shared" si="210"/>
        <v>1165.3664347133426</v>
      </c>
      <c r="C207" s="5">
        <f t="shared" si="211"/>
        <v>2963.9732861747625</v>
      </c>
      <c r="D207" s="5">
        <f t="shared" si="212"/>
        <v>4369.3646027397035</v>
      </c>
      <c r="E207" s="15">
        <f t="shared" si="213"/>
        <v>1.7778387614103352E-6</v>
      </c>
      <c r="F207" s="15">
        <f t="shared" si="214"/>
        <v>3.5024615738110359E-6</v>
      </c>
      <c r="G207" s="15">
        <f t="shared" si="215"/>
        <v>7.1501507128876656E-6</v>
      </c>
      <c r="H207" s="5">
        <f t="shared" si="216"/>
        <v>297801.33836689976</v>
      </c>
      <c r="I207" s="5">
        <f t="shared" si="217"/>
        <v>118645.15549389704</v>
      </c>
      <c r="J207" s="5">
        <f t="shared" si="218"/>
        <v>39914.631841596238</v>
      </c>
      <c r="K207" s="5">
        <f t="shared" si="219"/>
        <v>255543.08884840421</v>
      </c>
      <c r="L207" s="5">
        <f t="shared" si="220"/>
        <v>40029.090696366504</v>
      </c>
      <c r="M207" s="5">
        <f t="shared" si="221"/>
        <v>9135.1112737464719</v>
      </c>
      <c r="N207" s="15">
        <f t="shared" si="222"/>
        <v>5.7704754612044606E-3</v>
      </c>
      <c r="O207" s="15">
        <f t="shared" si="223"/>
        <v>6.6697269566284856E-3</v>
      </c>
      <c r="P207" s="15">
        <f t="shared" si="224"/>
        <v>5.5693995718395506E-3</v>
      </c>
      <c r="Q207" s="5">
        <f t="shared" si="225"/>
        <v>8210.2132317070682</v>
      </c>
      <c r="R207" s="5">
        <f t="shared" si="226"/>
        <v>11175.545046103653</v>
      </c>
      <c r="S207" s="5">
        <f t="shared" si="227"/>
        <v>5981.1209108288967</v>
      </c>
      <c r="T207" s="5">
        <f t="shared" si="228"/>
        <v>27.569430267609651</v>
      </c>
      <c r="U207" s="5">
        <f t="shared" si="229"/>
        <v>94.193016137759699</v>
      </c>
      <c r="V207" s="5">
        <f t="shared" si="230"/>
        <v>149.84782859993189</v>
      </c>
      <c r="W207" s="15">
        <f t="shared" si="231"/>
        <v>-1.0734613539272964E-2</v>
      </c>
      <c r="X207" s="15">
        <f t="shared" si="232"/>
        <v>-1.217998157191269E-2</v>
      </c>
      <c r="Y207" s="15">
        <f t="shared" si="233"/>
        <v>-9.7425357312937999E-3</v>
      </c>
      <c r="Z207" s="5">
        <f t="shared" si="252"/>
        <v>9429.2781167462454</v>
      </c>
      <c r="AA207" s="5">
        <f t="shared" si="253"/>
        <v>18731.01921878053</v>
      </c>
      <c r="AB207" s="5">
        <f t="shared" si="254"/>
        <v>11472.341266041358</v>
      </c>
      <c r="AC207" s="16">
        <f t="shared" si="234"/>
        <v>1.254193545392593</v>
      </c>
      <c r="AD207" s="16">
        <f t="shared" si="235"/>
        <v>3.0071930322313398</v>
      </c>
      <c r="AE207" s="16">
        <f t="shared" si="236"/>
        <v>10.227197904826454</v>
      </c>
      <c r="AF207" s="15">
        <f t="shared" si="237"/>
        <v>-4.0504037456468023E-3</v>
      </c>
      <c r="AG207" s="15">
        <f t="shared" si="238"/>
        <v>2.9673830763510267E-4</v>
      </c>
      <c r="AH207" s="15">
        <f t="shared" si="239"/>
        <v>9.7937136394747881E-3</v>
      </c>
      <c r="AI207" s="1">
        <f t="shared" si="203"/>
        <v>560199.89659796364</v>
      </c>
      <c r="AJ207" s="1">
        <f t="shared" si="204"/>
        <v>220887.16910625226</v>
      </c>
      <c r="AK207" s="1">
        <f t="shared" si="205"/>
        <v>75332.337690525877</v>
      </c>
      <c r="AL207" s="14">
        <f t="shared" si="240"/>
        <v>74.375741540672848</v>
      </c>
      <c r="AM207" s="14">
        <f t="shared" si="241"/>
        <v>17.243796756604556</v>
      </c>
      <c r="AN207" s="14">
        <f t="shared" si="242"/>
        <v>5.5350021808138727</v>
      </c>
      <c r="AO207" s="11">
        <f t="shared" si="243"/>
        <v>4.5209182492921213E-3</v>
      </c>
      <c r="AP207" s="11">
        <f t="shared" si="244"/>
        <v>5.6951646175930435E-3</v>
      </c>
      <c r="AQ207" s="11">
        <f t="shared" si="245"/>
        <v>5.1662328914859603E-3</v>
      </c>
      <c r="AR207" s="1">
        <f t="shared" si="255"/>
        <v>297801.33836689976</v>
      </c>
      <c r="AS207" s="1">
        <f t="shared" si="248"/>
        <v>118645.15549389704</v>
      </c>
      <c r="AT207" s="1">
        <f t="shared" si="249"/>
        <v>39914.631841596238</v>
      </c>
      <c r="AU207" s="1">
        <f t="shared" si="206"/>
        <v>59560.267673379953</v>
      </c>
      <c r="AV207" s="1">
        <f t="shared" si="207"/>
        <v>23729.031098779407</v>
      </c>
      <c r="AW207" s="1">
        <f t="shared" si="208"/>
        <v>7982.9263683192476</v>
      </c>
      <c r="AX207" s="2">
        <f t="shared" si="250"/>
        <v>9.0573088790410844E-2</v>
      </c>
      <c r="AY207" s="2">
        <f t="shared" si="246"/>
        <v>0.45160503782667416</v>
      </c>
      <c r="AZ207" s="2">
        <f t="shared" si="247"/>
        <v>0.82218075694846349</v>
      </c>
      <c r="BA207" s="2">
        <f t="shared" si="262"/>
        <v>0.4729788470927182</v>
      </c>
      <c r="BB207" s="2">
        <f t="shared" si="263"/>
        <v>8.203484413035647E-4</v>
      </c>
      <c r="BC207" s="2">
        <f t="shared" si="256"/>
        <v>2.039471101904318E-2</v>
      </c>
      <c r="BD207" s="2">
        <f t="shared" si="257"/>
        <v>6.7598119709634849E-2</v>
      </c>
      <c r="BE207" s="2">
        <f t="shared" si="264"/>
        <v>244.30086374740168</v>
      </c>
      <c r="BF207" s="2">
        <f t="shared" si="258"/>
        <v>2419.7336601074735</v>
      </c>
      <c r="BG207" s="2">
        <f t="shared" si="259"/>
        <v>2698.1540613942252</v>
      </c>
      <c r="BH207" s="2">
        <f t="shared" si="251"/>
        <v>572.10714813693255</v>
      </c>
      <c r="BI207" s="2">
        <f t="shared" si="260"/>
        <v>572.10714813693255</v>
      </c>
      <c r="BJ207" s="2">
        <f t="shared" si="261"/>
        <v>572.10714813693255</v>
      </c>
      <c r="BK207" s="11">
        <f t="shared" si="265"/>
        <v>3.5984051024861213E-2</v>
      </c>
      <c r="BL207" s="11"/>
      <c r="BM207" s="11"/>
    </row>
    <row r="208" spans="1:65">
      <c r="A208" s="2">
        <f t="shared" si="209"/>
        <v>2162</v>
      </c>
      <c r="B208" s="5">
        <f t="shared" si="210"/>
        <v>1165.3684029552805</v>
      </c>
      <c r="C208" s="5">
        <f t="shared" si="211"/>
        <v>2963.9831483171761</v>
      </c>
      <c r="D208" s="5">
        <f t="shared" si="212"/>
        <v>4369.3942822743611</v>
      </c>
      <c r="E208" s="15">
        <f t="shared" si="213"/>
        <v>1.6889468233398184E-6</v>
      </c>
      <c r="F208" s="15">
        <f t="shared" si="214"/>
        <v>3.327338495120484E-6</v>
      </c>
      <c r="G208" s="15">
        <f t="shared" si="215"/>
        <v>6.7926431772432816E-6</v>
      </c>
      <c r="H208" s="5">
        <f t="shared" si="216"/>
        <v>299502.68260707869</v>
      </c>
      <c r="I208" s="5">
        <f t="shared" si="217"/>
        <v>119427.1585801597</v>
      </c>
      <c r="J208" s="5">
        <f t="shared" si="218"/>
        <v>40103.912294783804</v>
      </c>
      <c r="K208" s="5">
        <f t="shared" si="219"/>
        <v>257002.57690835276</v>
      </c>
      <c r="L208" s="5">
        <f t="shared" si="220"/>
        <v>40292.792706316628</v>
      </c>
      <c r="M208" s="5">
        <f t="shared" si="221"/>
        <v>9178.3688319171051</v>
      </c>
      <c r="N208" s="15">
        <f t="shared" si="222"/>
        <v>5.7113188485184985E-3</v>
      </c>
      <c r="O208" s="15">
        <f t="shared" si="223"/>
        <v>6.5877591861975837E-3</v>
      </c>
      <c r="P208" s="15">
        <f t="shared" si="224"/>
        <v>4.7353071981675043E-3</v>
      </c>
      <c r="Q208" s="5">
        <f t="shared" si="225"/>
        <v>8168.4813489513763</v>
      </c>
      <c r="R208" s="5">
        <f t="shared" si="226"/>
        <v>11112.189174654377</v>
      </c>
      <c r="S208" s="5">
        <f t="shared" si="227"/>
        <v>5950.9365614267181</v>
      </c>
      <c r="T208" s="5">
        <f t="shared" si="228"/>
        <v>27.273483088188925</v>
      </c>
      <c r="U208" s="5">
        <f t="shared" si="229"/>
        <v>93.04574693699891</v>
      </c>
      <c r="V208" s="5">
        <f t="shared" si="230"/>
        <v>148.38793077554027</v>
      </c>
      <c r="W208" s="15">
        <f t="shared" si="231"/>
        <v>-1.0734613539272964E-2</v>
      </c>
      <c r="X208" s="15">
        <f t="shared" si="232"/>
        <v>-1.217998157191269E-2</v>
      </c>
      <c r="Y208" s="15">
        <f t="shared" si="233"/>
        <v>-9.7425357312937999E-3</v>
      </c>
      <c r="Z208" s="5">
        <f t="shared" si="252"/>
        <v>9326.6173554265697</v>
      </c>
      <c r="AA208" s="5">
        <f t="shared" si="253"/>
        <v>18435.389980060394</v>
      </c>
      <c r="AB208" s="5">
        <f t="shared" si="254"/>
        <v>10983.750567283018</v>
      </c>
      <c r="AC208" s="16">
        <f t="shared" si="234"/>
        <v>1.2491135551585688</v>
      </c>
      <c r="AD208" s="16">
        <f t="shared" si="235"/>
        <v>3.0080853816024562</v>
      </c>
      <c r="AE208" s="16">
        <f t="shared" si="236"/>
        <v>10.32736015244056</v>
      </c>
      <c r="AF208" s="15">
        <f t="shared" si="237"/>
        <v>-4.0504037456468023E-3</v>
      </c>
      <c r="AG208" s="15">
        <f t="shared" si="238"/>
        <v>2.9673830763510267E-4</v>
      </c>
      <c r="AH208" s="15">
        <f t="shared" si="239"/>
        <v>9.7937136394747881E-3</v>
      </c>
      <c r="AI208" s="1">
        <f t="shared" si="203"/>
        <v>563740.17461154726</v>
      </c>
      <c r="AJ208" s="1">
        <f t="shared" si="204"/>
        <v>222527.48329440644</v>
      </c>
      <c r="AK208" s="1">
        <f t="shared" si="205"/>
        <v>75782.030289792543</v>
      </c>
      <c r="AL208" s="14">
        <f t="shared" si="240"/>
        <v>74.708625721436363</v>
      </c>
      <c r="AM208" s="14">
        <f t="shared" si="241"/>
        <v>17.341020955154125</v>
      </c>
      <c r="AN208" s="14">
        <f t="shared" si="242"/>
        <v>5.5633113400316301</v>
      </c>
      <c r="AO208" s="11">
        <f t="shared" si="243"/>
        <v>4.4757090667992003E-3</v>
      </c>
      <c r="AP208" s="11">
        <f t="shared" si="244"/>
        <v>5.6382129714171126E-3</v>
      </c>
      <c r="AQ208" s="11">
        <f t="shared" si="245"/>
        <v>5.1145705625711005E-3</v>
      </c>
      <c r="AR208" s="1">
        <f t="shared" si="255"/>
        <v>299502.68260707869</v>
      </c>
      <c r="AS208" s="1">
        <f t="shared" si="248"/>
        <v>119427.1585801597</v>
      </c>
      <c r="AT208" s="1">
        <f t="shared" si="249"/>
        <v>40103.912294783804</v>
      </c>
      <c r="AU208" s="1">
        <f t="shared" si="206"/>
        <v>59900.536521415743</v>
      </c>
      <c r="AV208" s="1">
        <f t="shared" si="207"/>
        <v>23885.431716031941</v>
      </c>
      <c r="AW208" s="1">
        <f t="shared" si="208"/>
        <v>8020.7824589567608</v>
      </c>
      <c r="AX208" s="2">
        <f t="shared" si="250"/>
        <v>9.2283464514892555E-2</v>
      </c>
      <c r="AY208" s="2">
        <f t="shared" si="246"/>
        <v>0.4574563677123254</v>
      </c>
      <c r="AZ208" s="2">
        <f t="shared" si="247"/>
        <v>0.81164173001713547</v>
      </c>
      <c r="BA208" s="2">
        <f t="shared" si="262"/>
        <v>0.46995982005572323</v>
      </c>
      <c r="BB208" s="2">
        <f t="shared" si="263"/>
        <v>8.516237822871434E-4</v>
      </c>
      <c r="BC208" s="2">
        <f t="shared" si="256"/>
        <v>2.0926632836055427E-2</v>
      </c>
      <c r="BD208" s="2">
        <f t="shared" si="257"/>
        <v>6.5876229790520865E-2</v>
      </c>
      <c r="BE208" s="2">
        <f t="shared" si="264"/>
        <v>255.06360736698619</v>
      </c>
      <c r="BF208" s="2">
        <f t="shared" si="258"/>
        <v>2499.2082982603683</v>
      </c>
      <c r="BG208" s="2">
        <f t="shared" si="259"/>
        <v>2641.8945418300727</v>
      </c>
      <c r="BH208" s="2">
        <f t="shared" si="251"/>
        <v>592.69388094717976</v>
      </c>
      <c r="BI208" s="2">
        <f t="shared" si="260"/>
        <v>592.69388094717976</v>
      </c>
      <c r="BJ208" s="2">
        <f t="shared" si="261"/>
        <v>592.69388094717976</v>
      </c>
      <c r="BK208" s="11">
        <f t="shared" si="265"/>
        <v>3.5851475066477984E-2</v>
      </c>
      <c r="BL208" s="11"/>
      <c r="BM208" s="11"/>
    </row>
    <row r="209" spans="1:65">
      <c r="A209" s="2">
        <f t="shared" si="209"/>
        <v>2163</v>
      </c>
      <c r="B209" s="5">
        <f t="shared" si="210"/>
        <v>1165.3702727882796</v>
      </c>
      <c r="C209" s="5">
        <f t="shared" si="211"/>
        <v>2963.9925173836427</v>
      </c>
      <c r="D209" s="5">
        <f t="shared" si="212"/>
        <v>4369.4224780238083</v>
      </c>
      <c r="E209" s="15">
        <f t="shared" si="213"/>
        <v>1.6044994821728274E-6</v>
      </c>
      <c r="F209" s="15">
        <f t="shared" si="214"/>
        <v>3.1609715703644595E-6</v>
      </c>
      <c r="G209" s="15">
        <f t="shared" si="215"/>
        <v>6.4530110183811172E-6</v>
      </c>
      <c r="H209" s="5">
        <f t="shared" si="216"/>
        <v>301196.15758748603</v>
      </c>
      <c r="I209" s="5">
        <f t="shared" si="217"/>
        <v>120204.48949696774</v>
      </c>
      <c r="J209" s="5">
        <f t="shared" si="218"/>
        <v>40428.677057843168</v>
      </c>
      <c r="K209" s="5">
        <f t="shared" si="219"/>
        <v>258455.32928074466</v>
      </c>
      <c r="L209" s="5">
        <f t="shared" si="220"/>
        <v>40554.923398752006</v>
      </c>
      <c r="M209" s="5">
        <f t="shared" si="221"/>
        <v>9252.6363063267236</v>
      </c>
      <c r="N209" s="15">
        <f t="shared" si="222"/>
        <v>5.6526762877944225E-3</v>
      </c>
      <c r="O209" s="15">
        <f t="shared" si="223"/>
        <v>6.5056471599269639E-3</v>
      </c>
      <c r="P209" s="15">
        <f t="shared" si="224"/>
        <v>8.0915765938016637E-3</v>
      </c>
      <c r="Q209" s="5">
        <f t="shared" si="225"/>
        <v>8126.487020526587</v>
      </c>
      <c r="R209" s="5">
        <f t="shared" si="226"/>
        <v>11048.289305438262</v>
      </c>
      <c r="S209" s="5">
        <f t="shared" si="227"/>
        <v>5940.6810163143964</v>
      </c>
      <c r="T209" s="5">
        <f t="shared" si="228"/>
        <v>26.98071278736732</v>
      </c>
      <c r="U209" s="5">
        <f t="shared" si="229"/>
        <v>91.91245145396141</v>
      </c>
      <c r="V209" s="5">
        <f t="shared" si="230"/>
        <v>146.94225605786681</v>
      </c>
      <c r="W209" s="15">
        <f t="shared" si="231"/>
        <v>-1.0734613539272964E-2</v>
      </c>
      <c r="X209" s="15">
        <f t="shared" si="232"/>
        <v>-1.217998157191269E-2</v>
      </c>
      <c r="Y209" s="15">
        <f t="shared" si="233"/>
        <v>-9.7425357312937999E-3</v>
      </c>
      <c r="Z209" s="5">
        <f t="shared" si="252"/>
        <v>9224.2454311999099</v>
      </c>
      <c r="AA209" s="5">
        <f t="shared" si="253"/>
        <v>18140.669399591949</v>
      </c>
      <c r="AB209" s="5">
        <f t="shared" si="254"/>
        <v>11689.394049095763</v>
      </c>
      <c r="AC209" s="16">
        <f t="shared" si="234"/>
        <v>1.2440541409360164</v>
      </c>
      <c r="AD209" s="16">
        <f t="shared" si="235"/>
        <v>3.0089779957678147</v>
      </c>
      <c r="AE209" s="16">
        <f t="shared" si="236"/>
        <v>10.428503360425285</v>
      </c>
      <c r="AF209" s="15">
        <f t="shared" si="237"/>
        <v>-4.0504037456468023E-3</v>
      </c>
      <c r="AG209" s="15">
        <f t="shared" si="238"/>
        <v>2.9673830763510267E-4</v>
      </c>
      <c r="AH209" s="15">
        <f t="shared" si="239"/>
        <v>9.7937136394747881E-3</v>
      </c>
      <c r="AI209" s="1">
        <f t="shared" si="203"/>
        <v>567266.69367180823</v>
      </c>
      <c r="AJ209" s="1">
        <f t="shared" si="204"/>
        <v>224160.16668099776</v>
      </c>
      <c r="AK209" s="1">
        <f t="shared" si="205"/>
        <v>76224.609719770058</v>
      </c>
      <c r="AL209" s="14">
        <f t="shared" si="240"/>
        <v>75.039656054210809</v>
      </c>
      <c r="AM209" s="14">
        <f t="shared" si="241"/>
        <v>17.437815600748223</v>
      </c>
      <c r="AN209" s="14">
        <f t="shared" si="242"/>
        <v>5.5914807489576726</v>
      </c>
      <c r="AO209" s="11">
        <f t="shared" si="243"/>
        <v>4.4309519761312087E-3</v>
      </c>
      <c r="AP209" s="11">
        <f t="shared" si="244"/>
        <v>5.5818308417029412E-3</v>
      </c>
      <c r="AQ209" s="11">
        <f t="shared" si="245"/>
        <v>5.0634248569453892E-3</v>
      </c>
      <c r="AR209" s="1">
        <f t="shared" si="255"/>
        <v>301196.15758748603</v>
      </c>
      <c r="AS209" s="1">
        <f t="shared" si="248"/>
        <v>120204.48949696774</v>
      </c>
      <c r="AT209" s="1">
        <f t="shared" si="249"/>
        <v>40428.677057843168</v>
      </c>
      <c r="AU209" s="1">
        <f t="shared" si="206"/>
        <v>60239.23151749721</v>
      </c>
      <c r="AV209" s="1">
        <f t="shared" si="207"/>
        <v>24040.897899393549</v>
      </c>
      <c r="AW209" s="1">
        <f t="shared" si="208"/>
        <v>8085.7354115686339</v>
      </c>
      <c r="AX209" s="2">
        <f t="shared" si="250"/>
        <v>9.401114871074398E-2</v>
      </c>
      <c r="AY209" s="2">
        <f t="shared" si="246"/>
        <v>0.46326613802704447</v>
      </c>
      <c r="AZ209" s="2">
        <f t="shared" si="247"/>
        <v>0.8875654851458159</v>
      </c>
      <c r="BA209" s="2">
        <f t="shared" si="262"/>
        <v>0.50304929280966204</v>
      </c>
      <c r="BB209" s="2">
        <f t="shared" si="263"/>
        <v>8.8380960819136201E-4</v>
      </c>
      <c r="BC209" s="2">
        <f t="shared" si="256"/>
        <v>2.1461551464249263E-2</v>
      </c>
      <c r="BD209" s="2">
        <f t="shared" si="257"/>
        <v>7.8777249042212769E-2</v>
      </c>
      <c r="BE209" s="2">
        <f t="shared" si="264"/>
        <v>266.20005802613974</v>
      </c>
      <c r="BF209" s="2">
        <f t="shared" si="258"/>
        <v>2579.774837572983</v>
      </c>
      <c r="BG209" s="2">
        <f t="shared" si="259"/>
        <v>3184.8599610329052</v>
      </c>
      <c r="BH209" s="2">
        <f t="shared" si="251"/>
        <v>613.94283084201163</v>
      </c>
      <c r="BI209" s="2">
        <f t="shared" si="260"/>
        <v>613.94283084201163</v>
      </c>
      <c r="BJ209" s="2">
        <f t="shared" si="261"/>
        <v>613.94283084201163</v>
      </c>
      <c r="BK209" s="11">
        <f t="shared" si="265"/>
        <v>3.6085451746237424E-2</v>
      </c>
      <c r="BL209" s="11"/>
      <c r="BM209" s="11"/>
    </row>
    <row r="210" spans="1:65">
      <c r="A210" s="2">
        <f t="shared" si="209"/>
        <v>2164</v>
      </c>
      <c r="B210" s="5">
        <f t="shared" si="210"/>
        <v>1165.3720491324791</v>
      </c>
      <c r="C210" s="5">
        <f t="shared" si="211"/>
        <v>2964.0014180249209</v>
      </c>
      <c r="D210" s="5">
        <f t="shared" si="212"/>
        <v>4369.449264158633</v>
      </c>
      <c r="E210" s="15">
        <f t="shared" si="213"/>
        <v>1.5242745080641861E-6</v>
      </c>
      <c r="F210" s="15">
        <f t="shared" si="214"/>
        <v>3.0029229918462365E-6</v>
      </c>
      <c r="G210" s="15">
        <f t="shared" si="215"/>
        <v>6.1303604674620612E-6</v>
      </c>
      <c r="H210" s="5">
        <f t="shared" si="216"/>
        <v>302881.72770976322</v>
      </c>
      <c r="I210" s="5">
        <f t="shared" si="217"/>
        <v>120977.62291182882</v>
      </c>
      <c r="J210" s="5">
        <f t="shared" si="218"/>
        <v>40118.971405627206</v>
      </c>
      <c r="K210" s="5">
        <f t="shared" si="219"/>
        <v>259901.31472196628</v>
      </c>
      <c r="L210" s="5">
        <f t="shared" si="220"/>
        <v>40815.642724099285</v>
      </c>
      <c r="M210" s="5">
        <f t="shared" si="221"/>
        <v>9181.6997933153434</v>
      </c>
      <c r="N210" s="15">
        <f t="shared" si="222"/>
        <v>5.5947209339644033E-3</v>
      </c>
      <c r="O210" s="15">
        <f t="shared" si="223"/>
        <v>6.4287959018880514E-3</v>
      </c>
      <c r="P210" s="15">
        <f t="shared" si="224"/>
        <v>-7.666627182014607E-3</v>
      </c>
      <c r="Q210" s="5">
        <f t="shared" si="225"/>
        <v>8084.2420187790758</v>
      </c>
      <c r="R210" s="5">
        <f t="shared" si="226"/>
        <v>10983.916416111955</v>
      </c>
      <c r="S210" s="5">
        <f t="shared" si="227"/>
        <v>5837.7382435646759</v>
      </c>
      <c r="T210" s="5">
        <f t="shared" si="228"/>
        <v>26.691085262580813</v>
      </c>
      <c r="U210" s="5">
        <f t="shared" si="229"/>
        <v>90.792959489022834</v>
      </c>
      <c r="V210" s="5">
        <f t="shared" si="230"/>
        <v>145.51066587778612</v>
      </c>
      <c r="W210" s="15">
        <f t="shared" si="231"/>
        <v>-1.0734613539272964E-2</v>
      </c>
      <c r="X210" s="15">
        <f t="shared" si="232"/>
        <v>-1.217998157191269E-2</v>
      </c>
      <c r="Y210" s="15">
        <f t="shared" si="233"/>
        <v>-9.7425357312937999E-3</v>
      </c>
      <c r="Z210" s="5">
        <f t="shared" si="252"/>
        <v>9122.2577806958925</v>
      </c>
      <c r="AA210" s="5">
        <f t="shared" si="253"/>
        <v>17848.50715994148</v>
      </c>
      <c r="AB210" s="5">
        <f t="shared" si="254"/>
        <v>7033.8083684534167</v>
      </c>
      <c r="AC210" s="16">
        <f t="shared" si="234"/>
        <v>1.2390152193837818</v>
      </c>
      <c r="AD210" s="16">
        <f t="shared" si="235"/>
        <v>3.0098708748059901</v>
      </c>
      <c r="AE210" s="16">
        <f t="shared" si="236"/>
        <v>10.530637136025591</v>
      </c>
      <c r="AF210" s="15">
        <f t="shared" si="237"/>
        <v>-4.0504037456468023E-3</v>
      </c>
      <c r="AG210" s="15">
        <f t="shared" si="238"/>
        <v>2.9673830763510267E-4</v>
      </c>
      <c r="AH210" s="15">
        <f t="shared" si="239"/>
        <v>9.7937136394747881E-3</v>
      </c>
      <c r="AI210" s="1">
        <f t="shared" si="203"/>
        <v>570779.25582212466</v>
      </c>
      <c r="AJ210" s="1">
        <f t="shared" si="204"/>
        <v>225785.04791229154</v>
      </c>
      <c r="AK210" s="1">
        <f t="shared" si="205"/>
        <v>76687.884159361682</v>
      </c>
      <c r="AL210" s="14">
        <f t="shared" si="240"/>
        <v>75.368828195369602</v>
      </c>
      <c r="AM210" s="14">
        <f t="shared" si="241"/>
        <v>17.534177188311087</v>
      </c>
      <c r="AN210" s="14">
        <f t="shared" si="242"/>
        <v>5.6195096711429624</v>
      </c>
      <c r="AO210" s="11">
        <f t="shared" si="243"/>
        <v>4.3866424563698964E-3</v>
      </c>
      <c r="AP210" s="11">
        <f t="shared" si="244"/>
        <v>5.5260125332859114E-3</v>
      </c>
      <c r="AQ210" s="11">
        <f t="shared" si="245"/>
        <v>5.0127906083759352E-3</v>
      </c>
      <c r="AR210" s="1">
        <f t="shared" si="255"/>
        <v>302881.72770976322</v>
      </c>
      <c r="AS210" s="1">
        <f t="shared" si="248"/>
        <v>120977.62291182882</v>
      </c>
      <c r="AT210" s="1">
        <f t="shared" si="249"/>
        <v>40118.971405627206</v>
      </c>
      <c r="AU210" s="1">
        <f t="shared" si="206"/>
        <v>60576.345541952644</v>
      </c>
      <c r="AV210" s="1">
        <f t="shared" si="207"/>
        <v>24195.524582365764</v>
      </c>
      <c r="AW210" s="1">
        <f t="shared" si="208"/>
        <v>8023.7942811254416</v>
      </c>
      <c r="AX210" s="2">
        <f t="shared" si="250"/>
        <v>9.5790574712405985E-2</v>
      </c>
      <c r="AY210" s="2">
        <f t="shared" si="246"/>
        <v>0.46923496198393627</v>
      </c>
      <c r="AZ210" s="2">
        <f t="shared" si="247"/>
        <v>0.5576147517766088</v>
      </c>
      <c r="BA210" s="2">
        <f t="shared" si="262"/>
        <v>0.38733393540482819</v>
      </c>
      <c r="BB210" s="2">
        <f t="shared" si="263"/>
        <v>9.1758342037330336E-4</v>
      </c>
      <c r="BC210" s="2">
        <f t="shared" si="256"/>
        <v>2.2018144954806612E-2</v>
      </c>
      <c r="BD210" s="2">
        <f t="shared" si="257"/>
        <v>3.1093421139888906E-2</v>
      </c>
      <c r="BE210" s="2">
        <f t="shared" si="264"/>
        <v>277.91925168050005</v>
      </c>
      <c r="BF210" s="2">
        <f t="shared" si="258"/>
        <v>2663.7028375605805</v>
      </c>
      <c r="BG210" s="2">
        <f t="shared" si="259"/>
        <v>1247.4360736143276</v>
      </c>
      <c r="BH210" s="2">
        <f t="shared" si="251"/>
        <v>636.0972352393095</v>
      </c>
      <c r="BI210" s="2">
        <f t="shared" si="260"/>
        <v>636.0972352393095</v>
      </c>
      <c r="BJ210" s="2">
        <f t="shared" si="261"/>
        <v>636.0972352393095</v>
      </c>
      <c r="BK210" s="11">
        <f t="shared" si="265"/>
        <v>3.4648801059911721E-2</v>
      </c>
      <c r="BL210" s="11"/>
      <c r="BM210" s="11"/>
    </row>
    <row r="211" spans="1:65">
      <c r="A211" s="2">
        <f t="shared" si="209"/>
        <v>2165</v>
      </c>
      <c r="B211" s="5">
        <f t="shared" si="210"/>
        <v>1165.3737366620405</v>
      </c>
      <c r="C211" s="5">
        <f t="shared" si="211"/>
        <v>2964.0098736595269</v>
      </c>
      <c r="D211" s="5">
        <f t="shared" si="212"/>
        <v>4369.474711142715</v>
      </c>
      <c r="E211" s="15">
        <f t="shared" si="213"/>
        <v>1.4480607826609766E-6</v>
      </c>
      <c r="F211" s="15">
        <f t="shared" si="214"/>
        <v>2.8527768422539245E-6</v>
      </c>
      <c r="G211" s="15">
        <f t="shared" si="215"/>
        <v>5.8238424440889582E-6</v>
      </c>
      <c r="H211" s="5">
        <f t="shared" si="216"/>
        <v>304559.11851475621</v>
      </c>
      <c r="I211" s="5">
        <f t="shared" si="217"/>
        <v>121744.18563078191</v>
      </c>
      <c r="J211" s="5">
        <f t="shared" si="218"/>
        <v>42444.375862820933</v>
      </c>
      <c r="K211" s="5">
        <f t="shared" si="219"/>
        <v>261340.29705105553</v>
      </c>
      <c r="L211" s="5">
        <f t="shared" si="220"/>
        <v>41074.149824092841</v>
      </c>
      <c r="M211" s="5">
        <f t="shared" si="221"/>
        <v>9713.8394586842187</v>
      </c>
      <c r="N211" s="15">
        <f t="shared" si="222"/>
        <v>5.5366489031756227E-3</v>
      </c>
      <c r="O211" s="15">
        <f t="shared" si="223"/>
        <v>6.3335300571152331E-3</v>
      </c>
      <c r="P211" s="15">
        <f t="shared" si="224"/>
        <v>5.7956552419225815E-2</v>
      </c>
      <c r="Q211" s="5">
        <f t="shared" si="225"/>
        <v>8041.7515824716684</v>
      </c>
      <c r="R211" s="5">
        <f t="shared" si="226"/>
        <v>10918.88330604228</v>
      </c>
      <c r="S211" s="5">
        <f t="shared" si="227"/>
        <v>6115.938428109167</v>
      </c>
      <c r="T211" s="5">
        <f t="shared" si="228"/>
        <v>26.404566777343224</v>
      </c>
      <c r="U211" s="5">
        <f t="shared" si="229"/>
        <v>89.687102915587118</v>
      </c>
      <c r="V211" s="5">
        <f t="shared" si="230"/>
        <v>144.09302301618743</v>
      </c>
      <c r="W211" s="15">
        <f t="shared" si="231"/>
        <v>-1.0734613539272964E-2</v>
      </c>
      <c r="X211" s="15">
        <f t="shared" si="232"/>
        <v>-1.217998157191269E-2</v>
      </c>
      <c r="Y211" s="15">
        <f t="shared" si="233"/>
        <v>-9.7425357312937999E-3</v>
      </c>
      <c r="Z211" s="5">
        <f t="shared" si="252"/>
        <v>9020.3281541460037</v>
      </c>
      <c r="AA211" s="5">
        <f t="shared" si="253"/>
        <v>17552.389367620392</v>
      </c>
      <c r="AB211" s="5">
        <f t="shared" si="254"/>
        <v>27462.025451316942</v>
      </c>
      <c r="AC211" s="16">
        <f t="shared" si="234"/>
        <v>1.2339967074982763</v>
      </c>
      <c r="AD211" s="16">
        <f t="shared" si="235"/>
        <v>3.0107640187955802</v>
      </c>
      <c r="AE211" s="16">
        <f t="shared" si="236"/>
        <v>10.633771180577044</v>
      </c>
      <c r="AF211" s="15">
        <f t="shared" si="237"/>
        <v>-4.0504037456468023E-3</v>
      </c>
      <c r="AG211" s="15">
        <f t="shared" si="238"/>
        <v>2.9673830763510267E-4</v>
      </c>
      <c r="AH211" s="15">
        <f t="shared" si="239"/>
        <v>9.7937136394747881E-3</v>
      </c>
      <c r="AI211" s="1">
        <f t="shared" si="203"/>
        <v>574277.67578186491</v>
      </c>
      <c r="AJ211" s="1">
        <f t="shared" si="204"/>
        <v>227402.06770342815</v>
      </c>
      <c r="AK211" s="1">
        <f t="shared" si="205"/>
        <v>77042.890024550958</v>
      </c>
      <c r="AL211" s="14">
        <f t="shared" si="240"/>
        <v>75.696138136001778</v>
      </c>
      <c r="AM211" s="14">
        <f t="shared" si="241"/>
        <v>17.630102330385519</v>
      </c>
      <c r="AN211" s="14">
        <f t="shared" si="242"/>
        <v>5.6473974021931133</v>
      </c>
      <c r="AO211" s="11">
        <f t="shared" si="243"/>
        <v>4.342776031806197E-3</v>
      </c>
      <c r="AP211" s="11">
        <f t="shared" si="244"/>
        <v>5.4707524079530521E-3</v>
      </c>
      <c r="AQ211" s="11">
        <f t="shared" si="245"/>
        <v>4.9626627022921754E-3</v>
      </c>
      <c r="AR211" s="1">
        <f t="shared" si="255"/>
        <v>304559.11851475621</v>
      </c>
      <c r="AS211" s="1">
        <f t="shared" si="248"/>
        <v>121744.18563078191</v>
      </c>
      <c r="AT211" s="1">
        <f t="shared" si="249"/>
        <v>42444.375862820933</v>
      </c>
      <c r="AU211" s="1">
        <f t="shared" si="206"/>
        <v>60911.823702951246</v>
      </c>
      <c r="AV211" s="1">
        <f t="shared" si="207"/>
        <v>24348.837126156384</v>
      </c>
      <c r="AW211" s="1">
        <f t="shared" si="208"/>
        <v>8488.8751725641869</v>
      </c>
      <c r="AX211" s="2">
        <f t="shared" si="250"/>
        <v>9.7462422409686333E-2</v>
      </c>
      <c r="AY211" s="2">
        <f t="shared" si="246"/>
        <v>0.47443255977751037</v>
      </c>
      <c r="AZ211" s="2">
        <f t="shared" si="247"/>
        <v>0.99</v>
      </c>
      <c r="BA211" s="2">
        <f t="shared" si="262"/>
        <v>0.67352912672607679</v>
      </c>
      <c r="BB211" s="2">
        <f t="shared" si="263"/>
        <v>9.4989237819641291E-4</v>
      </c>
      <c r="BC211" s="2">
        <f t="shared" si="256"/>
        <v>2.2508625377704095E-2</v>
      </c>
      <c r="BD211" s="2">
        <f t="shared" si="257"/>
        <v>9.801E-2</v>
      </c>
      <c r="BE211" s="2">
        <f t="shared" si="264"/>
        <v>289.29838538738494</v>
      </c>
      <c r="BF211" s="2">
        <f t="shared" si="258"/>
        <v>2740.294266276936</v>
      </c>
      <c r="BG211" s="2">
        <f t="shared" si="259"/>
        <v>4159.9732783150794</v>
      </c>
      <c r="BH211" s="2">
        <f t="shared" si="251"/>
        <v>658.13724179787619</v>
      </c>
      <c r="BI211" s="2">
        <f t="shared" si="260"/>
        <v>658.13724179787607</v>
      </c>
      <c r="BJ211" s="2">
        <f t="shared" si="261"/>
        <v>306.0220898759502</v>
      </c>
      <c r="BK211" s="11">
        <f t="shared" si="265"/>
        <v>4.0275038312935968E-2</v>
      </c>
      <c r="BL211" s="11"/>
      <c r="BM211" s="11"/>
    </row>
    <row r="212" spans="1:65">
      <c r="A212" s="2">
        <f t="shared" si="209"/>
        <v>2166</v>
      </c>
      <c r="B212" s="5">
        <f t="shared" si="210"/>
        <v>1165.3753398174454</v>
      </c>
      <c r="C212" s="5">
        <f t="shared" si="211"/>
        <v>2964.0179065353186</v>
      </c>
      <c r="D212" s="5">
        <f t="shared" si="212"/>
        <v>4369.4988859183823</v>
      </c>
      <c r="E212" s="15">
        <f t="shared" si="213"/>
        <v>1.3756577435279278E-6</v>
      </c>
      <c r="F212" s="15">
        <f t="shared" si="214"/>
        <v>2.7101380001412282E-6</v>
      </c>
      <c r="G212" s="15">
        <f t="shared" si="215"/>
        <v>5.53265032188451E-6</v>
      </c>
      <c r="H212" s="5">
        <f t="shared" si="216"/>
        <v>306229.19217914977</v>
      </c>
      <c r="I212" s="5">
        <f t="shared" si="217"/>
        <v>122515.03575199582</v>
      </c>
      <c r="J212" s="5">
        <f t="shared" si="218"/>
        <v>39787.847833401007</v>
      </c>
      <c r="K212" s="5">
        <f t="shared" si="219"/>
        <v>262773.01545364794</v>
      </c>
      <c r="L212" s="5">
        <f t="shared" si="220"/>
        <v>41334.107827710577</v>
      </c>
      <c r="M212" s="5">
        <f t="shared" si="221"/>
        <v>9105.8148479281244</v>
      </c>
      <c r="N212" s="15">
        <f t="shared" si="222"/>
        <v>5.4821947428662643E-3</v>
      </c>
      <c r="O212" s="15">
        <f t="shared" si="223"/>
        <v>6.3289929245291532E-3</v>
      </c>
      <c r="P212" s="15">
        <f t="shared" si="224"/>
        <v>-6.2593644185926611E-2</v>
      </c>
      <c r="Q212" s="5">
        <f t="shared" si="225"/>
        <v>7999.0506882604723</v>
      </c>
      <c r="R212" s="5">
        <f t="shared" si="226"/>
        <v>10854.184755890263</v>
      </c>
      <c r="S212" s="5">
        <f t="shared" si="227"/>
        <v>5677.295842486631</v>
      </c>
      <c r="T212" s="5">
        <f t="shared" si="228"/>
        <v>26.121123957316517</v>
      </c>
      <c r="U212" s="5">
        <f t="shared" si="229"/>
        <v>88.594715654837032</v>
      </c>
      <c r="V212" s="5">
        <f t="shared" si="230"/>
        <v>142.68919159082208</v>
      </c>
      <c r="W212" s="15">
        <f t="shared" si="231"/>
        <v>-1.0734613539272964E-2</v>
      </c>
      <c r="X212" s="15">
        <f t="shared" si="232"/>
        <v>-1.217998157191269E-2</v>
      </c>
      <c r="Y212" s="15">
        <f t="shared" si="233"/>
        <v>-9.7425357312937999E-3</v>
      </c>
      <c r="Z212" s="5">
        <f t="shared" si="252"/>
        <v>8920.0503753282628</v>
      </c>
      <c r="AA212" s="5">
        <f t="shared" si="253"/>
        <v>17282.726074314123</v>
      </c>
      <c r="AB212" s="5">
        <f t="shared" si="254"/>
        <v>656.7242876250549</v>
      </c>
      <c r="AC212" s="16">
        <f t="shared" si="234"/>
        <v>1.2289985226121094</v>
      </c>
      <c r="AD212" s="16">
        <f t="shared" si="235"/>
        <v>3.0116574278152064</v>
      </c>
      <c r="AE212" s="16">
        <f t="shared" si="236"/>
        <v>10.737915290427315</v>
      </c>
      <c r="AF212" s="15">
        <f t="shared" si="237"/>
        <v>-4.0504037456468023E-3</v>
      </c>
      <c r="AG212" s="15">
        <f t="shared" si="238"/>
        <v>2.9673830763510267E-4</v>
      </c>
      <c r="AH212" s="15">
        <f t="shared" si="239"/>
        <v>9.7937136394747881E-3</v>
      </c>
      <c r="AI212" s="1">
        <f t="shared" si="203"/>
        <v>577761.73190662963</v>
      </c>
      <c r="AJ212" s="1">
        <f t="shared" si="204"/>
        <v>229010.69805924172</v>
      </c>
      <c r="AK212" s="1">
        <f t="shared" si="205"/>
        <v>77827.476194660063</v>
      </c>
      <c r="AL212" s="14">
        <f t="shared" si="240"/>
        <v>76.021582196655132</v>
      </c>
      <c r="AM212" s="14">
        <f t="shared" si="241"/>
        <v>17.725587755914173</v>
      </c>
      <c r="AN212" s="14">
        <f t="shared" si="242"/>
        <v>5.6751432693614694</v>
      </c>
      <c r="AO212" s="11">
        <f t="shared" si="243"/>
        <v>4.2993482714881346E-3</v>
      </c>
      <c r="AP212" s="11">
        <f t="shared" si="244"/>
        <v>5.4160448838735213E-3</v>
      </c>
      <c r="AQ212" s="11">
        <f t="shared" si="245"/>
        <v>4.9130360752692535E-3</v>
      </c>
      <c r="AR212" s="1">
        <f t="shared" si="255"/>
        <v>306229.19217914977</v>
      </c>
      <c r="AS212" s="1">
        <f t="shared" si="248"/>
        <v>122515.03575199582</v>
      </c>
      <c r="AT212" s="1">
        <f t="shared" si="249"/>
        <v>39787.847833401007</v>
      </c>
      <c r="AU212" s="1">
        <f t="shared" si="206"/>
        <v>61245.838435829959</v>
      </c>
      <c r="AV212" s="1">
        <f t="shared" si="207"/>
        <v>24503.007150399164</v>
      </c>
      <c r="AW212" s="1">
        <f t="shared" si="208"/>
        <v>7957.5695666802021</v>
      </c>
      <c r="AX212" s="2">
        <f t="shared" si="250"/>
        <v>9.9713822937308516E-2</v>
      </c>
      <c r="AY212" s="2">
        <f t="shared" si="246"/>
        <v>0.48290033222401452</v>
      </c>
      <c r="AZ212" s="2">
        <f t="shared" si="247"/>
        <v>0.99</v>
      </c>
      <c r="BA212" s="2">
        <f t="shared" si="262"/>
        <v>0.36804271338420957</v>
      </c>
      <c r="BB212" s="2">
        <f t="shared" si="263"/>
        <v>9.9428464847729141E-4</v>
      </c>
      <c r="BC212" s="2">
        <f t="shared" si="256"/>
        <v>2.3319273086206363E-2</v>
      </c>
      <c r="BD212" s="2">
        <f t="shared" si="257"/>
        <v>9.801E-2</v>
      </c>
      <c r="BE212" s="2">
        <f t="shared" si="264"/>
        <v>304.47898469933085</v>
      </c>
      <c r="BF212" s="2">
        <f t="shared" si="258"/>
        <v>2856.9615758671266</v>
      </c>
      <c r="BG212" s="2">
        <f t="shared" si="259"/>
        <v>3899.6069661516326</v>
      </c>
      <c r="BH212" s="2">
        <f t="shared" si="251"/>
        <v>684.64374442645567</v>
      </c>
      <c r="BI212" s="2">
        <f t="shared" si="260"/>
        <v>684.64374442645567</v>
      </c>
      <c r="BJ212" s="2">
        <f t="shared" si="261"/>
        <v>11995.892369845169</v>
      </c>
      <c r="BK212" s="11">
        <f t="shared" si="265"/>
        <v>2.953606557272212E-2</v>
      </c>
      <c r="BL212" s="11"/>
      <c r="BM212" s="11"/>
    </row>
    <row r="213" spans="1:65">
      <c r="A213" s="2">
        <f t="shared" si="209"/>
        <v>2167</v>
      </c>
      <c r="B213" s="5">
        <f t="shared" si="210"/>
        <v>1165.3768628171752</v>
      </c>
      <c r="C213" s="5">
        <f t="shared" si="211"/>
        <v>2964.0255377880021</v>
      </c>
      <c r="D213" s="5">
        <f t="shared" si="212"/>
        <v>4369.5218520823291</v>
      </c>
      <c r="E213" s="15">
        <f t="shared" si="213"/>
        <v>1.3068748563515314E-6</v>
      </c>
      <c r="F213" s="15">
        <f t="shared" si="214"/>
        <v>2.5746311001341667E-6</v>
      </c>
      <c r="G213" s="15">
        <f t="shared" si="215"/>
        <v>5.2560178057902845E-6</v>
      </c>
      <c r="H213" s="5">
        <f t="shared" si="216"/>
        <v>307887.73724914523</v>
      </c>
      <c r="I213" s="5">
        <f t="shared" si="217"/>
        <v>123241.74850123521</v>
      </c>
      <c r="J213" s="5">
        <f t="shared" si="218"/>
        <v>39999.486081044895</v>
      </c>
      <c r="K213" s="5">
        <f t="shared" si="219"/>
        <v>264195.85549764498</v>
      </c>
      <c r="L213" s="5">
        <f t="shared" si="220"/>
        <v>41579.179035416906</v>
      </c>
      <c r="M213" s="5">
        <f t="shared" si="221"/>
        <v>9154.2020923829077</v>
      </c>
      <c r="N213" s="15">
        <f t="shared" si="222"/>
        <v>5.4147114061184887E-3</v>
      </c>
      <c r="O213" s="15">
        <f t="shared" si="223"/>
        <v>5.9290310251243206E-3</v>
      </c>
      <c r="P213" s="15">
        <f t="shared" si="224"/>
        <v>5.3138840689026523E-3</v>
      </c>
      <c r="Q213" s="5">
        <f t="shared" si="225"/>
        <v>7956.0419754820277</v>
      </c>
      <c r="R213" s="5">
        <f t="shared" si="226"/>
        <v>10785.579712317178</v>
      </c>
      <c r="S213" s="5">
        <f t="shared" si="227"/>
        <v>5651.8888654776883</v>
      </c>
      <c r="T213" s="5">
        <f t="shared" si="228"/>
        <v>25.840723786423279</v>
      </c>
      <c r="U213" s="5">
        <f t="shared" si="229"/>
        <v>87.515633650792267</v>
      </c>
      <c r="V213" s="5">
        <f t="shared" si="230"/>
        <v>141.29903704327907</v>
      </c>
      <c r="W213" s="15">
        <f t="shared" si="231"/>
        <v>-1.0734613539272964E-2</v>
      </c>
      <c r="X213" s="15">
        <f t="shared" si="232"/>
        <v>-1.217998157191269E-2</v>
      </c>
      <c r="Y213" s="15">
        <f t="shared" si="233"/>
        <v>-9.7425357312937999E-3</v>
      </c>
      <c r="Z213" s="5">
        <f t="shared" si="252"/>
        <v>8814.7043742185233</v>
      </c>
      <c r="AA213" s="5">
        <f t="shared" si="253"/>
        <v>16908.53150503046</v>
      </c>
      <c r="AB213" s="5">
        <f t="shared" si="254"/>
        <v>615.59369358169272</v>
      </c>
      <c r="AC213" s="16">
        <f t="shared" si="234"/>
        <v>1.2240205823927268</v>
      </c>
      <c r="AD213" s="16">
        <f t="shared" si="235"/>
        <v>3.0125511019435129</v>
      </c>
      <c r="AE213" s="16">
        <f t="shared" si="236"/>
        <v>10.843079357866698</v>
      </c>
      <c r="AF213" s="15">
        <f t="shared" si="237"/>
        <v>-4.0504037456468023E-3</v>
      </c>
      <c r="AG213" s="15">
        <f t="shared" si="238"/>
        <v>2.9673830763510267E-4</v>
      </c>
      <c r="AH213" s="15">
        <f t="shared" si="239"/>
        <v>9.7937136394747881E-3</v>
      </c>
      <c r="AI213" s="1">
        <f t="shared" si="203"/>
        <v>581231.39715179661</v>
      </c>
      <c r="AJ213" s="1">
        <f t="shared" si="204"/>
        <v>230612.6354037167</v>
      </c>
      <c r="AK213" s="1">
        <f t="shared" si="205"/>
        <v>78002.298141874271</v>
      </c>
      <c r="AL213" s="14">
        <f t="shared" si="240"/>
        <v>76.345157022087989</v>
      </c>
      <c r="AM213" s="14">
        <f t="shared" si="241"/>
        <v>17.82063030900445</v>
      </c>
      <c r="AN213" s="14">
        <f t="shared" si="242"/>
        <v>5.702746631140017</v>
      </c>
      <c r="AO213" s="11">
        <f t="shared" si="243"/>
        <v>4.2563547887732528E-3</v>
      </c>
      <c r="AP213" s="11">
        <f t="shared" si="244"/>
        <v>5.3618844350347859E-3</v>
      </c>
      <c r="AQ213" s="11">
        <f t="shared" si="245"/>
        <v>4.8639057145165605E-3</v>
      </c>
      <c r="AR213" s="1">
        <f t="shared" si="255"/>
        <v>307887.73724914523</v>
      </c>
      <c r="AS213" s="1">
        <f t="shared" si="248"/>
        <v>123241.74850123521</v>
      </c>
      <c r="AT213" s="1">
        <f t="shared" si="249"/>
        <v>39999.486081044895</v>
      </c>
      <c r="AU213" s="1">
        <f t="shared" si="206"/>
        <v>61577.54744982905</v>
      </c>
      <c r="AV213" s="1">
        <f t="shared" si="207"/>
        <v>24648.349700247043</v>
      </c>
      <c r="AW213" s="1">
        <f t="shared" si="208"/>
        <v>7999.8972162089794</v>
      </c>
      <c r="AX213" s="2">
        <f t="shared" si="250"/>
        <v>0.10090009458861381</v>
      </c>
      <c r="AY213" s="2">
        <f t="shared" si="246"/>
        <v>0.48353092289863364</v>
      </c>
      <c r="AZ213" s="2">
        <f t="shared" si="247"/>
        <v>0.99</v>
      </c>
      <c r="BA213" s="2">
        <f t="shared" si="262"/>
        <v>0.36731473122263891</v>
      </c>
      <c r="BB213" s="2">
        <f t="shared" si="263"/>
        <v>1.0180829087991215E-3</v>
      </c>
      <c r="BC213" s="2">
        <f t="shared" si="256"/>
        <v>2.3380215339920442E-2</v>
      </c>
      <c r="BD213" s="2">
        <f t="shared" si="257"/>
        <v>9.801E-2</v>
      </c>
      <c r="BE213" s="2">
        <f t="shared" si="264"/>
        <v>313.45524312218942</v>
      </c>
      <c r="BF213" s="2">
        <f t="shared" si="258"/>
        <v>2881.4186188271965</v>
      </c>
      <c r="BG213" s="2">
        <f t="shared" si="259"/>
        <v>3920.3496308032104</v>
      </c>
      <c r="BH213" s="2">
        <f t="shared" si="251"/>
        <v>704.86542695578953</v>
      </c>
      <c r="BI213" s="2">
        <f t="shared" si="260"/>
        <v>704.86542695578953</v>
      </c>
      <c r="BJ213" s="2">
        <f t="shared" si="261"/>
        <v>12865.463578690602</v>
      </c>
      <c r="BK213" s="11">
        <f t="shared" si="265"/>
        <v>3.5538821437096163E-2</v>
      </c>
      <c r="BL213" s="11"/>
      <c r="BM213" s="11"/>
    </row>
    <row r="214" spans="1:65">
      <c r="A214" s="2">
        <f t="shared" si="209"/>
        <v>2168</v>
      </c>
      <c r="B214" s="5">
        <f t="shared" si="210"/>
        <v>1165.3783096688092</v>
      </c>
      <c r="C214" s="5">
        <f t="shared" si="211"/>
        <v>2964.0327874967165</v>
      </c>
      <c r="D214" s="5">
        <f t="shared" si="212"/>
        <v>4369.5436700527534</v>
      </c>
      <c r="E214" s="15">
        <f t="shared" si="213"/>
        <v>1.2415311135339547E-6</v>
      </c>
      <c r="F214" s="15">
        <f t="shared" si="214"/>
        <v>2.4458995451274582E-6</v>
      </c>
      <c r="G214" s="15">
        <f t="shared" si="215"/>
        <v>4.9932169155007705E-6</v>
      </c>
      <c r="H214" s="5">
        <f t="shared" si="216"/>
        <v>309544.6879672489</v>
      </c>
      <c r="I214" s="5">
        <f t="shared" si="217"/>
        <v>124058.51374086927</v>
      </c>
      <c r="J214" s="5">
        <f t="shared" si="218"/>
        <v>40212.810316667441</v>
      </c>
      <c r="K214" s="5">
        <f t="shared" si="219"/>
        <v>265617.34108061349</v>
      </c>
      <c r="L214" s="5">
        <f t="shared" si="220"/>
        <v>41854.636110703519</v>
      </c>
      <c r="M214" s="5">
        <f t="shared" si="221"/>
        <v>9202.9770962746679</v>
      </c>
      <c r="N214" s="15">
        <f t="shared" si="222"/>
        <v>5.3804234751941848E-3</v>
      </c>
      <c r="O214" s="15">
        <f t="shared" si="223"/>
        <v>6.624880088468732E-3</v>
      </c>
      <c r="P214" s="15">
        <f t="shared" si="224"/>
        <v>5.3281545895020876E-3</v>
      </c>
      <c r="Q214" s="5">
        <f t="shared" si="225"/>
        <v>7912.9941235436108</v>
      </c>
      <c r="R214" s="5">
        <f t="shared" si="226"/>
        <v>10724.820655905674</v>
      </c>
      <c r="S214" s="5">
        <f t="shared" si="227"/>
        <v>5626.6739808562697</v>
      </c>
      <c r="T214" s="5">
        <f t="shared" si="228"/>
        <v>25.563333603000927</v>
      </c>
      <c r="U214" s="5">
        <f t="shared" si="229"/>
        <v>86.44969484567136</v>
      </c>
      <c r="V214" s="5">
        <f t="shared" si="230"/>
        <v>139.92242612608752</v>
      </c>
      <c r="W214" s="15">
        <f t="shared" si="231"/>
        <v>-1.0734613539272964E-2</v>
      </c>
      <c r="X214" s="15">
        <f t="shared" si="232"/>
        <v>-1.217998157191269E-2</v>
      </c>
      <c r="Y214" s="15">
        <f t="shared" si="233"/>
        <v>-9.7425357312937999E-3</v>
      </c>
      <c r="Z214" s="5">
        <f t="shared" si="252"/>
        <v>8720.2934206894879</v>
      </c>
      <c r="AA214" s="5">
        <f t="shared" si="253"/>
        <v>16786.149705290169</v>
      </c>
      <c r="AB214" s="5">
        <f t="shared" si="254"/>
        <v>618.84076256661081</v>
      </c>
      <c r="AC214" s="16">
        <f t="shared" si="234"/>
        <v>1.2190628048410546</v>
      </c>
      <c r="AD214" s="16">
        <f t="shared" si="235"/>
        <v>3.013445041259168</v>
      </c>
      <c r="AE214" s="16">
        <f t="shared" si="236"/>
        <v>10.949273372067744</v>
      </c>
      <c r="AF214" s="15">
        <f t="shared" si="237"/>
        <v>-4.0504037456468023E-3</v>
      </c>
      <c r="AG214" s="15">
        <f t="shared" si="238"/>
        <v>2.9673830763510267E-4</v>
      </c>
      <c r="AH214" s="15">
        <f t="shared" si="239"/>
        <v>9.7937136394747881E-3</v>
      </c>
      <c r="AI214" s="1">
        <f t="shared" si="203"/>
        <v>584685.80488644599</v>
      </c>
      <c r="AJ214" s="1">
        <f t="shared" si="204"/>
        <v>232199.72156359209</v>
      </c>
      <c r="AK214" s="1">
        <f t="shared" si="205"/>
        <v>78201.965543895829</v>
      </c>
      <c r="AL214" s="14">
        <f t="shared" si="240"/>
        <v>76.666859576031698</v>
      </c>
      <c r="AM214" s="14">
        <f t="shared" si="241"/>
        <v>17.915226947678047</v>
      </c>
      <c r="AN214" s="14">
        <f t="shared" si="242"/>
        <v>5.7302068768483823</v>
      </c>
      <c r="AO214" s="11">
        <f t="shared" si="243"/>
        <v>4.2137912408855204E-3</v>
      </c>
      <c r="AP214" s="11">
        <f t="shared" si="244"/>
        <v>5.3082655906844384E-3</v>
      </c>
      <c r="AQ214" s="11">
        <f t="shared" si="245"/>
        <v>4.8152666573713946E-3</v>
      </c>
      <c r="AR214" s="1">
        <f t="shared" si="255"/>
        <v>309544.6879672489</v>
      </c>
      <c r="AS214" s="1">
        <f t="shared" si="248"/>
        <v>124058.51374086927</v>
      </c>
      <c r="AT214" s="1">
        <f t="shared" si="249"/>
        <v>40212.810316667441</v>
      </c>
      <c r="AU214" s="1">
        <f t="shared" si="206"/>
        <v>61908.93759344978</v>
      </c>
      <c r="AV214" s="1">
        <f t="shared" si="207"/>
        <v>24811.702748173855</v>
      </c>
      <c r="AW214" s="1">
        <f t="shared" si="208"/>
        <v>8042.5620633334884</v>
      </c>
      <c r="AX214" s="2">
        <f t="shared" si="250"/>
        <v>0.10281354675871938</v>
      </c>
      <c r="AY214" s="2">
        <f t="shared" si="246"/>
        <v>0.49381822788251056</v>
      </c>
      <c r="AZ214" s="2">
        <f t="shared" si="247"/>
        <v>0.99</v>
      </c>
      <c r="BA214" s="2">
        <f t="shared" si="262"/>
        <v>0.3750590191684578</v>
      </c>
      <c r="BB214" s="2">
        <f t="shared" si="263"/>
        <v>1.0570625397107378E-3</v>
      </c>
      <c r="BC214" s="2">
        <f t="shared" si="256"/>
        <v>2.4385644218902314E-2</v>
      </c>
      <c r="BD214" s="2">
        <f t="shared" si="257"/>
        <v>9.801E-2</v>
      </c>
      <c r="BE214" s="2">
        <f t="shared" si="264"/>
        <v>327.20809401662797</v>
      </c>
      <c r="BF214" s="2">
        <f t="shared" si="258"/>
        <v>3025.246778410642</v>
      </c>
      <c r="BG214" s="2">
        <f t="shared" si="259"/>
        <v>3941.2575391365758</v>
      </c>
      <c r="BH214" s="2">
        <f t="shared" si="251"/>
        <v>729.91551350155385</v>
      </c>
      <c r="BI214" s="2">
        <f t="shared" si="260"/>
        <v>729.91551350155385</v>
      </c>
      <c r="BJ214" s="2">
        <f t="shared" si="261"/>
        <v>12866.211995598987</v>
      </c>
      <c r="BK214" s="11">
        <f t="shared" si="265"/>
        <v>3.5699795961183528E-2</v>
      </c>
      <c r="BL214" s="11"/>
      <c r="BM214" s="11"/>
    </row>
    <row r="215" spans="1:65">
      <c r="A215" s="2">
        <f t="shared" si="209"/>
        <v>2169</v>
      </c>
      <c r="B215" s="5">
        <f t="shared" si="210"/>
        <v>1165.3796841795681</v>
      </c>
      <c r="C215" s="5">
        <f t="shared" si="211"/>
        <v>2964.0396747368409</v>
      </c>
      <c r="D215" s="5">
        <f t="shared" si="212"/>
        <v>4369.5643972281514</v>
      </c>
      <c r="E215" s="15">
        <f t="shared" si="213"/>
        <v>1.179454557857257E-6</v>
      </c>
      <c r="F215" s="15">
        <f t="shared" si="214"/>
        <v>2.3236045678710851E-6</v>
      </c>
      <c r="G215" s="15">
        <f t="shared" si="215"/>
        <v>4.7435560697257315E-6</v>
      </c>
      <c r="H215" s="5">
        <f t="shared" si="216"/>
        <v>311189.0927332103</v>
      </c>
      <c r="I215" s="5">
        <f t="shared" si="217"/>
        <v>124752.64231703666</v>
      </c>
      <c r="J215" s="5">
        <f t="shared" si="218"/>
        <v>40427.61455343265</v>
      </c>
      <c r="K215" s="5">
        <f t="shared" si="219"/>
        <v>267028.07416133105</v>
      </c>
      <c r="L215" s="5">
        <f t="shared" si="220"/>
        <v>42088.72215184255</v>
      </c>
      <c r="M215" s="5">
        <f t="shared" si="221"/>
        <v>9252.0926294341953</v>
      </c>
      <c r="N215" s="15">
        <f t="shared" si="222"/>
        <v>5.3111482668197763E-3</v>
      </c>
      <c r="O215" s="15">
        <f t="shared" si="223"/>
        <v>5.5928342207989257E-3</v>
      </c>
      <c r="P215" s="15">
        <f t="shared" si="224"/>
        <v>5.3369178957762831E-3</v>
      </c>
      <c r="Q215" s="5">
        <f t="shared" si="225"/>
        <v>7869.6364120651124</v>
      </c>
      <c r="R215" s="5">
        <f t="shared" si="226"/>
        <v>10653.468854914057</v>
      </c>
      <c r="S215" s="5">
        <f t="shared" si="227"/>
        <v>5601.6190175283082</v>
      </c>
      <c r="T215" s="5">
        <f t="shared" si="228"/>
        <v>25.288921095997203</v>
      </c>
      <c r="U215" s="5">
        <f t="shared" si="229"/>
        <v>85.396739155553604</v>
      </c>
      <c r="V215" s="5">
        <f t="shared" si="230"/>
        <v>138.5592268899448</v>
      </c>
      <c r="W215" s="15">
        <f t="shared" si="231"/>
        <v>-1.0734613539272964E-2</v>
      </c>
      <c r="X215" s="15">
        <f t="shared" si="232"/>
        <v>-1.217998157191269E-2</v>
      </c>
      <c r="Y215" s="15">
        <f t="shared" si="233"/>
        <v>-9.7425357312937999E-3</v>
      </c>
      <c r="Z215" s="5">
        <f t="shared" si="252"/>
        <v>8619.5975922064954</v>
      </c>
      <c r="AA215" s="5">
        <f t="shared" si="253"/>
        <v>16363.969764755544</v>
      </c>
      <c r="AB215" s="5">
        <f t="shared" si="254"/>
        <v>622.11362619450222</v>
      </c>
      <c r="AC215" s="16">
        <f t="shared" si="234"/>
        <v>1.2141251082901476</v>
      </c>
      <c r="AD215" s="16">
        <f t="shared" si="235"/>
        <v>3.0143392458408624</v>
      </c>
      <c r="AE215" s="16">
        <f t="shared" si="236"/>
        <v>11.056507420034102</v>
      </c>
      <c r="AF215" s="15">
        <f t="shared" si="237"/>
        <v>-4.0504037456468023E-3</v>
      </c>
      <c r="AG215" s="15">
        <f t="shared" si="238"/>
        <v>2.9673830763510267E-4</v>
      </c>
      <c r="AH215" s="15">
        <f t="shared" si="239"/>
        <v>9.7937136394747881E-3</v>
      </c>
      <c r="AI215" s="1">
        <f t="shared" si="203"/>
        <v>588126.16199125117</v>
      </c>
      <c r="AJ215" s="1">
        <f t="shared" si="204"/>
        <v>233791.45215540673</v>
      </c>
      <c r="AK215" s="1">
        <f t="shared" si="205"/>
        <v>78424.331052839741</v>
      </c>
      <c r="AL215" s="14">
        <f t="shared" si="240"/>
        <v>76.986687135965894</v>
      </c>
      <c r="AM215" s="14">
        <f t="shared" si="241"/>
        <v>18.009374742606152</v>
      </c>
      <c r="AN215" s="14">
        <f t="shared" si="242"/>
        <v>5.7575234262211712</v>
      </c>
      <c r="AO215" s="11">
        <f t="shared" si="243"/>
        <v>4.1716533284766651E-3</v>
      </c>
      <c r="AP215" s="11">
        <f t="shared" si="244"/>
        <v>5.2551829347775936E-3</v>
      </c>
      <c r="AQ215" s="11">
        <f t="shared" si="245"/>
        <v>4.7671139907976808E-3</v>
      </c>
      <c r="AR215" s="1">
        <f t="shared" si="255"/>
        <v>311189.0927332103</v>
      </c>
      <c r="AS215" s="1">
        <f t="shared" si="248"/>
        <v>124752.64231703666</v>
      </c>
      <c r="AT215" s="1">
        <f t="shared" si="249"/>
        <v>40427.61455343265</v>
      </c>
      <c r="AU215" s="1">
        <f t="shared" si="206"/>
        <v>62237.818546642062</v>
      </c>
      <c r="AV215" s="1">
        <f t="shared" si="207"/>
        <v>24950.528463407332</v>
      </c>
      <c r="AW215" s="1">
        <f t="shared" si="208"/>
        <v>8085.5229106865299</v>
      </c>
      <c r="AX215" s="2">
        <f t="shared" si="250"/>
        <v>0.10469817557597721</v>
      </c>
      <c r="AY215" s="2">
        <f t="shared" si="246"/>
        <v>0.49581014022856906</v>
      </c>
      <c r="AZ215" s="2">
        <f t="shared" si="247"/>
        <v>0.99</v>
      </c>
      <c r="BA215" s="2">
        <f t="shared" si="262"/>
        <v>0.37615757152215429</v>
      </c>
      <c r="BB215" s="2">
        <f t="shared" si="263"/>
        <v>1.0961707968938151E-3</v>
      </c>
      <c r="BC215" s="2">
        <f t="shared" si="256"/>
        <v>2.4582769515347335E-2</v>
      </c>
      <c r="BD215" s="2">
        <f t="shared" si="257"/>
        <v>9.801E-2</v>
      </c>
      <c r="BE215" s="2">
        <f t="shared" si="264"/>
        <v>341.11639576602647</v>
      </c>
      <c r="BF215" s="2">
        <f t="shared" si="258"/>
        <v>3066.7654525102789</v>
      </c>
      <c r="BG215" s="2">
        <f t="shared" si="259"/>
        <v>3962.3105023819339</v>
      </c>
      <c r="BH215" s="2">
        <f t="shared" si="251"/>
        <v>755.97334840246185</v>
      </c>
      <c r="BI215" s="2">
        <f t="shared" si="260"/>
        <v>755.97334840246174</v>
      </c>
      <c r="BJ215" s="2">
        <f t="shared" si="261"/>
        <v>12866.890137971397</v>
      </c>
      <c r="BK215" s="11">
        <f t="shared" si="265"/>
        <v>3.5385450639802113E-2</v>
      </c>
      <c r="BL215" s="11"/>
      <c r="BM215" s="11"/>
    </row>
    <row r="216" spans="1:65">
      <c r="A216" s="2">
        <f t="shared" si="209"/>
        <v>2170</v>
      </c>
      <c r="B216" s="5">
        <f t="shared" si="210"/>
        <v>1165.3809899663293</v>
      </c>
      <c r="C216" s="5">
        <f t="shared" si="211"/>
        <v>2964.0462176301621</v>
      </c>
      <c r="D216" s="5">
        <f t="shared" si="212"/>
        <v>4369.5840881381846</v>
      </c>
      <c r="E216" s="15">
        <f t="shared" si="213"/>
        <v>1.120481829964394E-6</v>
      </c>
      <c r="F216" s="15">
        <f t="shared" si="214"/>
        <v>2.2074243394775306E-6</v>
      </c>
      <c r="G216" s="15">
        <f t="shared" si="215"/>
        <v>4.5063782662394447E-6</v>
      </c>
      <c r="H216" s="5">
        <f t="shared" si="216"/>
        <v>312825.43735150108</v>
      </c>
      <c r="I216" s="5">
        <f t="shared" si="217"/>
        <v>125544.65546609616</v>
      </c>
      <c r="J216" s="5">
        <f t="shared" si="218"/>
        <v>40643.706491600678</v>
      </c>
      <c r="K216" s="5">
        <f t="shared" si="219"/>
        <v>268431.90342459542</v>
      </c>
      <c r="L216" s="5">
        <f t="shared" si="220"/>
        <v>42355.835991812783</v>
      </c>
      <c r="M216" s="5">
        <f t="shared" si="221"/>
        <v>9301.5045990151357</v>
      </c>
      <c r="N216" s="15">
        <f t="shared" si="222"/>
        <v>5.2572347221297999E-3</v>
      </c>
      <c r="O216" s="15">
        <f t="shared" si="223"/>
        <v>6.3464468939344876E-3</v>
      </c>
      <c r="P216" s="15">
        <f t="shared" si="224"/>
        <v>5.3406263382775876E-3</v>
      </c>
      <c r="Q216" s="5">
        <f t="shared" si="225"/>
        <v>7826.0960831961165</v>
      </c>
      <c r="R216" s="5">
        <f t="shared" si="226"/>
        <v>10590.521343683822</v>
      </c>
      <c r="S216" s="5">
        <f t="shared" si="227"/>
        <v>5576.6948695423716</v>
      </c>
      <c r="T216" s="5">
        <f t="shared" si="228"/>
        <v>25.017454301206506</v>
      </c>
      <c r="U216" s="5">
        <f t="shared" si="229"/>
        <v>84.356608446337532</v>
      </c>
      <c r="V216" s="5">
        <f t="shared" si="230"/>
        <v>137.20930867106907</v>
      </c>
      <c r="W216" s="15">
        <f t="shared" si="231"/>
        <v>-1.0734613539272964E-2</v>
      </c>
      <c r="X216" s="15">
        <f t="shared" si="232"/>
        <v>-1.217998157191269E-2</v>
      </c>
      <c r="Y216" s="15">
        <f t="shared" si="233"/>
        <v>-9.7425357312937999E-3</v>
      </c>
      <c r="Z216" s="5">
        <f t="shared" si="252"/>
        <v>8519.7124617605405</v>
      </c>
      <c r="AA216" s="5">
        <f t="shared" si="253"/>
        <v>16195.938842723164</v>
      </c>
      <c r="AB216" s="5">
        <f t="shared" si="254"/>
        <v>625.40909443770522</v>
      </c>
      <c r="AC216" s="16">
        <f t="shared" si="234"/>
        <v>1.2092074114038454</v>
      </c>
      <c r="AD216" s="16">
        <f t="shared" si="235"/>
        <v>3.0152337157673115</v>
      </c>
      <c r="AE216" s="16">
        <f t="shared" si="236"/>
        <v>11.164791687558644</v>
      </c>
      <c r="AF216" s="15">
        <f t="shared" si="237"/>
        <v>-4.0504037456468023E-3</v>
      </c>
      <c r="AG216" s="15">
        <f t="shared" si="238"/>
        <v>2.9673830763510267E-4</v>
      </c>
      <c r="AH216" s="15">
        <f t="shared" si="239"/>
        <v>9.7937136394747881E-3</v>
      </c>
      <c r="AI216" s="1">
        <f t="shared" si="203"/>
        <v>591551.36433876818</v>
      </c>
      <c r="AJ216" s="1">
        <f t="shared" si="204"/>
        <v>235362.83540327341</v>
      </c>
      <c r="AK216" s="1">
        <f t="shared" si="205"/>
        <v>78667.420858242302</v>
      </c>
      <c r="AL216" s="14">
        <f t="shared" si="240"/>
        <v>77.304637287908648</v>
      </c>
      <c r="AM216" s="14">
        <f t="shared" si="241"/>
        <v>18.103070875831378</v>
      </c>
      <c r="AN216" s="14">
        <f t="shared" si="242"/>
        <v>5.7846957289938805</v>
      </c>
      <c r="AO216" s="11">
        <f t="shared" si="243"/>
        <v>4.1299367951918983E-3</v>
      </c>
      <c r="AP216" s="11">
        <f t="shared" si="244"/>
        <v>5.2026311054298177E-3</v>
      </c>
      <c r="AQ216" s="11">
        <f t="shared" si="245"/>
        <v>4.7194428508897041E-3</v>
      </c>
      <c r="AR216" s="1">
        <f t="shared" si="255"/>
        <v>312825.43735150108</v>
      </c>
      <c r="AS216" s="1">
        <f t="shared" si="248"/>
        <v>125544.65546609616</v>
      </c>
      <c r="AT216" s="1">
        <f t="shared" si="249"/>
        <v>40643.706491600678</v>
      </c>
      <c r="AU216" s="1">
        <f t="shared" si="206"/>
        <v>62565.087470300219</v>
      </c>
      <c r="AV216" s="1">
        <f t="shared" si="207"/>
        <v>25108.931093219231</v>
      </c>
      <c r="AW216" s="1">
        <f t="shared" si="208"/>
        <v>8128.7412983201357</v>
      </c>
      <c r="AX216" s="2">
        <f t="shared" si="250"/>
        <v>0.10658630929467111</v>
      </c>
      <c r="AY216" s="2">
        <f t="shared" si="246"/>
        <v>0.50487799921766574</v>
      </c>
      <c r="AZ216" s="2">
        <f t="shared" si="247"/>
        <v>0.99</v>
      </c>
      <c r="BA216" s="2">
        <f t="shared" si="262"/>
        <v>0.38294423187685495</v>
      </c>
      <c r="BB216" s="2">
        <f t="shared" si="263"/>
        <v>1.1360641329059293E-3</v>
      </c>
      <c r="BC216" s="2">
        <f t="shared" si="256"/>
        <v>2.5490179409403332E-2</v>
      </c>
      <c r="BD216" s="2">
        <f t="shared" si="257"/>
        <v>9.801E-2</v>
      </c>
      <c r="BE216" s="2">
        <f t="shared" si="264"/>
        <v>355.38975923565118</v>
      </c>
      <c r="BF216" s="2">
        <f t="shared" si="258"/>
        <v>3200.1557917225196</v>
      </c>
      <c r="BG216" s="2">
        <f t="shared" si="259"/>
        <v>3983.4896732417824</v>
      </c>
      <c r="BH216" s="2">
        <f t="shared" si="251"/>
        <v>782.72380600736312</v>
      </c>
      <c r="BI216" s="2">
        <f t="shared" si="260"/>
        <v>782.72380600736312</v>
      </c>
      <c r="BJ216" s="2">
        <f t="shared" si="261"/>
        <v>12867.503777782869</v>
      </c>
      <c r="BK216" s="11">
        <f t="shared" si="265"/>
        <v>3.5548000822390485E-2</v>
      </c>
      <c r="BL216" s="11"/>
      <c r="BM216" s="11"/>
    </row>
    <row r="217" spans="1:65">
      <c r="A217" s="2">
        <f t="shared" si="209"/>
        <v>2171</v>
      </c>
      <c r="B217" s="5">
        <f t="shared" si="210"/>
        <v>1165.3822304651421</v>
      </c>
      <c r="C217" s="5">
        <f t="shared" si="211"/>
        <v>2964.0524333925382</v>
      </c>
      <c r="D217" s="5">
        <f t="shared" si="212"/>
        <v>4369.6027945870137</v>
      </c>
      <c r="E217" s="15">
        <f t="shared" si="213"/>
        <v>1.0644577384661743E-6</v>
      </c>
      <c r="F217" s="15">
        <f t="shared" si="214"/>
        <v>2.097053122503654E-6</v>
      </c>
      <c r="G217" s="15">
        <f t="shared" si="215"/>
        <v>4.2810593529274726E-6</v>
      </c>
      <c r="H217" s="5">
        <f t="shared" si="216"/>
        <v>314453.47003288724</v>
      </c>
      <c r="I217" s="5">
        <f t="shared" si="217"/>
        <v>126242.13671244051</v>
      </c>
      <c r="J217" s="5">
        <f t="shared" si="218"/>
        <v>40860.906755385215</v>
      </c>
      <c r="K217" s="5">
        <f t="shared" si="219"/>
        <v>269828.61228918738</v>
      </c>
      <c r="L217" s="5">
        <f t="shared" si="220"/>
        <v>42591.060566343862</v>
      </c>
      <c r="M217" s="5">
        <f t="shared" si="221"/>
        <v>9351.1718744786085</v>
      </c>
      <c r="N217" s="15">
        <f t="shared" si="222"/>
        <v>5.2032148443350579E-3</v>
      </c>
      <c r="O217" s="15">
        <f t="shared" si="223"/>
        <v>5.5535339823429286E-3</v>
      </c>
      <c r="P217" s="15">
        <f t="shared" si="224"/>
        <v>5.3397033710795849E-3</v>
      </c>
      <c r="Q217" s="5">
        <f t="shared" si="225"/>
        <v>7782.3779868510046</v>
      </c>
      <c r="R217" s="5">
        <f t="shared" si="226"/>
        <v>10519.649505845406</v>
      </c>
      <c r="S217" s="5">
        <f t="shared" si="227"/>
        <v>5551.875272493895</v>
      </c>
      <c r="T217" s="5">
        <f t="shared" si="228"/>
        <v>24.748901597546631</v>
      </c>
      <c r="U217" s="5">
        <f t="shared" si="229"/>
        <v>83.329146509992086</v>
      </c>
      <c r="V217" s="5">
        <f t="shared" si="230"/>
        <v>135.87254207867505</v>
      </c>
      <c r="W217" s="15">
        <f t="shared" si="231"/>
        <v>-1.0734613539272964E-2</v>
      </c>
      <c r="X217" s="15">
        <f t="shared" si="232"/>
        <v>-1.217998157191269E-2</v>
      </c>
      <c r="Y217" s="15">
        <f t="shared" si="233"/>
        <v>-9.7425357312937999E-3</v>
      </c>
      <c r="Z217" s="5">
        <f t="shared" si="252"/>
        <v>8420.4623651589482</v>
      </c>
      <c r="AA217" s="5">
        <f t="shared" si="253"/>
        <v>15815.371499203908</v>
      </c>
      <c r="AB217" s="5">
        <f t="shared" si="254"/>
        <v>628.72418956067702</v>
      </c>
      <c r="AC217" s="16">
        <f t="shared" si="234"/>
        <v>1.2043096331754313</v>
      </c>
      <c r="AD217" s="16">
        <f t="shared" si="235"/>
        <v>3.0161284511172526</v>
      </c>
      <c r="AE217" s="16">
        <f t="shared" si="236"/>
        <v>11.274136460190983</v>
      </c>
      <c r="AF217" s="15">
        <f t="shared" si="237"/>
        <v>-4.0504037456468023E-3</v>
      </c>
      <c r="AG217" s="15">
        <f t="shared" si="238"/>
        <v>2.9673830763510267E-4</v>
      </c>
      <c r="AH217" s="15">
        <f t="shared" si="239"/>
        <v>9.7937136394747881E-3</v>
      </c>
      <c r="AI217" s="1">
        <f t="shared" si="203"/>
        <v>594961.31537519163</v>
      </c>
      <c r="AJ217" s="1">
        <f t="shared" si="204"/>
        <v>236935.4829561653</v>
      </c>
      <c r="AK217" s="1">
        <f t="shared" si="205"/>
        <v>78929.420070738212</v>
      </c>
      <c r="AL217" s="14">
        <f t="shared" si="240"/>
        <v>77.6207079212232</v>
      </c>
      <c r="AM217" s="14">
        <f t="shared" si="241"/>
        <v>18.196312639477355</v>
      </c>
      <c r="AN217" s="14">
        <f t="shared" si="242"/>
        <v>5.8117232644876253</v>
      </c>
      <c r="AO217" s="11">
        <f t="shared" si="243"/>
        <v>4.0886374272399795E-3</v>
      </c>
      <c r="AP217" s="11">
        <f t="shared" si="244"/>
        <v>5.1506047943755198E-3</v>
      </c>
      <c r="AQ217" s="11">
        <f t="shared" si="245"/>
        <v>4.6722484223808069E-3</v>
      </c>
      <c r="AR217" s="1">
        <f t="shared" si="255"/>
        <v>314453.47003288724</v>
      </c>
      <c r="AS217" s="1">
        <f t="shared" si="248"/>
        <v>126242.13671244051</v>
      </c>
      <c r="AT217" s="1">
        <f t="shared" si="249"/>
        <v>40860.906755385215</v>
      </c>
      <c r="AU217" s="1">
        <f t="shared" si="206"/>
        <v>62890.694006577454</v>
      </c>
      <c r="AV217" s="1">
        <f t="shared" si="207"/>
        <v>25248.427342488103</v>
      </c>
      <c r="AW217" s="1">
        <f t="shared" si="208"/>
        <v>8172.1813510770435</v>
      </c>
      <c r="AX217" s="2">
        <f t="shared" si="250"/>
        <v>0.10852463385097408</v>
      </c>
      <c r="AY217" s="2">
        <f t="shared" si="246"/>
        <v>0.50771949915035341</v>
      </c>
      <c r="AZ217" s="2">
        <f t="shared" si="247"/>
        <v>0.99</v>
      </c>
      <c r="BA217" s="2">
        <f t="shared" si="262"/>
        <v>0.38472580201935053</v>
      </c>
      <c r="BB217" s="2">
        <f t="shared" si="263"/>
        <v>1.177759615248799E-3</v>
      </c>
      <c r="BC217" s="2">
        <f t="shared" si="256"/>
        <v>2.5777908981748573E-2</v>
      </c>
      <c r="BD217" s="2">
        <f t="shared" si="257"/>
        <v>9.801E-2</v>
      </c>
      <c r="BE217" s="2">
        <f t="shared" si="264"/>
        <v>370.35059787958301</v>
      </c>
      <c r="BF217" s="2">
        <f t="shared" si="258"/>
        <v>3254.2583098347513</v>
      </c>
      <c r="BG217" s="2">
        <f t="shared" si="259"/>
        <v>4004.7774710953049</v>
      </c>
      <c r="BH217" s="2">
        <f t="shared" si="251"/>
        <v>810.54807250701754</v>
      </c>
      <c r="BI217" s="2">
        <f t="shared" si="260"/>
        <v>810.54807250701754</v>
      </c>
      <c r="BJ217" s="2">
        <f t="shared" si="261"/>
        <v>12868.058318576079</v>
      </c>
      <c r="BK217" s="11">
        <f t="shared" si="265"/>
        <v>3.5305132780714316E-2</v>
      </c>
      <c r="BL217" s="11"/>
      <c r="BM217" s="11"/>
    </row>
    <row r="218" spans="1:65">
      <c r="A218" s="2">
        <f t="shared" si="209"/>
        <v>2172</v>
      </c>
      <c r="B218" s="5">
        <f t="shared" si="210"/>
        <v>1165.383408940269</v>
      </c>
      <c r="C218" s="5">
        <f t="shared" si="211"/>
        <v>2964.0583383791782</v>
      </c>
      <c r="D218" s="5">
        <f t="shared" si="212"/>
        <v>4369.6205657894798</v>
      </c>
      <c r="E218" s="15">
        <f t="shared" si="213"/>
        <v>1.0112348515428656E-6</v>
      </c>
      <c r="F218" s="15">
        <f t="shared" si="214"/>
        <v>1.9922004663784712E-6</v>
      </c>
      <c r="G218" s="15">
        <f t="shared" si="215"/>
        <v>4.0670063852810989E-6</v>
      </c>
      <c r="H218" s="5">
        <f t="shared" si="216"/>
        <v>316072.81775079103</v>
      </c>
      <c r="I218" s="5">
        <f t="shared" si="217"/>
        <v>127014.64861842078</v>
      </c>
      <c r="J218" s="5">
        <f t="shared" si="218"/>
        <v>41079.048147458874</v>
      </c>
      <c r="K218" s="5">
        <f t="shared" si="219"/>
        <v>271217.88016375573</v>
      </c>
      <c r="L218" s="5">
        <f t="shared" si="220"/>
        <v>42851.602134077963</v>
      </c>
      <c r="M218" s="5">
        <f t="shared" si="221"/>
        <v>9401.0561166509269</v>
      </c>
      <c r="N218" s="15">
        <f t="shared" si="222"/>
        <v>5.1487048122214052E-3</v>
      </c>
      <c r="O218" s="15">
        <f t="shared" si="223"/>
        <v>6.1172829290845332E-3</v>
      </c>
      <c r="P218" s="15">
        <f t="shared" si="224"/>
        <v>5.3345444658614571E-3</v>
      </c>
      <c r="Q218" s="5">
        <f t="shared" si="225"/>
        <v>7738.484032131385</v>
      </c>
      <c r="R218" s="5">
        <f t="shared" si="226"/>
        <v>10455.109067511705</v>
      </c>
      <c r="S218" s="5">
        <f t="shared" si="227"/>
        <v>5527.1365915878341</v>
      </c>
      <c r="T218" s="5">
        <f t="shared" si="228"/>
        <v>24.483231703375473</v>
      </c>
      <c r="U218" s="5">
        <f t="shared" si="229"/>
        <v>82.314199041097169</v>
      </c>
      <c r="V218" s="5">
        <f t="shared" si="230"/>
        <v>134.54879898257184</v>
      </c>
      <c r="W218" s="15">
        <f t="shared" si="231"/>
        <v>-1.0734613539272964E-2</v>
      </c>
      <c r="X218" s="15">
        <f t="shared" si="232"/>
        <v>-1.217998157191269E-2</v>
      </c>
      <c r="Y218" s="15">
        <f t="shared" si="233"/>
        <v>-9.7425357312937999E-3</v>
      </c>
      <c r="Z218" s="5">
        <f t="shared" si="252"/>
        <v>8321.41511857564</v>
      </c>
      <c r="AA218" s="5">
        <f t="shared" si="253"/>
        <v>15624.012942867241</v>
      </c>
      <c r="AB218" s="5">
        <f t="shared" si="254"/>
        <v>632.05613426844138</v>
      </c>
      <c r="AC218" s="16">
        <f t="shared" si="234"/>
        <v>1.1994316929262989</v>
      </c>
      <c r="AD218" s="16">
        <f t="shared" si="235"/>
        <v>3.0170234519694472</v>
      </c>
      <c r="AE218" s="16">
        <f t="shared" si="236"/>
        <v>11.384552124214455</v>
      </c>
      <c r="AF218" s="15">
        <f t="shared" si="237"/>
        <v>-4.0504037456468023E-3</v>
      </c>
      <c r="AG218" s="15">
        <f t="shared" si="238"/>
        <v>2.9673830763510267E-4</v>
      </c>
      <c r="AH218" s="15">
        <f t="shared" si="239"/>
        <v>9.7937136394747881E-3</v>
      </c>
      <c r="AI218" s="1">
        <f t="shared" si="203"/>
        <v>598355.87784424995</v>
      </c>
      <c r="AJ218" s="1">
        <f t="shared" si="204"/>
        <v>238490.36200303689</v>
      </c>
      <c r="AK218" s="1">
        <f t="shared" si="205"/>
        <v>79208.659414741443</v>
      </c>
      <c r="AL218" s="14">
        <f t="shared" si="240"/>
        <v>77.934897223443414</v>
      </c>
      <c r="AM218" s="14">
        <f t="shared" si="241"/>
        <v>18.289097434446994</v>
      </c>
      <c r="AN218" s="14">
        <f t="shared" si="242"/>
        <v>5.8386055411929032</v>
      </c>
      <c r="AO218" s="11">
        <f t="shared" si="243"/>
        <v>4.0477510529675796E-3</v>
      </c>
      <c r="AP218" s="11">
        <f t="shared" si="244"/>
        <v>5.0990987464317643E-3</v>
      </c>
      <c r="AQ218" s="11">
        <f t="shared" si="245"/>
        <v>4.6255259381569984E-3</v>
      </c>
      <c r="AR218" s="1">
        <f t="shared" si="255"/>
        <v>316072.81775079103</v>
      </c>
      <c r="AS218" s="1">
        <f t="shared" si="248"/>
        <v>127014.64861842078</v>
      </c>
      <c r="AT218" s="1">
        <f t="shared" si="249"/>
        <v>41079.048147458874</v>
      </c>
      <c r="AU218" s="1">
        <f t="shared" si="206"/>
        <v>63214.563550158207</v>
      </c>
      <c r="AV218" s="1">
        <f t="shared" si="207"/>
        <v>25402.929723684156</v>
      </c>
      <c r="AW218" s="1">
        <f t="shared" si="208"/>
        <v>8215.8096294917759</v>
      </c>
      <c r="AX218" s="2">
        <f t="shared" si="250"/>
        <v>0.11046563369921346</v>
      </c>
      <c r="AY218" s="2">
        <f t="shared" si="246"/>
        <v>0.51612622634889893</v>
      </c>
      <c r="AZ218" s="2">
        <f t="shared" si="247"/>
        <v>0.99</v>
      </c>
      <c r="BA218" s="2">
        <f t="shared" si="262"/>
        <v>0.39096470295273661</v>
      </c>
      <c r="BB218" s="2">
        <f t="shared" si="263"/>
        <v>1.2202656228568805E-3</v>
      </c>
      <c r="BC218" s="2">
        <f t="shared" si="256"/>
        <v>2.6638628152515487E-2</v>
      </c>
      <c r="BD218" s="2">
        <f t="shared" si="257"/>
        <v>9.801E-2</v>
      </c>
      <c r="BE218" s="2">
        <f t="shared" si="264"/>
        <v>385.69279382079833</v>
      </c>
      <c r="BF218" s="2">
        <f t="shared" si="258"/>
        <v>3383.4959944685261</v>
      </c>
      <c r="BG218" s="2">
        <f t="shared" si="259"/>
        <v>4026.1575089324442</v>
      </c>
      <c r="BH218" s="2">
        <f t="shared" si="251"/>
        <v>839.16457983202986</v>
      </c>
      <c r="BI218" s="2">
        <f t="shared" si="260"/>
        <v>839.16457983202963</v>
      </c>
      <c r="BJ218" s="2">
        <f t="shared" si="261"/>
        <v>12868.558807060646</v>
      </c>
      <c r="BK218" s="11">
        <f t="shared" si="265"/>
        <v>3.5416986471794559E-2</v>
      </c>
      <c r="BL218" s="11"/>
      <c r="BM218" s="11"/>
    </row>
    <row r="219" spans="1:65">
      <c r="A219" s="2">
        <f t="shared" si="209"/>
        <v>2173</v>
      </c>
      <c r="B219" s="5">
        <f t="shared" si="210"/>
        <v>1165.3845284927718</v>
      </c>
      <c r="C219" s="5">
        <f t="shared" si="211"/>
        <v>2964.0639481276621</v>
      </c>
      <c r="D219" s="5">
        <f t="shared" si="212"/>
        <v>4369.6374485004844</v>
      </c>
      <c r="E219" s="15">
        <f t="shared" si="213"/>
        <v>9.6067310896572221E-7</v>
      </c>
      <c r="F219" s="15">
        <f t="shared" si="214"/>
        <v>1.8925904430595475E-6</v>
      </c>
      <c r="G219" s="15">
        <f t="shared" si="215"/>
        <v>3.8636560660170436E-6</v>
      </c>
      <c r="H219" s="5">
        <f t="shared" si="216"/>
        <v>317683.73483523191</v>
      </c>
      <c r="I219" s="5">
        <f t="shared" si="217"/>
        <v>127709.01337375001</v>
      </c>
      <c r="J219" s="5">
        <f t="shared" si="218"/>
        <v>41297.974925447568</v>
      </c>
      <c r="K219" s="5">
        <f t="shared" si="219"/>
        <v>272599.92480430665</v>
      </c>
      <c r="L219" s="5">
        <f t="shared" si="220"/>
        <v>43085.782091314577</v>
      </c>
      <c r="M219" s="5">
        <f t="shared" si="221"/>
        <v>9451.1216118444045</v>
      </c>
      <c r="N219" s="15">
        <f t="shared" si="222"/>
        <v>5.0956988518473523E-3</v>
      </c>
      <c r="O219" s="15">
        <f t="shared" si="223"/>
        <v>5.4649055245097333E-3</v>
      </c>
      <c r="P219" s="15">
        <f t="shared" si="224"/>
        <v>5.3255181728788514E-3</v>
      </c>
      <c r="Q219" s="5">
        <f t="shared" si="225"/>
        <v>7694.431474844434</v>
      </c>
      <c r="R219" s="5">
        <f t="shared" si="226"/>
        <v>10384.225950429356</v>
      </c>
      <c r="S219" s="5">
        <f t="shared" si="227"/>
        <v>5502.4576214993776</v>
      </c>
      <c r="T219" s="5">
        <f t="shared" si="228"/>
        <v>24.220413672847261</v>
      </c>
      <c r="U219" s="5">
        <f t="shared" si="229"/>
        <v>81.311613613669849</v>
      </c>
      <c r="V219" s="5">
        <f t="shared" si="230"/>
        <v>133.23795250088148</v>
      </c>
      <c r="W219" s="15">
        <f t="shared" si="231"/>
        <v>-1.0734613539272964E-2</v>
      </c>
      <c r="X219" s="15">
        <f t="shared" si="232"/>
        <v>-1.217998157191269E-2</v>
      </c>
      <c r="Y219" s="15">
        <f t="shared" si="233"/>
        <v>-9.7425357312937999E-3</v>
      </c>
      <c r="Z219" s="5">
        <f t="shared" si="252"/>
        <v>8223.0229454116961</v>
      </c>
      <c r="AA219" s="5">
        <f t="shared" si="253"/>
        <v>15267.50919091697</v>
      </c>
      <c r="AB219" s="5">
        <f t="shared" si="254"/>
        <v>635.40234013115537</v>
      </c>
      <c r="AC219" s="16">
        <f t="shared" si="234"/>
        <v>1.1945735103046227</v>
      </c>
      <c r="AD219" s="16">
        <f t="shared" si="235"/>
        <v>3.0179187184026799</v>
      </c>
      <c r="AE219" s="16">
        <f t="shared" si="236"/>
        <v>11.496049167632686</v>
      </c>
      <c r="AF219" s="15">
        <f t="shared" si="237"/>
        <v>-4.0504037456468023E-3</v>
      </c>
      <c r="AG219" s="15">
        <f t="shared" si="238"/>
        <v>2.9673830763510267E-4</v>
      </c>
      <c r="AH219" s="15">
        <f t="shared" si="239"/>
        <v>9.7937136394747881E-3</v>
      </c>
      <c r="AI219" s="1">
        <f t="shared" si="203"/>
        <v>601734.85360998311</v>
      </c>
      <c r="AJ219" s="1">
        <f t="shared" si="204"/>
        <v>240044.25552641737</v>
      </c>
      <c r="AK219" s="1">
        <f t="shared" si="205"/>
        <v>79503.60310275908</v>
      </c>
      <c r="AL219" s="14">
        <f t="shared" si="240"/>
        <v>78.247203675119536</v>
      </c>
      <c r="AM219" s="14">
        <f t="shared" si="241"/>
        <v>18.381422769110337</v>
      </c>
      <c r="AN219" s="14">
        <f t="shared" si="242"/>
        <v>5.8653420963526237</v>
      </c>
      <c r="AO219" s="11">
        <f t="shared" si="243"/>
        <v>4.0072735424379041E-3</v>
      </c>
      <c r="AP219" s="11">
        <f t="shared" si="244"/>
        <v>5.0481077589674466E-3</v>
      </c>
      <c r="AQ219" s="11">
        <f t="shared" si="245"/>
        <v>4.5792706787754281E-3</v>
      </c>
      <c r="AR219" s="1">
        <f t="shared" si="255"/>
        <v>317683.73483523191</v>
      </c>
      <c r="AS219" s="1">
        <f t="shared" si="248"/>
        <v>127709.01337375001</v>
      </c>
      <c r="AT219" s="1">
        <f t="shared" si="249"/>
        <v>41297.974925447568</v>
      </c>
      <c r="AU219" s="1">
        <f t="shared" si="206"/>
        <v>63536.746967046383</v>
      </c>
      <c r="AV219" s="1">
        <f t="shared" si="207"/>
        <v>25541.802674750004</v>
      </c>
      <c r="AW219" s="1">
        <f t="shared" si="208"/>
        <v>8259.594985089514</v>
      </c>
      <c r="AX219" s="2">
        <f t="shared" si="250"/>
        <v>0.11245245899879205</v>
      </c>
      <c r="AY219" s="2">
        <f t="shared" si="246"/>
        <v>0.51937264835961028</v>
      </c>
      <c r="AZ219" s="2">
        <f t="shared" si="247"/>
        <v>0.99</v>
      </c>
      <c r="BA219" s="2">
        <f t="shared" si="262"/>
        <v>0.39307385829714264</v>
      </c>
      <c r="BB219" s="2">
        <f t="shared" si="263"/>
        <v>1.2645555534875009E-3</v>
      </c>
      <c r="BC219" s="2">
        <f t="shared" si="256"/>
        <v>2.6974794786407543E-2</v>
      </c>
      <c r="BD219" s="2">
        <f t="shared" si="257"/>
        <v>9.801E-2</v>
      </c>
      <c r="BE219" s="2">
        <f t="shared" si="264"/>
        <v>401.7287311385432</v>
      </c>
      <c r="BF219" s="2">
        <f t="shared" si="258"/>
        <v>3444.9244281314832</v>
      </c>
      <c r="BG219" s="2">
        <f t="shared" si="259"/>
        <v>4047.6145224431161</v>
      </c>
      <c r="BH219" s="2">
        <f t="shared" si="251"/>
        <v>868.88526040355009</v>
      </c>
      <c r="BI219" s="2">
        <f t="shared" si="260"/>
        <v>868.88526040355032</v>
      </c>
      <c r="BJ219" s="2">
        <f t="shared" si="261"/>
        <v>12869.009946596638</v>
      </c>
      <c r="BK219" s="11">
        <f t="shared" si="265"/>
        <v>3.521072074679818E-2</v>
      </c>
      <c r="BL219" s="11"/>
      <c r="BM219" s="11"/>
    </row>
    <row r="220" spans="1:65">
      <c r="A220" s="2">
        <f t="shared" si="209"/>
        <v>2174</v>
      </c>
      <c r="B220" s="5">
        <f t="shared" si="210"/>
        <v>1165.385592068671</v>
      </c>
      <c r="C220" s="5">
        <f t="shared" si="211"/>
        <v>2964.0692773988076</v>
      </c>
      <c r="D220" s="5">
        <f t="shared" si="212"/>
        <v>4369.6534871379063</v>
      </c>
      <c r="E220" s="15">
        <f t="shared" si="213"/>
        <v>9.1263945351743604E-7</v>
      </c>
      <c r="F220" s="15">
        <f t="shared" si="214"/>
        <v>1.7979609209065701E-6</v>
      </c>
      <c r="G220" s="15">
        <f t="shared" si="215"/>
        <v>3.6704732627161914E-6</v>
      </c>
      <c r="H220" s="5">
        <f t="shared" si="216"/>
        <v>319285.86283756024</v>
      </c>
      <c r="I220" s="5">
        <f t="shared" si="217"/>
        <v>128467.03853023128</v>
      </c>
      <c r="J220" s="5">
        <f t="shared" si="218"/>
        <v>41517.542103707485</v>
      </c>
      <c r="K220" s="5">
        <f t="shared" si="219"/>
        <v>273974.43816925632</v>
      </c>
      <c r="L220" s="5">
        <f t="shared" si="220"/>
        <v>43341.442627471486</v>
      </c>
      <c r="M220" s="5">
        <f t="shared" si="221"/>
        <v>9501.3351117919428</v>
      </c>
      <c r="N220" s="15">
        <f t="shared" si="222"/>
        <v>5.0422367722089412E-3</v>
      </c>
      <c r="O220" s="15">
        <f t="shared" si="223"/>
        <v>5.9337564214354543E-3</v>
      </c>
      <c r="P220" s="15">
        <f t="shared" si="224"/>
        <v>5.3129672868255096E-3</v>
      </c>
      <c r="Q220" s="5">
        <f t="shared" si="225"/>
        <v>7650.2223814081881</v>
      </c>
      <c r="R220" s="5">
        <f t="shared" si="226"/>
        <v>10318.631789975279</v>
      </c>
      <c r="S220" s="5">
        <f t="shared" si="227"/>
        <v>5477.8193980021779</v>
      </c>
      <c r="T220" s="5">
        <f t="shared" si="228"/>
        <v>23.960416892307922</v>
      </c>
      <c r="U220" s="5">
        <f t="shared" si="229"/>
        <v>80.321239658272859</v>
      </c>
      <c r="V220" s="5">
        <f t="shared" si="230"/>
        <v>131.9398769878772</v>
      </c>
      <c r="W220" s="15">
        <f t="shared" si="231"/>
        <v>-1.0734613539272964E-2</v>
      </c>
      <c r="X220" s="15">
        <f t="shared" si="232"/>
        <v>-1.217998157191269E-2</v>
      </c>
      <c r="Y220" s="15">
        <f t="shared" si="233"/>
        <v>-9.7425357312937999E-3</v>
      </c>
      <c r="Z220" s="5">
        <f t="shared" si="252"/>
        <v>8124.9070495774049</v>
      </c>
      <c r="AA220" s="5">
        <f t="shared" si="253"/>
        <v>15066.729904310052</v>
      </c>
      <c r="AB220" s="5">
        <f t="shared" si="254"/>
        <v>638.76039635184509</v>
      </c>
      <c r="AC220" s="16">
        <f t="shared" si="234"/>
        <v>1.1897350052840343</v>
      </c>
      <c r="AD220" s="16">
        <f t="shared" si="235"/>
        <v>3.0188142504957591</v>
      </c>
      <c r="AE220" s="16">
        <f t="shared" si="236"/>
        <v>11.608638181165803</v>
      </c>
      <c r="AF220" s="15">
        <f t="shared" si="237"/>
        <v>-4.0504037456468023E-3</v>
      </c>
      <c r="AG220" s="15">
        <f t="shared" si="238"/>
        <v>2.9673830763510267E-4</v>
      </c>
      <c r="AH220" s="15">
        <f t="shared" si="239"/>
        <v>9.7937136394747881E-3</v>
      </c>
      <c r="AI220" s="1">
        <f t="shared" si="203"/>
        <v>605098.1152160312</v>
      </c>
      <c r="AJ220" s="1">
        <f t="shared" si="204"/>
        <v>241581.63264852564</v>
      </c>
      <c r="AK220" s="1">
        <f t="shared" si="205"/>
        <v>79812.837777572684</v>
      </c>
      <c r="AL220" s="14">
        <f t="shared" si="240"/>
        <v>78.557626044686018</v>
      </c>
      <c r="AM220" s="14">
        <f t="shared" si="241"/>
        <v>18.473286257982927</v>
      </c>
      <c r="AN220" s="14">
        <f t="shared" si="242"/>
        <v>5.8919324955446104</v>
      </c>
      <c r="AO220" s="11">
        <f t="shared" si="243"/>
        <v>3.9672008070135252E-3</v>
      </c>
      <c r="AP220" s="11">
        <f t="shared" si="244"/>
        <v>4.9976266813777717E-3</v>
      </c>
      <c r="AQ220" s="11">
        <f t="shared" si="245"/>
        <v>4.5334779719876737E-3</v>
      </c>
      <c r="AR220" s="1">
        <f t="shared" si="255"/>
        <v>319285.86283756024</v>
      </c>
      <c r="AS220" s="1">
        <f t="shared" si="248"/>
        <v>128467.03853023128</v>
      </c>
      <c r="AT220" s="1">
        <f t="shared" si="249"/>
        <v>41517.542103707485</v>
      </c>
      <c r="AU220" s="1">
        <f t="shared" si="206"/>
        <v>63857.172567512054</v>
      </c>
      <c r="AV220" s="1">
        <f t="shared" si="207"/>
        <v>25693.407706046259</v>
      </c>
      <c r="AW220" s="1">
        <f t="shared" si="208"/>
        <v>8303.5084207414966</v>
      </c>
      <c r="AX220" s="2">
        <f t="shared" si="250"/>
        <v>0.11444581257840186</v>
      </c>
      <c r="AY220" s="2">
        <f t="shared" si="246"/>
        <v>0.52745873085978567</v>
      </c>
      <c r="AZ220" s="2">
        <f t="shared" si="247"/>
        <v>0.99</v>
      </c>
      <c r="BA220" s="2">
        <f t="shared" si="262"/>
        <v>0.39904129484606632</v>
      </c>
      <c r="BB220" s="2">
        <f t="shared" si="263"/>
        <v>1.3097844016730685E-3</v>
      </c>
      <c r="BC220" s="2">
        <f t="shared" si="256"/>
        <v>2.7821271276021582E-2</v>
      </c>
      <c r="BD220" s="2">
        <f t="shared" si="257"/>
        <v>9.801E-2</v>
      </c>
      <c r="BE220" s="2">
        <f t="shared" si="264"/>
        <v>418.19564281936329</v>
      </c>
      <c r="BF220" s="2">
        <f t="shared" si="258"/>
        <v>3574.1163289766814</v>
      </c>
      <c r="BG220" s="2">
        <f t="shared" si="259"/>
        <v>4069.1343015843704</v>
      </c>
      <c r="BH220" s="2">
        <f t="shared" si="251"/>
        <v>899.47933666862855</v>
      </c>
      <c r="BI220" s="2">
        <f t="shared" si="260"/>
        <v>899.47933666862855</v>
      </c>
      <c r="BJ220" s="2">
        <f t="shared" si="261"/>
        <v>12869.416112025268</v>
      </c>
      <c r="BK220" s="11">
        <f t="shared" si="265"/>
        <v>3.5297879937384175E-2</v>
      </c>
      <c r="BL220" s="11"/>
      <c r="BM220" s="11"/>
    </row>
    <row r="221" spans="1:65">
      <c r="A221" s="2">
        <f t="shared" si="209"/>
        <v>2175</v>
      </c>
      <c r="B221" s="5">
        <f t="shared" si="210"/>
        <v>1165.3866024666975</v>
      </c>
      <c r="C221" s="5">
        <f t="shared" si="211"/>
        <v>2964.074340215499</v>
      </c>
      <c r="D221" s="5">
        <f t="shared" si="212"/>
        <v>4369.6687238993836</v>
      </c>
      <c r="E221" s="15">
        <f t="shared" si="213"/>
        <v>8.6700748084156423E-7</v>
      </c>
      <c r="F221" s="15">
        <f t="shared" si="214"/>
        <v>1.7080628748612415E-6</v>
      </c>
      <c r="G221" s="15">
        <f t="shared" si="215"/>
        <v>3.4869495995803815E-6</v>
      </c>
      <c r="H221" s="5">
        <f t="shared" si="216"/>
        <v>320879.41653579974</v>
      </c>
      <c r="I221" s="5">
        <f t="shared" si="217"/>
        <v>129154.04388164131</v>
      </c>
      <c r="J221" s="5">
        <f t="shared" si="218"/>
        <v>41737.614782787641</v>
      </c>
      <c r="K221" s="5">
        <f t="shared" si="219"/>
        <v>275341.60411370377</v>
      </c>
      <c r="L221" s="5">
        <f t="shared" si="220"/>
        <v>43573.145966457552</v>
      </c>
      <c r="M221" s="5">
        <f t="shared" si="221"/>
        <v>9551.6656799424454</v>
      </c>
      <c r="N221" s="15">
        <f t="shared" si="222"/>
        <v>4.9901222668182754E-3</v>
      </c>
      <c r="O221" s="15">
        <f t="shared" si="223"/>
        <v>5.345999693125103E-3</v>
      </c>
      <c r="P221" s="15">
        <f t="shared" si="224"/>
        <v>5.2972100824060231E-3</v>
      </c>
      <c r="Q221" s="5">
        <f t="shared" si="225"/>
        <v>7605.8725403257486</v>
      </c>
      <c r="R221" s="5">
        <f t="shared" si="226"/>
        <v>10247.460061360442</v>
      </c>
      <c r="S221" s="5">
        <f t="shared" si="227"/>
        <v>5453.2050211974938</v>
      </c>
      <c r="T221" s="5">
        <f t="shared" si="228"/>
        <v>23.703211076729129</v>
      </c>
      <c r="U221" s="5">
        <f t="shared" si="229"/>
        <v>79.342928439401916</v>
      </c>
      <c r="V221" s="5">
        <f t="shared" si="230"/>
        <v>130.65444802194028</v>
      </c>
      <c r="W221" s="15">
        <f t="shared" si="231"/>
        <v>-1.0734613539272964E-2</v>
      </c>
      <c r="X221" s="15">
        <f t="shared" si="232"/>
        <v>-1.217998157191269E-2</v>
      </c>
      <c r="Y221" s="15">
        <f t="shared" si="233"/>
        <v>-9.7425357312937999E-3</v>
      </c>
      <c r="Z221" s="5">
        <f t="shared" si="252"/>
        <v>8027.4350518623196</v>
      </c>
      <c r="AA221" s="5">
        <f t="shared" si="253"/>
        <v>14724.043874341991</v>
      </c>
      <c r="AB221" s="5">
        <f t="shared" si="254"/>
        <v>642.12805892814981</v>
      </c>
      <c r="AC221" s="16">
        <f t="shared" si="234"/>
        <v>1.1849160981623048</v>
      </c>
      <c r="AD221" s="16">
        <f t="shared" si="235"/>
        <v>3.0197100483275161</v>
      </c>
      <c r="AE221" s="16">
        <f t="shared" si="236"/>
        <v>11.722329859256414</v>
      </c>
      <c r="AF221" s="15">
        <f t="shared" si="237"/>
        <v>-4.0504037456468023E-3</v>
      </c>
      <c r="AG221" s="15">
        <f t="shared" si="238"/>
        <v>2.9673830763510267E-4</v>
      </c>
      <c r="AH221" s="15">
        <f t="shared" si="239"/>
        <v>9.7937136394747881E-3</v>
      </c>
      <c r="AI221" s="1">
        <f t="shared" si="203"/>
        <v>608445.47626194009</v>
      </c>
      <c r="AJ221" s="1">
        <f t="shared" si="204"/>
        <v>243116.87708971935</v>
      </c>
      <c r="AK221" s="1">
        <f t="shared" si="205"/>
        <v>80135.062420556904</v>
      </c>
      <c r="AL221" s="14">
        <f t="shared" si="240"/>
        <v>78.86616338335314</v>
      </c>
      <c r="AM221" s="14">
        <f t="shared" si="241"/>
        <v>18.564685620395597</v>
      </c>
      <c r="AN221" s="14">
        <f t="shared" si="242"/>
        <v>5.918376332263791</v>
      </c>
      <c r="AO221" s="11">
        <f t="shared" si="243"/>
        <v>3.9275287989433902E-3</v>
      </c>
      <c r="AP221" s="11">
        <f t="shared" si="244"/>
        <v>4.9476504145639939E-3</v>
      </c>
      <c r="AQ221" s="11">
        <f t="shared" si="245"/>
        <v>4.4881431922677972E-3</v>
      </c>
      <c r="AR221" s="1">
        <f t="shared" si="255"/>
        <v>320879.41653579974</v>
      </c>
      <c r="AS221" s="1">
        <f t="shared" si="248"/>
        <v>129154.04388164131</v>
      </c>
      <c r="AT221" s="1">
        <f t="shared" si="249"/>
        <v>41737.614782787641</v>
      </c>
      <c r="AU221" s="1">
        <f t="shared" si="206"/>
        <v>64175.883307159951</v>
      </c>
      <c r="AV221" s="1">
        <f t="shared" si="207"/>
        <v>25830.808776328264</v>
      </c>
      <c r="AW221" s="1">
        <f t="shared" si="208"/>
        <v>8347.5229565575282</v>
      </c>
      <c r="AX221" s="2">
        <f t="shared" si="250"/>
        <v>0.11648270868226306</v>
      </c>
      <c r="AY221" s="2">
        <f t="shared" si="246"/>
        <v>0.5308179667317271</v>
      </c>
      <c r="AZ221" s="2">
        <f t="shared" si="247"/>
        <v>0.99</v>
      </c>
      <c r="BA221" s="2">
        <f t="shared" si="262"/>
        <v>0.40124428842303828</v>
      </c>
      <c r="BB221" s="2">
        <f t="shared" si="263"/>
        <v>1.3568221421956961E-3</v>
      </c>
      <c r="BC221" s="2">
        <f t="shared" si="256"/>
        <v>2.8176771380520493E-2</v>
      </c>
      <c r="BD221" s="2">
        <f t="shared" si="257"/>
        <v>9.801E-2</v>
      </c>
      <c r="BE221" s="2">
        <f t="shared" si="264"/>
        <v>435.37629733060891</v>
      </c>
      <c r="BF221" s="2">
        <f t="shared" si="258"/>
        <v>3639.1439673227187</v>
      </c>
      <c r="BG221" s="2">
        <f t="shared" si="259"/>
        <v>4090.7036248610166</v>
      </c>
      <c r="BH221" s="2">
        <f t="shared" si="251"/>
        <v>931.22905030051584</v>
      </c>
      <c r="BI221" s="2">
        <f t="shared" si="260"/>
        <v>931.22905030051584</v>
      </c>
      <c r="BJ221" s="2">
        <f t="shared" si="261"/>
        <v>12869.781365396851</v>
      </c>
      <c r="BK221" s="11">
        <f t="shared" si="265"/>
        <v>3.5108419562620313E-2</v>
      </c>
      <c r="BL221" s="11"/>
      <c r="BM221" s="11"/>
    </row>
    <row r="222" spans="1:65">
      <c r="A222" s="2">
        <f t="shared" si="209"/>
        <v>2176</v>
      </c>
      <c r="B222" s="5">
        <f t="shared" si="210"/>
        <v>1165.3875623456547</v>
      </c>
      <c r="C222" s="5">
        <f t="shared" si="211"/>
        <v>2964.0791498995704</v>
      </c>
      <c r="D222" s="5">
        <f t="shared" si="212"/>
        <v>4369.6831988732602</v>
      </c>
      <c r="E222" s="15">
        <f t="shared" si="213"/>
        <v>8.2365710679948601E-7</v>
      </c>
      <c r="F222" s="15">
        <f t="shared" si="214"/>
        <v>1.6226597311181794E-6</v>
      </c>
      <c r="G222" s="15">
        <f t="shared" si="215"/>
        <v>3.3126021196013625E-6</v>
      </c>
      <c r="H222" s="5">
        <f t="shared" si="216"/>
        <v>322464.07034871419</v>
      </c>
      <c r="I222" s="5">
        <f t="shared" si="217"/>
        <v>129901.1038336685</v>
      </c>
      <c r="J222" s="5">
        <f t="shared" si="218"/>
        <v>41958.067508220462</v>
      </c>
      <c r="K222" s="5">
        <f t="shared" si="219"/>
        <v>276701.14283669618</v>
      </c>
      <c r="L222" s="5">
        <f t="shared" si="220"/>
        <v>43825.113050058004</v>
      </c>
      <c r="M222" s="5">
        <f t="shared" si="221"/>
        <v>9602.0845444904371</v>
      </c>
      <c r="N222" s="15">
        <f t="shared" si="222"/>
        <v>4.9376436494898979E-3</v>
      </c>
      <c r="O222" s="15">
        <f t="shared" si="223"/>
        <v>5.7826231733282274E-3</v>
      </c>
      <c r="P222" s="15">
        <f t="shared" si="224"/>
        <v>5.2785415902762978E-3</v>
      </c>
      <c r="Q222" s="5">
        <f t="shared" si="225"/>
        <v>7561.3846148482253</v>
      </c>
      <c r="R222" s="5">
        <f t="shared" si="226"/>
        <v>10181.198155661963</v>
      </c>
      <c r="S222" s="5">
        <f t="shared" si="227"/>
        <v>5428.5994900697851</v>
      </c>
      <c r="T222" s="5">
        <f t="shared" si="228"/>
        <v>23.448766266180627</v>
      </c>
      <c r="U222" s="5">
        <f t="shared" si="229"/>
        <v>78.376533033148419</v>
      </c>
      <c r="V222" s="5">
        <f t="shared" si="230"/>
        <v>129.38154239363405</v>
      </c>
      <c r="W222" s="15">
        <f t="shared" si="231"/>
        <v>-1.0734613539272964E-2</v>
      </c>
      <c r="X222" s="15">
        <f t="shared" si="232"/>
        <v>-1.217998157191269E-2</v>
      </c>
      <c r="Y222" s="15">
        <f t="shared" si="233"/>
        <v>-9.7425357312937999E-3</v>
      </c>
      <c r="Z222" s="5">
        <f t="shared" si="252"/>
        <v>7930.2897667206907</v>
      </c>
      <c r="AA222" s="5">
        <f t="shared" si="253"/>
        <v>14522.845065631354</v>
      </c>
      <c r="AB222" s="5">
        <f t="shared" si="254"/>
        <v>645.50324024511758</v>
      </c>
      <c r="AC222" s="16">
        <f t="shared" si="234"/>
        <v>1.1801167095600311</v>
      </c>
      <c r="AD222" s="16">
        <f t="shared" si="235"/>
        <v>3.0206061119768055</v>
      </c>
      <c r="AE222" s="16">
        <f t="shared" si="236"/>
        <v>11.837135001085436</v>
      </c>
      <c r="AF222" s="15">
        <f t="shared" si="237"/>
        <v>-4.0504037456468023E-3</v>
      </c>
      <c r="AG222" s="15">
        <f t="shared" si="238"/>
        <v>2.9673830763510267E-4</v>
      </c>
      <c r="AH222" s="15">
        <f t="shared" si="239"/>
        <v>9.7937136394747881E-3</v>
      </c>
      <c r="AI222" s="1">
        <f t="shared" si="203"/>
        <v>611776.81194290612</v>
      </c>
      <c r="AJ222" s="1">
        <f t="shared" si="204"/>
        <v>244635.99815707566</v>
      </c>
      <c r="AK222" s="1">
        <f t="shared" si="205"/>
        <v>80469.079135058739</v>
      </c>
      <c r="AL222" s="14">
        <f t="shared" si="240"/>
        <v>79.172815020023933</v>
      </c>
      <c r="AM222" s="14">
        <f t="shared" si="241"/>
        <v>18.655618679156536</v>
      </c>
      <c r="AN222" s="14">
        <f t="shared" si="242"/>
        <v>5.9446732275042704</v>
      </c>
      <c r="AO222" s="11">
        <f t="shared" si="243"/>
        <v>3.8882535109539562E-3</v>
      </c>
      <c r="AP222" s="11">
        <f t="shared" si="244"/>
        <v>4.898173910418354E-3</v>
      </c>
      <c r="AQ222" s="11">
        <f t="shared" si="245"/>
        <v>4.4432617603451189E-3</v>
      </c>
      <c r="AR222" s="1">
        <f t="shared" si="255"/>
        <v>322464.07034871419</v>
      </c>
      <c r="AS222" s="1">
        <f t="shared" si="248"/>
        <v>129901.1038336685</v>
      </c>
      <c r="AT222" s="1">
        <f t="shared" si="249"/>
        <v>41958.067508220462</v>
      </c>
      <c r="AU222" s="1">
        <f t="shared" si="206"/>
        <v>64492.814069742839</v>
      </c>
      <c r="AV222" s="1">
        <f t="shared" si="207"/>
        <v>25980.220766733702</v>
      </c>
      <c r="AW222" s="1">
        <f t="shared" si="208"/>
        <v>8391.613501644093</v>
      </c>
      <c r="AX222" s="2">
        <f t="shared" si="250"/>
        <v>0.11852776243369539</v>
      </c>
      <c r="AY222" s="2">
        <f t="shared" si="246"/>
        <v>0.53882932531417094</v>
      </c>
      <c r="AZ222" s="2">
        <f t="shared" si="247"/>
        <v>0.99</v>
      </c>
      <c r="BA222" s="2">
        <f t="shared" si="262"/>
        <v>0.40713839872905883</v>
      </c>
      <c r="BB222" s="2">
        <f t="shared" si="263"/>
        <v>1.4048830467538534E-3</v>
      </c>
      <c r="BC222" s="2">
        <f t="shared" si="256"/>
        <v>2.9033704181852468E-2</v>
      </c>
      <c r="BD222" s="2">
        <f t="shared" si="257"/>
        <v>9.801E-2</v>
      </c>
      <c r="BE222" s="2">
        <f t="shared" si="264"/>
        <v>453.02430562015053</v>
      </c>
      <c r="BF222" s="2">
        <f t="shared" si="258"/>
        <v>3771.5102216028326</v>
      </c>
      <c r="BG222" s="2">
        <f t="shared" si="259"/>
        <v>4112.3101964806874</v>
      </c>
      <c r="BH222" s="2">
        <f t="shared" si="251"/>
        <v>963.92303050736678</v>
      </c>
      <c r="BI222" s="2">
        <f t="shared" si="260"/>
        <v>963.92303050736678</v>
      </c>
      <c r="BJ222" s="2">
        <f t="shared" si="261"/>
        <v>12870.109472220407</v>
      </c>
      <c r="BK222" s="11">
        <f t="shared" si="265"/>
        <v>3.5187350713661719E-2</v>
      </c>
      <c r="BL222" s="11"/>
      <c r="BM222" s="11"/>
    </row>
    <row r="223" spans="1:65">
      <c r="A223" s="2">
        <f t="shared" si="209"/>
        <v>2177</v>
      </c>
      <c r="B223" s="5">
        <f t="shared" si="210"/>
        <v>1165.3884742314151</v>
      </c>
      <c r="C223" s="5">
        <f t="shared" si="211"/>
        <v>2964.0837191068526</v>
      </c>
      <c r="D223" s="5">
        <f t="shared" si="212"/>
        <v>4369.6969501439953</v>
      </c>
      <c r="E223" s="15">
        <f t="shared" si="213"/>
        <v>7.8247425145951167E-7</v>
      </c>
      <c r="F223" s="15">
        <f t="shared" si="214"/>
        <v>1.5415267445622704E-6</v>
      </c>
      <c r="G223" s="15">
        <f t="shared" si="215"/>
        <v>3.1469720136212941E-6</v>
      </c>
      <c r="H223" s="5">
        <f t="shared" si="216"/>
        <v>324040.02630336455</v>
      </c>
      <c r="I223" s="5">
        <f t="shared" si="217"/>
        <v>130577.38403962819</v>
      </c>
      <c r="J223" s="5">
        <f t="shared" si="218"/>
        <v>42178.783659650777</v>
      </c>
      <c r="K223" s="5">
        <f t="shared" si="219"/>
        <v>278053.22728721169</v>
      </c>
      <c r="L223" s="5">
        <f t="shared" si="220"/>
        <v>44053.20376003893</v>
      </c>
      <c r="M223" s="5">
        <f t="shared" si="221"/>
        <v>9652.5649583687627</v>
      </c>
      <c r="N223" s="15">
        <f t="shared" si="222"/>
        <v>4.8864433180657585E-3</v>
      </c>
      <c r="O223" s="15">
        <f t="shared" si="223"/>
        <v>5.2045663800204256E-3</v>
      </c>
      <c r="P223" s="15">
        <f t="shared" si="224"/>
        <v>5.2572348894064369E-3</v>
      </c>
      <c r="Q223" s="5">
        <f t="shared" si="225"/>
        <v>7516.7736067117321</v>
      </c>
      <c r="R223" s="5">
        <f t="shared" si="226"/>
        <v>10109.550253840396</v>
      </c>
      <c r="S223" s="5">
        <f t="shared" si="227"/>
        <v>5403.9895480122377</v>
      </c>
      <c r="T223" s="5">
        <f t="shared" si="228"/>
        <v>23.197052822340439</v>
      </c>
      <c r="U223" s="5">
        <f t="shared" si="229"/>
        <v>77.421908305134266</v>
      </c>
      <c r="V223" s="5">
        <f t="shared" si="230"/>
        <v>128.12103809389416</v>
      </c>
      <c r="W223" s="15">
        <f t="shared" si="231"/>
        <v>-1.0734613539272964E-2</v>
      </c>
      <c r="X223" s="15">
        <f t="shared" si="232"/>
        <v>-1.217998157191269E-2</v>
      </c>
      <c r="Y223" s="15">
        <f t="shared" si="233"/>
        <v>-9.7425357312937999E-3</v>
      </c>
      <c r="Z223" s="5">
        <f t="shared" si="252"/>
        <v>7833.7965321870743</v>
      </c>
      <c r="AA223" s="5">
        <f t="shared" si="253"/>
        <v>14186.769836762638</v>
      </c>
      <c r="AB223" s="5">
        <f t="shared" si="254"/>
        <v>648.8839991243151</v>
      </c>
      <c r="AC223" s="16">
        <f t="shared" si="234"/>
        <v>1.1753367604193288</v>
      </c>
      <c r="AD223" s="16">
        <f t="shared" si="235"/>
        <v>3.0215024415225056</v>
      </c>
      <c r="AE223" s="16">
        <f t="shared" si="236"/>
        <v>11.953064511597871</v>
      </c>
      <c r="AF223" s="15">
        <f t="shared" si="237"/>
        <v>-4.0504037456468023E-3</v>
      </c>
      <c r="AG223" s="15">
        <f t="shared" si="238"/>
        <v>2.9673830763510267E-4</v>
      </c>
      <c r="AH223" s="15">
        <f t="shared" si="239"/>
        <v>9.7937136394747881E-3</v>
      </c>
      <c r="AI223" s="1">
        <f t="shared" si="203"/>
        <v>615091.94481835829</v>
      </c>
      <c r="AJ223" s="1">
        <f t="shared" si="204"/>
        <v>246152.61910810179</v>
      </c>
      <c r="AK223" s="1">
        <f t="shared" si="205"/>
        <v>80813.784723196964</v>
      </c>
      <c r="AL223" s="14">
        <f t="shared" si="240"/>
        <v>79.477580556237911</v>
      </c>
      <c r="AM223" s="14">
        <f t="shared" si="241"/>
        <v>18.746083359206523</v>
      </c>
      <c r="AN223" s="14">
        <f t="shared" si="242"/>
        <v>5.9708228293414924</v>
      </c>
      <c r="AO223" s="11">
        <f t="shared" si="243"/>
        <v>3.8493709758444165E-3</v>
      </c>
      <c r="AP223" s="11">
        <f t="shared" si="244"/>
        <v>4.8491921713141707E-3</v>
      </c>
      <c r="AQ223" s="11">
        <f t="shared" si="245"/>
        <v>4.3988291427416674E-3</v>
      </c>
      <c r="AR223" s="1">
        <f t="shared" si="255"/>
        <v>324040.02630336455</v>
      </c>
      <c r="AS223" s="1">
        <f t="shared" si="248"/>
        <v>130577.38403962819</v>
      </c>
      <c r="AT223" s="1">
        <f t="shared" si="249"/>
        <v>42178.783659650777</v>
      </c>
      <c r="AU223" s="1">
        <f t="shared" si="206"/>
        <v>64808.005260672915</v>
      </c>
      <c r="AV223" s="1">
        <f t="shared" si="207"/>
        <v>26115.476807925639</v>
      </c>
      <c r="AW223" s="1">
        <f t="shared" si="208"/>
        <v>8435.7567319301561</v>
      </c>
      <c r="AX223" s="2">
        <f t="shared" si="250"/>
        <v>0.12061600680196054</v>
      </c>
      <c r="AY223" s="2">
        <f t="shared" si="246"/>
        <v>0.54205939592058661</v>
      </c>
      <c r="AZ223" s="2">
        <f t="shared" si="247"/>
        <v>0.99</v>
      </c>
      <c r="BA223" s="2">
        <f t="shared" si="262"/>
        <v>0.40924451859626937</v>
      </c>
      <c r="BB223" s="2">
        <f t="shared" si="263"/>
        <v>1.4548221096850591E-3</v>
      </c>
      <c r="BC223" s="2">
        <f t="shared" si="256"/>
        <v>2.9382838870579128E-2</v>
      </c>
      <c r="BD223" s="2">
        <f t="shared" si="257"/>
        <v>9.801E-2</v>
      </c>
      <c r="BE223" s="2">
        <f t="shared" si="264"/>
        <v>471.42059468906285</v>
      </c>
      <c r="BF223" s="2">
        <f t="shared" si="258"/>
        <v>3836.7342353781255</v>
      </c>
      <c r="BG223" s="2">
        <f t="shared" si="259"/>
        <v>4133.9425864823725</v>
      </c>
      <c r="BH223" s="2">
        <f t="shared" si="251"/>
        <v>997.84092824280515</v>
      </c>
      <c r="BI223" s="2">
        <f t="shared" si="260"/>
        <v>997.84092824280526</v>
      </c>
      <c r="BJ223" s="2">
        <f t="shared" si="261"/>
        <v>12870.403917928739</v>
      </c>
      <c r="BK223" s="11">
        <f t="shared" si="265"/>
        <v>3.5000428721933624E-2</v>
      </c>
      <c r="BL223" s="11"/>
      <c r="BM223" s="11"/>
    </row>
    <row r="224" spans="1:65">
      <c r="A224" s="2">
        <f t="shared" si="209"/>
        <v>2178</v>
      </c>
      <c r="B224" s="5">
        <f t="shared" si="210"/>
        <v>1165.3893405235654</v>
      </c>
      <c r="C224" s="5">
        <f t="shared" si="211"/>
        <v>2964.0880598604626</v>
      </c>
      <c r="D224" s="5">
        <f t="shared" si="212"/>
        <v>4369.7100138923042</v>
      </c>
      <c r="E224" s="15">
        <f t="shared" si="213"/>
        <v>7.4335053888653601E-7</v>
      </c>
      <c r="F224" s="15">
        <f t="shared" si="214"/>
        <v>1.4644504073341569E-6</v>
      </c>
      <c r="G224" s="15">
        <f t="shared" si="215"/>
        <v>2.9896234129402294E-6</v>
      </c>
      <c r="H224" s="5">
        <f t="shared" si="216"/>
        <v>325606.96399312449</v>
      </c>
      <c r="I224" s="5">
        <f t="shared" si="217"/>
        <v>131316.70611830932</v>
      </c>
      <c r="J224" s="5">
        <f t="shared" si="218"/>
        <v>42399.654870786821</v>
      </c>
      <c r="K224" s="5">
        <f t="shared" si="219"/>
        <v>279397.58213923732</v>
      </c>
      <c r="L224" s="5">
        <f t="shared" si="220"/>
        <v>44302.565735678982</v>
      </c>
      <c r="M224" s="5">
        <f t="shared" si="221"/>
        <v>9703.082066313018</v>
      </c>
      <c r="N224" s="15">
        <f t="shared" si="222"/>
        <v>4.8348831090423428E-3</v>
      </c>
      <c r="O224" s="15">
        <f t="shared" si="223"/>
        <v>5.6604731178768741E-3</v>
      </c>
      <c r="P224" s="15">
        <f t="shared" si="224"/>
        <v>5.2335423964648964E-3</v>
      </c>
      <c r="Q224" s="5">
        <f t="shared" si="225"/>
        <v>7472.0420979965456</v>
      </c>
      <c r="R224" s="5">
        <f t="shared" si="226"/>
        <v>10042.958665421809</v>
      </c>
      <c r="S224" s="5">
        <f t="shared" si="227"/>
        <v>5379.3635389043848</v>
      </c>
      <c r="T224" s="5">
        <f t="shared" si="228"/>
        <v>22.948041425042511</v>
      </c>
      <c r="U224" s="5">
        <f t="shared" si="229"/>
        <v>76.478910888715419</v>
      </c>
      <c r="V224" s="5">
        <f t="shared" si="230"/>
        <v>126.87281430233394</v>
      </c>
      <c r="W224" s="15">
        <f t="shared" si="231"/>
        <v>-1.0734613539272964E-2</v>
      </c>
      <c r="X224" s="15">
        <f t="shared" si="232"/>
        <v>-1.217998157191269E-2</v>
      </c>
      <c r="Y224" s="15">
        <f t="shared" si="233"/>
        <v>-9.7425357312937999E-3</v>
      </c>
      <c r="Z224" s="5">
        <f t="shared" si="252"/>
        <v>7737.6611286398047</v>
      </c>
      <c r="AA224" s="5">
        <f t="shared" si="253"/>
        <v>13992.418640091528</v>
      </c>
      <c r="AB224" s="5">
        <f t="shared" si="254"/>
        <v>652.26853134474015</v>
      </c>
      <c r="AC224" s="16">
        <f t="shared" si="234"/>
        <v>1.1705761720025301</v>
      </c>
      <c r="AD224" s="16">
        <f t="shared" si="235"/>
        <v>3.0223990370435181</v>
      </c>
      <c r="AE224" s="16">
        <f t="shared" si="236"/>
        <v>12.07012940253863</v>
      </c>
      <c r="AF224" s="15">
        <f t="shared" si="237"/>
        <v>-4.0504037456468023E-3</v>
      </c>
      <c r="AG224" s="15">
        <f t="shared" si="238"/>
        <v>2.9673830763510267E-4</v>
      </c>
      <c r="AH224" s="15">
        <f t="shared" si="239"/>
        <v>9.7937136394747881E-3</v>
      </c>
      <c r="AI224" s="1">
        <f t="shared" si="203"/>
        <v>618390.75559719536</v>
      </c>
      <c r="AJ224" s="1">
        <f t="shared" si="204"/>
        <v>247652.83400521727</v>
      </c>
      <c r="AK224" s="1">
        <f t="shared" si="205"/>
        <v>81168.162982807436</v>
      </c>
      <c r="AL224" s="14">
        <f t="shared" si="240"/>
        <v>79.780459861143186</v>
      </c>
      <c r="AM224" s="14">
        <f t="shared" si="241"/>
        <v>18.836077686268109</v>
      </c>
      <c r="AN224" s="14">
        <f t="shared" si="242"/>
        <v>5.996824812514669</v>
      </c>
      <c r="AO224" s="11">
        <f t="shared" si="243"/>
        <v>3.8108772660859721E-3</v>
      </c>
      <c r="AP224" s="11">
        <f t="shared" si="244"/>
        <v>4.8007002496010288E-3</v>
      </c>
      <c r="AQ224" s="11">
        <f t="shared" si="245"/>
        <v>4.3548408513142504E-3</v>
      </c>
      <c r="AR224" s="1">
        <f t="shared" si="255"/>
        <v>325606.96399312449</v>
      </c>
      <c r="AS224" s="1">
        <f t="shared" si="248"/>
        <v>131316.70611830932</v>
      </c>
      <c r="AT224" s="1">
        <f t="shared" si="249"/>
        <v>42399.654870786821</v>
      </c>
      <c r="AU224" s="1">
        <f t="shared" si="206"/>
        <v>65121.392798624904</v>
      </c>
      <c r="AV224" s="1">
        <f t="shared" si="207"/>
        <v>26263.341223661864</v>
      </c>
      <c r="AW224" s="1">
        <f t="shared" si="208"/>
        <v>8479.9309741573652</v>
      </c>
      <c r="AX224" s="2">
        <f t="shared" si="250"/>
        <v>0.12271223561802803</v>
      </c>
      <c r="AY224" s="2">
        <f t="shared" si="246"/>
        <v>0.55023049608108787</v>
      </c>
      <c r="AZ224" s="2">
        <f t="shared" si="247"/>
        <v>0.99</v>
      </c>
      <c r="BA224" s="2">
        <f t="shared" si="262"/>
        <v>0.41525164681945503</v>
      </c>
      <c r="BB224" s="2">
        <f t="shared" si="263"/>
        <v>1.5058292770374429E-3</v>
      </c>
      <c r="BC224" s="2">
        <f t="shared" si="256"/>
        <v>3.0275359881764011E-2</v>
      </c>
      <c r="BD224" s="2">
        <f t="shared" si="257"/>
        <v>9.801E-2</v>
      </c>
      <c r="BE224" s="2">
        <f t="shared" si="264"/>
        <v>490.30849918812333</v>
      </c>
      <c r="BF224" s="2">
        <f t="shared" si="258"/>
        <v>3975.6605362196565</v>
      </c>
      <c r="BG224" s="2">
        <f t="shared" si="259"/>
        <v>4155.5901738858165</v>
      </c>
      <c r="BH224" s="2">
        <f t="shared" si="251"/>
        <v>1032.7657885275955</v>
      </c>
      <c r="BI224" s="2">
        <f t="shared" si="260"/>
        <v>1032.7657885275955</v>
      </c>
      <c r="BJ224" s="2">
        <f t="shared" si="261"/>
        <v>12870.667924310386</v>
      </c>
      <c r="BK224" s="11">
        <f t="shared" si="265"/>
        <v>3.5084695916314884E-2</v>
      </c>
      <c r="BL224" s="11"/>
      <c r="BM224" s="11"/>
    </row>
    <row r="225" spans="1:65">
      <c r="A225" s="2">
        <f t="shared" si="209"/>
        <v>2179</v>
      </c>
      <c r="B225" s="5">
        <f t="shared" si="210"/>
        <v>1165.3901635017198</v>
      </c>
      <c r="C225" s="5">
        <f t="shared" si="211"/>
        <v>2964.0921835824306</v>
      </c>
      <c r="D225" s="5">
        <f t="shared" si="212"/>
        <v>4369.7224244903009</v>
      </c>
      <c r="E225" s="15">
        <f t="shared" si="213"/>
        <v>7.0618301194220917E-7</v>
      </c>
      <c r="F225" s="15">
        <f t="shared" si="214"/>
        <v>1.3912278869674491E-6</v>
      </c>
      <c r="G225" s="15">
        <f t="shared" si="215"/>
        <v>2.8401422422932177E-6</v>
      </c>
      <c r="H225" s="5">
        <f t="shared" si="216"/>
        <v>327165.09909531358</v>
      </c>
      <c r="I225" s="5">
        <f t="shared" si="217"/>
        <v>131978.72757830907</v>
      </c>
      <c r="J225" s="5">
        <f t="shared" si="218"/>
        <v>42620.580480226221</v>
      </c>
      <c r="K225" s="5">
        <f t="shared" si="219"/>
        <v>280734.3920874194</v>
      </c>
      <c r="L225" s="5">
        <f t="shared" si="220"/>
        <v>44525.85122329033</v>
      </c>
      <c r="M225" s="5">
        <f t="shared" si="221"/>
        <v>9753.6127790079554</v>
      </c>
      <c r="N225" s="15">
        <f t="shared" si="222"/>
        <v>4.7846153067849784E-3</v>
      </c>
      <c r="O225" s="15">
        <f t="shared" si="223"/>
        <v>5.0400125569143306E-3</v>
      </c>
      <c r="P225" s="15">
        <f t="shared" si="224"/>
        <v>5.2076971368064662E-3</v>
      </c>
      <c r="Q225" s="5">
        <f t="shared" si="225"/>
        <v>7427.2049341564407</v>
      </c>
      <c r="R225" s="5">
        <f t="shared" si="226"/>
        <v>9970.6496134428635</v>
      </c>
      <c r="S225" s="5">
        <f t="shared" si="227"/>
        <v>5354.7112732806445</v>
      </c>
      <c r="T225" s="5">
        <f t="shared" si="228"/>
        <v>22.701703068861452</v>
      </c>
      <c r="U225" s="5">
        <f t="shared" si="229"/>
        <v>75.547399163450919</v>
      </c>
      <c r="V225" s="5">
        <f t="shared" si="230"/>
        <v>125.63675137566365</v>
      </c>
      <c r="W225" s="15">
        <f t="shared" si="231"/>
        <v>-1.0734613539272964E-2</v>
      </c>
      <c r="X225" s="15">
        <f t="shared" si="232"/>
        <v>-1.217998157191269E-2</v>
      </c>
      <c r="Y225" s="15">
        <f t="shared" si="233"/>
        <v>-9.7425357312937999E-3</v>
      </c>
      <c r="Z225" s="5">
        <f t="shared" si="252"/>
        <v>7642.2003956320195</v>
      </c>
      <c r="AA225" s="5">
        <f t="shared" si="253"/>
        <v>13656.277569775893</v>
      </c>
      <c r="AB225" s="5">
        <f t="shared" si="254"/>
        <v>655.65516064286817</v>
      </c>
      <c r="AC225" s="16">
        <f t="shared" si="234"/>
        <v>1.1658348658908861</v>
      </c>
      <c r="AD225" s="16">
        <f t="shared" si="235"/>
        <v>3.0232958986187684</v>
      </c>
      <c r="AE225" s="16">
        <f t="shared" si="236"/>
        <v>12.188340793498497</v>
      </c>
      <c r="AF225" s="15">
        <f t="shared" si="237"/>
        <v>-4.0504037456468023E-3</v>
      </c>
      <c r="AG225" s="15">
        <f t="shared" si="238"/>
        <v>2.9673830763510267E-4</v>
      </c>
      <c r="AH225" s="15">
        <f t="shared" si="239"/>
        <v>9.7937136394747881E-3</v>
      </c>
      <c r="AI225" s="1">
        <f t="shared" si="203"/>
        <v>621673.07283610082</v>
      </c>
      <c r="AJ225" s="1">
        <f t="shared" si="204"/>
        <v>249150.89182835742</v>
      </c>
      <c r="AK225" s="1">
        <f t="shared" si="205"/>
        <v>81531.277658684063</v>
      </c>
      <c r="AL225" s="14">
        <f t="shared" si="240"/>
        <v>80.08145306649827</v>
      </c>
      <c r="AM225" s="14">
        <f t="shared" si="241"/>
        <v>18.925599785489577</v>
      </c>
      <c r="AN225" s="14">
        <f t="shared" si="242"/>
        <v>6.0226788780096649</v>
      </c>
      <c r="AO225" s="11">
        <f t="shared" si="243"/>
        <v>3.7727684934251125E-3</v>
      </c>
      <c r="AP225" s="11">
        <f t="shared" si="244"/>
        <v>4.7526932471050184E-3</v>
      </c>
      <c r="AQ225" s="11">
        <f t="shared" si="245"/>
        <v>4.3112924428011078E-3</v>
      </c>
      <c r="AR225" s="1">
        <f t="shared" si="255"/>
        <v>327165.09909531358</v>
      </c>
      <c r="AS225" s="1">
        <f t="shared" si="248"/>
        <v>131978.72757830907</v>
      </c>
      <c r="AT225" s="1">
        <f t="shared" si="249"/>
        <v>42620.580480226221</v>
      </c>
      <c r="AU225" s="1">
        <f t="shared" si="206"/>
        <v>65433.01981906272</v>
      </c>
      <c r="AV225" s="1">
        <f t="shared" si="207"/>
        <v>26395.745515661816</v>
      </c>
      <c r="AW225" s="1">
        <f t="shared" si="208"/>
        <v>8524.1160960452453</v>
      </c>
      <c r="AX225" s="2">
        <f t="shared" si="250"/>
        <v>0.12485305921449702</v>
      </c>
      <c r="AY225" s="2">
        <f t="shared" si="246"/>
        <v>0.55306494610849088</v>
      </c>
      <c r="AZ225" s="2">
        <f t="shared" si="247"/>
        <v>0.99</v>
      </c>
      <c r="BA225" s="2">
        <f t="shared" si="262"/>
        <v>0.4170540040529977</v>
      </c>
      <c r="BB225" s="2">
        <f t="shared" si="263"/>
        <v>1.5588286395218701E-3</v>
      </c>
      <c r="BC225" s="2">
        <f t="shared" si="256"/>
        <v>3.0588083461398793E-2</v>
      </c>
      <c r="BD225" s="2">
        <f t="shared" si="257"/>
        <v>9.801E-2</v>
      </c>
      <c r="BE225" s="2">
        <f t="shared" si="264"/>
        <v>509.99432632178548</v>
      </c>
      <c r="BF225" s="2">
        <f t="shared" si="258"/>
        <v>4036.9763342945325</v>
      </c>
      <c r="BG225" s="2">
        <f t="shared" si="259"/>
        <v>4177.2430928669719</v>
      </c>
      <c r="BH225" s="2">
        <f t="shared" si="251"/>
        <v>1069.0000621708593</v>
      </c>
      <c r="BI225" s="2">
        <f t="shared" si="260"/>
        <v>1069.0000621708596</v>
      </c>
      <c r="BJ225" s="2">
        <f t="shared" si="261"/>
        <v>12870.904465711057</v>
      </c>
      <c r="BK225" s="11">
        <f t="shared" si="265"/>
        <v>3.4886728364489555E-2</v>
      </c>
      <c r="BL225" s="11"/>
      <c r="BM225" s="11"/>
    </row>
    <row r="226" spans="1:65">
      <c r="A226" s="2">
        <f t="shared" si="209"/>
        <v>2180</v>
      </c>
      <c r="B226" s="5">
        <f t="shared" si="210"/>
        <v>1165.3909453315189</v>
      </c>
      <c r="C226" s="5">
        <f t="shared" si="211"/>
        <v>2964.0961011237509</v>
      </c>
      <c r="D226" s="5">
        <f t="shared" si="212"/>
        <v>4369.7342145918838</v>
      </c>
      <c r="E226" s="15">
        <f t="shared" si="213"/>
        <v>6.7087386134509864E-7</v>
      </c>
      <c r="F226" s="15">
        <f t="shared" si="214"/>
        <v>1.3216664926190767E-6</v>
      </c>
      <c r="G226" s="15">
        <f t="shared" si="215"/>
        <v>2.6981351301785565E-6</v>
      </c>
      <c r="H226" s="5">
        <f t="shared" si="216"/>
        <v>328714.08922051126</v>
      </c>
      <c r="I226" s="5">
        <f t="shared" si="217"/>
        <v>132714.26703502331</v>
      </c>
      <c r="J226" s="5">
        <f t="shared" si="218"/>
        <v>42841.467012861212</v>
      </c>
      <c r="K226" s="5">
        <f t="shared" si="219"/>
        <v>282063.36297473288</v>
      </c>
      <c r="L226" s="5">
        <f t="shared" si="220"/>
        <v>44773.942040782196</v>
      </c>
      <c r="M226" s="5">
        <f t="shared" si="221"/>
        <v>9804.1356542465219</v>
      </c>
      <c r="N226" s="15">
        <f t="shared" si="222"/>
        <v>4.7339083659534431E-3</v>
      </c>
      <c r="O226" s="15">
        <f t="shared" si="223"/>
        <v>5.5718377229383442E-3</v>
      </c>
      <c r="P226" s="15">
        <f t="shared" si="224"/>
        <v>5.1799139850317033E-3</v>
      </c>
      <c r="Q226" s="5">
        <f t="shared" si="225"/>
        <v>7382.2639937764179</v>
      </c>
      <c r="R226" s="5">
        <f t="shared" si="226"/>
        <v>9904.0985594800331</v>
      </c>
      <c r="S226" s="5">
        <f t="shared" si="227"/>
        <v>5330.0239041000104</v>
      </c>
      <c r="T226" s="5">
        <f t="shared" si="228"/>
        <v>22.458009059733897</v>
      </c>
      <c r="U226" s="5">
        <f t="shared" si="229"/>
        <v>74.627233233834161</v>
      </c>
      <c r="V226" s="5">
        <f t="shared" si="230"/>
        <v>124.41273083622256</v>
      </c>
      <c r="W226" s="15">
        <f t="shared" si="231"/>
        <v>-1.0734613539272964E-2</v>
      </c>
      <c r="X226" s="15">
        <f t="shared" si="232"/>
        <v>-1.217998157191269E-2</v>
      </c>
      <c r="Y226" s="15">
        <f t="shared" si="233"/>
        <v>-9.7425357312937999E-3</v>
      </c>
      <c r="Z226" s="5">
        <f t="shared" si="252"/>
        <v>7547.111834792343</v>
      </c>
      <c r="AA226" s="5">
        <f t="shared" si="253"/>
        <v>13476.508224942801</v>
      </c>
      <c r="AB226" s="5">
        <f t="shared" si="254"/>
        <v>659.04233019250341</v>
      </c>
      <c r="AC226" s="16">
        <f t="shared" si="234"/>
        <v>1.1611127639832761</v>
      </c>
      <c r="AD226" s="16">
        <f t="shared" si="235"/>
        <v>3.0241930263272048</v>
      </c>
      <c r="AE226" s="16">
        <f t="shared" si="236"/>
        <v>12.307709912970351</v>
      </c>
      <c r="AF226" s="15">
        <f t="shared" si="237"/>
        <v>-4.0504037456468023E-3</v>
      </c>
      <c r="AG226" s="15">
        <f t="shared" si="238"/>
        <v>2.9673830763510267E-4</v>
      </c>
      <c r="AH226" s="15">
        <f t="shared" si="239"/>
        <v>9.7937136394747881E-3</v>
      </c>
      <c r="AI226" s="1">
        <f t="shared" si="203"/>
        <v>624938.78537155339</v>
      </c>
      <c r="AJ226" s="1">
        <f t="shared" si="204"/>
        <v>250631.54816118348</v>
      </c>
      <c r="AK226" s="1">
        <f t="shared" si="205"/>
        <v>81902.265988860905</v>
      </c>
      <c r="AL226" s="14">
        <f t="shared" si="240"/>
        <v>80.380560561704883</v>
      </c>
      <c r="AM226" s="14">
        <f t="shared" si="241"/>
        <v>19.014647880084507</v>
      </c>
      <c r="AN226" s="14">
        <f t="shared" si="242"/>
        <v>6.0483847526425238</v>
      </c>
      <c r="AO226" s="11">
        <f t="shared" si="243"/>
        <v>3.7350408084908613E-3</v>
      </c>
      <c r="AP226" s="11">
        <f t="shared" si="244"/>
        <v>4.7051663146339684E-3</v>
      </c>
      <c r="AQ226" s="11">
        <f t="shared" si="245"/>
        <v>4.2681795183730966E-3</v>
      </c>
      <c r="AR226" s="1">
        <f t="shared" si="255"/>
        <v>328714.08922051126</v>
      </c>
      <c r="AS226" s="1">
        <f t="shared" si="248"/>
        <v>132714.26703502331</v>
      </c>
      <c r="AT226" s="1">
        <f t="shared" si="249"/>
        <v>42841.467012861212</v>
      </c>
      <c r="AU226" s="1">
        <f t="shared" si="206"/>
        <v>65742.817844102261</v>
      </c>
      <c r="AV226" s="1">
        <f t="shared" si="207"/>
        <v>26542.853407004663</v>
      </c>
      <c r="AW226" s="1">
        <f t="shared" si="208"/>
        <v>8568.2934025722425</v>
      </c>
      <c r="AX226" s="2">
        <f t="shared" si="250"/>
        <v>0.12699979465565542</v>
      </c>
      <c r="AY226" s="2">
        <f t="shared" si="246"/>
        <v>0.56169469239471448</v>
      </c>
      <c r="AZ226" s="2">
        <f t="shared" si="247"/>
        <v>0.99</v>
      </c>
      <c r="BA226" s="2">
        <f t="shared" si="262"/>
        <v>0.42340818378379935</v>
      </c>
      <c r="BB226" s="2">
        <f t="shared" si="263"/>
        <v>1.6128947842578645E-3</v>
      </c>
      <c r="BC226" s="2">
        <f t="shared" si="256"/>
        <v>3.1550092746439294E-2</v>
      </c>
      <c r="BD226" s="2">
        <f t="shared" si="257"/>
        <v>9.801E-2</v>
      </c>
      <c r="BE226" s="2">
        <f t="shared" si="264"/>
        <v>530.18124001583692</v>
      </c>
      <c r="BF226" s="2">
        <f t="shared" si="258"/>
        <v>4187.1474337306963</v>
      </c>
      <c r="BG226" s="2">
        <f t="shared" si="259"/>
        <v>4198.8921819305278</v>
      </c>
      <c r="BH226" s="2">
        <f t="shared" si="251"/>
        <v>1106.2939769614366</v>
      </c>
      <c r="BI226" s="2">
        <f t="shared" si="260"/>
        <v>1106.2939769614366</v>
      </c>
      <c r="BJ226" s="2">
        <f t="shared" si="261"/>
        <v>12871.116284850454</v>
      </c>
      <c r="BK226" s="11">
        <f t="shared" si="265"/>
        <v>3.4991262307635579E-2</v>
      </c>
      <c r="BL226" s="11"/>
      <c r="BM226" s="11"/>
    </row>
    <row r="227" spans="1:65">
      <c r="A227" s="2">
        <f t="shared" si="209"/>
        <v>2181</v>
      </c>
      <c r="B227" s="5">
        <f t="shared" si="210"/>
        <v>1165.3916880703262</v>
      </c>
      <c r="C227" s="5">
        <f t="shared" si="211"/>
        <v>2964.0998227929235</v>
      </c>
      <c r="D227" s="5">
        <f t="shared" si="212"/>
        <v>4369.7454152186083</v>
      </c>
      <c r="E227" s="15">
        <f t="shared" si="213"/>
        <v>6.3733016827784372E-7</v>
      </c>
      <c r="F227" s="15">
        <f t="shared" si="214"/>
        <v>1.2555831679881227E-6</v>
      </c>
      <c r="G227" s="15">
        <f t="shared" si="215"/>
        <v>2.5632283736696284E-6</v>
      </c>
      <c r="H227" s="5">
        <f t="shared" si="216"/>
        <v>330254.19333843567</v>
      </c>
      <c r="I227" s="5">
        <f t="shared" si="217"/>
        <v>133357.19437728147</v>
      </c>
      <c r="J227" s="5">
        <f t="shared" si="218"/>
        <v>43062.227691291177</v>
      </c>
      <c r="K227" s="5">
        <f t="shared" si="219"/>
        <v>283384.71667433612</v>
      </c>
      <c r="L227" s="5">
        <f t="shared" si="220"/>
        <v>44990.790577230167</v>
      </c>
      <c r="M227" s="5">
        <f t="shared" si="221"/>
        <v>9854.6307849691675</v>
      </c>
      <c r="N227" s="15">
        <f t="shared" si="222"/>
        <v>4.6845988279646811E-3</v>
      </c>
      <c r="O227" s="15">
        <f t="shared" si="223"/>
        <v>4.8431861606121895E-3</v>
      </c>
      <c r="P227" s="15">
        <f t="shared" si="224"/>
        <v>5.1503908659988884E-3</v>
      </c>
      <c r="Q227" s="5">
        <f t="shared" si="225"/>
        <v>7337.2346296969708</v>
      </c>
      <c r="R227" s="5">
        <f t="shared" si="226"/>
        <v>9830.8623161017986</v>
      </c>
      <c r="S227" s="5">
        <f t="shared" si="227"/>
        <v>5305.2938116108789</v>
      </c>
      <c r="T227" s="5">
        <f t="shared" si="228"/>
        <v>22.216931011616161</v>
      </c>
      <c r="U227" s="5">
        <f t="shared" si="229"/>
        <v>73.718274908283234</v>
      </c>
      <c r="V227" s="5">
        <f t="shared" si="230"/>
        <v>123.20063536062283</v>
      </c>
      <c r="W227" s="15">
        <f t="shared" si="231"/>
        <v>-1.0734613539272964E-2</v>
      </c>
      <c r="X227" s="15">
        <f t="shared" si="232"/>
        <v>-1.217998157191269E-2</v>
      </c>
      <c r="Y227" s="15">
        <f t="shared" si="233"/>
        <v>-9.7425357312937999E-3</v>
      </c>
      <c r="Z227" s="5">
        <f t="shared" si="252"/>
        <v>7452.7349590209806</v>
      </c>
      <c r="AA227" s="5">
        <f t="shared" si="253"/>
        <v>13131.974887150107</v>
      </c>
      <c r="AB227" s="5">
        <f t="shared" si="254"/>
        <v>662.42859455971313</v>
      </c>
      <c r="AC227" s="16">
        <f t="shared" si="234"/>
        <v>1.15640978849492</v>
      </c>
      <c r="AD227" s="16">
        <f t="shared" si="235"/>
        <v>3.0250904202477988</v>
      </c>
      <c r="AE227" s="16">
        <f t="shared" si="236"/>
        <v>12.428248099415708</v>
      </c>
      <c r="AF227" s="15">
        <f t="shared" si="237"/>
        <v>-4.0504037456468023E-3</v>
      </c>
      <c r="AG227" s="15">
        <f t="shared" si="238"/>
        <v>2.9673830763510267E-4</v>
      </c>
      <c r="AH227" s="15">
        <f t="shared" si="239"/>
        <v>9.7937136394747881E-3</v>
      </c>
      <c r="AI227" s="1">
        <f t="shared" si="203"/>
        <v>628187.72467850032</v>
      </c>
      <c r="AJ227" s="1">
        <f t="shared" si="204"/>
        <v>252111.24675206983</v>
      </c>
      <c r="AK227" s="1">
        <f t="shared" si="205"/>
        <v>82280.332792547066</v>
      </c>
      <c r="AL227" s="14">
        <f t="shared" si="240"/>
        <v>80.677782988873147</v>
      </c>
      <c r="AM227" s="14">
        <f t="shared" si="241"/>
        <v>19.103220289967609</v>
      </c>
      <c r="AN227" s="14">
        <f t="shared" si="242"/>
        <v>6.0739421886437892</v>
      </c>
      <c r="AO227" s="11">
        <f t="shared" si="243"/>
        <v>3.6976904004059528E-3</v>
      </c>
      <c r="AP227" s="11">
        <f t="shared" si="244"/>
        <v>4.6581146514876283E-3</v>
      </c>
      <c r="AQ227" s="11">
        <f t="shared" si="245"/>
        <v>4.225497723189366E-3</v>
      </c>
      <c r="AR227" s="1">
        <f t="shared" si="255"/>
        <v>330254.19333843567</v>
      </c>
      <c r="AS227" s="1">
        <f t="shared" si="248"/>
        <v>133357.19437728147</v>
      </c>
      <c r="AT227" s="1">
        <f t="shared" si="249"/>
        <v>43062.227691291177</v>
      </c>
      <c r="AU227" s="1">
        <f t="shared" si="206"/>
        <v>66050.838667687131</v>
      </c>
      <c r="AV227" s="1">
        <f t="shared" si="207"/>
        <v>26671.438875456297</v>
      </c>
      <c r="AW227" s="1">
        <f t="shared" si="208"/>
        <v>8612.4455382582364</v>
      </c>
      <c r="AX227" s="2">
        <f t="shared" si="250"/>
        <v>0.12919466248334882</v>
      </c>
      <c r="AY227" s="2">
        <f t="shared" si="246"/>
        <v>0.56375554836491037</v>
      </c>
      <c r="AZ227" s="2">
        <f t="shared" si="247"/>
        <v>0.99</v>
      </c>
      <c r="BA227" s="2">
        <f t="shared" si="262"/>
        <v>0.42461631315712905</v>
      </c>
      <c r="BB227" s="2">
        <f t="shared" si="263"/>
        <v>1.669126081418642E-3</v>
      </c>
      <c r="BC227" s="2">
        <f t="shared" si="256"/>
        <v>3.178203183122208E-2</v>
      </c>
      <c r="BD227" s="2">
        <f t="shared" si="257"/>
        <v>9.801E-2</v>
      </c>
      <c r="BE227" s="2">
        <f t="shared" si="264"/>
        <v>551.23588759905772</v>
      </c>
      <c r="BF227" s="2">
        <f t="shared" si="258"/>
        <v>4238.3625966212294</v>
      </c>
      <c r="BG227" s="2">
        <f t="shared" si="259"/>
        <v>4220.5289360234483</v>
      </c>
      <c r="BH227" s="2">
        <f t="shared" si="251"/>
        <v>1145.0045996986516</v>
      </c>
      <c r="BI227" s="2">
        <f t="shared" si="260"/>
        <v>1145.0045996986514</v>
      </c>
      <c r="BJ227" s="2">
        <f t="shared" si="261"/>
        <v>12871.305908137496</v>
      </c>
      <c r="BK227" s="11">
        <f t="shared" si="265"/>
        <v>3.4765024937375183E-2</v>
      </c>
      <c r="BL227" s="11"/>
      <c r="BM227" s="11"/>
    </row>
    <row r="228" spans="1:65">
      <c r="A228" s="2">
        <f t="shared" si="209"/>
        <v>2182</v>
      </c>
      <c r="B228" s="5">
        <f t="shared" si="210"/>
        <v>1165.3923936726428</v>
      </c>
      <c r="C228" s="5">
        <f t="shared" si="211"/>
        <v>2964.1033583830767</v>
      </c>
      <c r="D228" s="5">
        <f t="shared" si="212"/>
        <v>4369.7560558412706</v>
      </c>
      <c r="E228" s="15">
        <f t="shared" si="213"/>
        <v>6.0546365986395154E-7</v>
      </c>
      <c r="F228" s="15">
        <f t="shared" si="214"/>
        <v>1.1928040095887166E-6</v>
      </c>
      <c r="G228" s="15">
        <f t="shared" si="215"/>
        <v>2.4350669549861471E-6</v>
      </c>
      <c r="H228" s="5">
        <f t="shared" si="216"/>
        <v>331785.01220097364</v>
      </c>
      <c r="I228" s="5">
        <f t="shared" si="217"/>
        <v>134095.02487538211</v>
      </c>
      <c r="J228" s="5">
        <f t="shared" si="218"/>
        <v>43282.781976454913</v>
      </c>
      <c r="K228" s="5">
        <f t="shared" si="219"/>
        <v>284698.11026943394</v>
      </c>
      <c r="L228" s="5">
        <f t="shared" si="220"/>
        <v>45239.658899253482</v>
      </c>
      <c r="M228" s="5">
        <f t="shared" si="221"/>
        <v>9905.0796940018336</v>
      </c>
      <c r="N228" s="15">
        <f t="shared" si="222"/>
        <v>4.6346662957379436E-3</v>
      </c>
      <c r="O228" s="15">
        <f t="shared" si="223"/>
        <v>5.5315392068098213E-3</v>
      </c>
      <c r="P228" s="15">
        <f t="shared" si="224"/>
        <v>5.1193099095721006E-3</v>
      </c>
      <c r="Q228" s="5">
        <f t="shared" si="225"/>
        <v>7292.1172633121141</v>
      </c>
      <c r="R228" s="5">
        <f t="shared" si="226"/>
        <v>9764.8516971682948</v>
      </c>
      <c r="S228" s="5">
        <f t="shared" si="227"/>
        <v>5280.5144967986125</v>
      </c>
      <c r="T228" s="5">
        <f t="shared" si="228"/>
        <v>21.978440843177772</v>
      </c>
      <c r="U228" s="5">
        <f t="shared" si="229"/>
        <v>72.820387678387149</v>
      </c>
      <c r="V228" s="5">
        <f t="shared" si="230"/>
        <v>122.00034876850386</v>
      </c>
      <c r="W228" s="15">
        <f t="shared" si="231"/>
        <v>-1.0734613539272964E-2</v>
      </c>
      <c r="X228" s="15">
        <f t="shared" si="232"/>
        <v>-1.217998157191269E-2</v>
      </c>
      <c r="Y228" s="15">
        <f t="shared" si="233"/>
        <v>-9.7425357312937999E-3</v>
      </c>
      <c r="Z228" s="5">
        <f t="shared" si="252"/>
        <v>7358.7255949835107</v>
      </c>
      <c r="AA228" s="5">
        <f t="shared" si="253"/>
        <v>12977.431439362461</v>
      </c>
      <c r="AB228" s="5">
        <f t="shared" si="254"/>
        <v>665.8126121238563</v>
      </c>
      <c r="AC228" s="16">
        <f t="shared" si="234"/>
        <v>1.1517258619560975</v>
      </c>
      <c r="AD228" s="16">
        <f t="shared" si="235"/>
        <v>3.0259880804595465</v>
      </c>
      <c r="AE228" s="16">
        <f t="shared" si="236"/>
        <v>12.549966802341732</v>
      </c>
      <c r="AF228" s="15">
        <f t="shared" si="237"/>
        <v>-4.0504037456468023E-3</v>
      </c>
      <c r="AG228" s="15">
        <f t="shared" si="238"/>
        <v>2.9673830763510267E-4</v>
      </c>
      <c r="AH228" s="15">
        <f t="shared" si="239"/>
        <v>9.7937136394747881E-3</v>
      </c>
      <c r="AI228" s="1">
        <f t="shared" si="203"/>
        <v>631419.79087833746</v>
      </c>
      <c r="AJ228" s="1">
        <f t="shared" si="204"/>
        <v>253571.56095231912</v>
      </c>
      <c r="AK228" s="1">
        <f t="shared" si="205"/>
        <v>82664.745051550606</v>
      </c>
      <c r="AL228" s="14">
        <f t="shared" si="240"/>
        <v>80.97312123792031</v>
      </c>
      <c r="AM228" s="14">
        <f t="shared" si="241"/>
        <v>19.191315430387672</v>
      </c>
      <c r="AN228" s="14">
        <f t="shared" si="242"/>
        <v>6.0993509632437979</v>
      </c>
      <c r="AO228" s="11">
        <f t="shared" si="243"/>
        <v>3.660713496401893E-3</v>
      </c>
      <c r="AP228" s="11">
        <f t="shared" si="244"/>
        <v>4.6115335049727521E-3</v>
      </c>
      <c r="AQ228" s="11">
        <f t="shared" si="245"/>
        <v>4.1832427459574722E-3</v>
      </c>
      <c r="AR228" s="1">
        <f t="shared" si="255"/>
        <v>331785.01220097364</v>
      </c>
      <c r="AS228" s="1">
        <f t="shared" si="248"/>
        <v>134095.02487538211</v>
      </c>
      <c r="AT228" s="1">
        <f t="shared" si="249"/>
        <v>43282.781976454913</v>
      </c>
      <c r="AU228" s="1">
        <f t="shared" si="206"/>
        <v>66357.00244019473</v>
      </c>
      <c r="AV228" s="1">
        <f t="shared" si="207"/>
        <v>26819.004975076423</v>
      </c>
      <c r="AW228" s="1">
        <f t="shared" si="208"/>
        <v>8656.5563952909833</v>
      </c>
      <c r="AX228" s="2">
        <f t="shared" si="250"/>
        <v>0.13139075906877076</v>
      </c>
      <c r="AY228" s="2">
        <f t="shared" si="246"/>
        <v>0.57331731035333899</v>
      </c>
      <c r="AZ228" s="2">
        <f t="shared" si="247"/>
        <v>0.99</v>
      </c>
      <c r="BA228" s="2">
        <f t="shared" si="262"/>
        <v>0.43168375483012644</v>
      </c>
      <c r="BB228" s="2">
        <f t="shared" si="263"/>
        <v>1.7263531568667769E-3</v>
      </c>
      <c r="BC228" s="2">
        <f t="shared" si="256"/>
        <v>3.2869273835078684E-2</v>
      </c>
      <c r="BD228" s="2">
        <f t="shared" si="257"/>
        <v>9.801E-2</v>
      </c>
      <c r="BE228" s="2">
        <f t="shared" si="264"/>
        <v>572.77810321423294</v>
      </c>
      <c r="BF228" s="2">
        <f t="shared" si="258"/>
        <v>4407.6060925506226</v>
      </c>
      <c r="BG228" s="2">
        <f t="shared" si="259"/>
        <v>4242.1454615123457</v>
      </c>
      <c r="BH228" s="2">
        <f t="shared" si="251"/>
        <v>1184.8107131605846</v>
      </c>
      <c r="BI228" s="2">
        <f t="shared" si="260"/>
        <v>1184.8107131605848</v>
      </c>
      <c r="BJ228" s="2">
        <f t="shared" si="261"/>
        <v>12871.475660397764</v>
      </c>
      <c r="BK228" s="11">
        <f t="shared" si="265"/>
        <v>3.491107499678911E-2</v>
      </c>
      <c r="BL228" s="11"/>
      <c r="BM228" s="11"/>
    </row>
    <row r="229" spans="1:65">
      <c r="A229" s="2">
        <f t="shared" si="209"/>
        <v>2183</v>
      </c>
      <c r="B229" s="5">
        <f t="shared" si="210"/>
        <v>1165.3930639952493</v>
      </c>
      <c r="C229" s="5">
        <f t="shared" si="211"/>
        <v>2964.1067171977288</v>
      </c>
      <c r="D229" s="5">
        <f t="shared" si="212"/>
        <v>4369.7661644574155</v>
      </c>
      <c r="E229" s="15">
        <f t="shared" si="213"/>
        <v>5.7519047687075398E-7</v>
      </c>
      <c r="F229" s="15">
        <f t="shared" si="214"/>
        <v>1.1331638091092807E-6</v>
      </c>
      <c r="G229" s="15">
        <f t="shared" si="215"/>
        <v>2.3133136072368396E-6</v>
      </c>
      <c r="H229" s="5">
        <f t="shared" si="216"/>
        <v>333306.89092956821</v>
      </c>
      <c r="I229" s="5">
        <f t="shared" si="217"/>
        <v>134710.86735977323</v>
      </c>
      <c r="J229" s="5">
        <f t="shared" si="218"/>
        <v>43503.055136529016</v>
      </c>
      <c r="K229" s="5">
        <f t="shared" si="219"/>
        <v>286003.83958602906</v>
      </c>
      <c r="L229" s="5">
        <f t="shared" si="220"/>
        <v>45447.374272384193</v>
      </c>
      <c r="M229" s="5">
        <f t="shared" si="221"/>
        <v>9955.4652352732228</v>
      </c>
      <c r="N229" s="15">
        <f t="shared" si="222"/>
        <v>4.586364536664389E-3</v>
      </c>
      <c r="O229" s="15">
        <f t="shared" si="223"/>
        <v>4.591444281073942E-3</v>
      </c>
      <c r="P229" s="15">
        <f t="shared" si="224"/>
        <v>5.0868385543532124E-3</v>
      </c>
      <c r="Q229" s="5">
        <f t="shared" si="225"/>
        <v>7246.9286672613944</v>
      </c>
      <c r="R229" s="5">
        <f t="shared" si="226"/>
        <v>9690.2156498114618</v>
      </c>
      <c r="S229" s="5">
        <f t="shared" si="227"/>
        <v>5255.6804829046678</v>
      </c>
      <c r="T229" s="5">
        <f t="shared" si="228"/>
        <v>21.742510774530487</v>
      </c>
      <c r="U229" s="5">
        <f t="shared" si="229"/>
        <v>71.933436698404861</v>
      </c>
      <c r="V229" s="5">
        <f t="shared" si="230"/>
        <v>120.8117560113964</v>
      </c>
      <c r="W229" s="15">
        <f t="shared" si="231"/>
        <v>-1.0734613539272964E-2</v>
      </c>
      <c r="X229" s="15">
        <f t="shared" si="232"/>
        <v>-1.217998157191269E-2</v>
      </c>
      <c r="Y229" s="15">
        <f t="shared" si="233"/>
        <v>-9.7425357312937999E-3</v>
      </c>
      <c r="Z229" s="5">
        <f t="shared" si="252"/>
        <v>7265.4842919750199</v>
      </c>
      <c r="AA229" s="5">
        <f t="shared" si="253"/>
        <v>12611.499923586602</v>
      </c>
      <c r="AB229" s="5">
        <f t="shared" si="254"/>
        <v>669.19313795238691</v>
      </c>
      <c r="AC229" s="16">
        <f t="shared" si="234"/>
        <v>1.1470609072108722</v>
      </c>
      <c r="AD229" s="16">
        <f t="shared" si="235"/>
        <v>3.0268860070414658</v>
      </c>
      <c r="AE229" s="16">
        <f t="shared" si="236"/>
        <v>12.672877583388782</v>
      </c>
      <c r="AF229" s="15">
        <f t="shared" si="237"/>
        <v>-4.0504037456468023E-3</v>
      </c>
      <c r="AG229" s="15">
        <f t="shared" si="238"/>
        <v>2.9673830763510267E-4</v>
      </c>
      <c r="AH229" s="15">
        <f t="shared" si="239"/>
        <v>9.7937136394747881E-3</v>
      </c>
      <c r="AI229" s="1">
        <f t="shared" si="203"/>
        <v>634634.81423069839</v>
      </c>
      <c r="AJ229" s="1">
        <f t="shared" si="204"/>
        <v>255033.40983216363</v>
      </c>
      <c r="AK229" s="1">
        <f t="shared" si="205"/>
        <v>83054.826941686537</v>
      </c>
      <c r="AL229" s="14">
        <f t="shared" si="240"/>
        <v>81.266576441704146</v>
      </c>
      <c r="AM229" s="14">
        <f t="shared" si="241"/>
        <v>19.278931810558287</v>
      </c>
      <c r="AN229" s="14">
        <f t="shared" si="242"/>
        <v>6.1246108782591149</v>
      </c>
      <c r="AO229" s="11">
        <f t="shared" si="243"/>
        <v>3.6241063614378742E-3</v>
      </c>
      <c r="AP229" s="11">
        <f t="shared" si="244"/>
        <v>4.5654181699230243E-3</v>
      </c>
      <c r="AQ229" s="11">
        <f t="shared" si="245"/>
        <v>4.1414103184978972E-3</v>
      </c>
      <c r="AR229" s="1">
        <f t="shared" si="255"/>
        <v>333306.89092956821</v>
      </c>
      <c r="AS229" s="1">
        <f t="shared" si="248"/>
        <v>134710.86735977323</v>
      </c>
      <c r="AT229" s="1">
        <f t="shared" si="249"/>
        <v>43503.055136529016</v>
      </c>
      <c r="AU229" s="1">
        <f t="shared" si="206"/>
        <v>66661.378185913651</v>
      </c>
      <c r="AV229" s="1">
        <f t="shared" si="207"/>
        <v>26942.173471954648</v>
      </c>
      <c r="AW229" s="1">
        <f t="shared" si="208"/>
        <v>8700.6110273058039</v>
      </c>
      <c r="AX229" s="2">
        <f t="shared" si="250"/>
        <v>0.13364179092071427</v>
      </c>
      <c r="AY229" s="2">
        <f t="shared" si="246"/>
        <v>0.57396593869733992</v>
      </c>
      <c r="AZ229" s="2">
        <f t="shared" si="247"/>
        <v>0.99</v>
      </c>
      <c r="BA229" s="2">
        <f t="shared" si="262"/>
        <v>0.43181000429572131</v>
      </c>
      <c r="BB229" s="2">
        <f t="shared" si="263"/>
        <v>1.7860128280495907E-3</v>
      </c>
      <c r="BC229" s="2">
        <f t="shared" si="256"/>
        <v>3.2943689878471856E-2</v>
      </c>
      <c r="BD229" s="2">
        <f t="shared" si="257"/>
        <v>9.801E-2</v>
      </c>
      <c r="BE229" s="2">
        <f t="shared" si="264"/>
        <v>595.29038287753463</v>
      </c>
      <c r="BF229" s="2">
        <f t="shared" si="258"/>
        <v>4437.8730375603263</v>
      </c>
      <c r="BG229" s="2">
        <f t="shared" si="259"/>
        <v>4263.7344339312085</v>
      </c>
      <c r="BH229" s="2">
        <f t="shared" si="251"/>
        <v>1226.173728824733</v>
      </c>
      <c r="BI229" s="2">
        <f t="shared" si="260"/>
        <v>1226.173728824733</v>
      </c>
      <c r="BJ229" s="2">
        <f t="shared" si="261"/>
        <v>12871.627678952087</v>
      </c>
      <c r="BK229" s="11">
        <f t="shared" si="265"/>
        <v>3.4629449395469275E-2</v>
      </c>
      <c r="BL229" s="11"/>
      <c r="BM229" s="11"/>
    </row>
    <row r="230" spans="1:65">
      <c r="A230" s="2">
        <f t="shared" si="209"/>
        <v>2184</v>
      </c>
      <c r="B230" s="5">
        <f t="shared" si="210"/>
        <v>1165.3937008020919</v>
      </c>
      <c r="C230" s="5">
        <f t="shared" si="211"/>
        <v>2964.1099080752642</v>
      </c>
      <c r="D230" s="5">
        <f t="shared" si="212"/>
        <v>4369.775767664968</v>
      </c>
      <c r="E230" s="15">
        <f t="shared" si="213"/>
        <v>5.4643095302721625E-7</v>
      </c>
      <c r="F230" s="15">
        <f t="shared" si="214"/>
        <v>1.0765056186538167E-6</v>
      </c>
      <c r="G230" s="15">
        <f t="shared" si="215"/>
        <v>2.1976479268749977E-6</v>
      </c>
      <c r="H230" s="5">
        <f t="shared" si="216"/>
        <v>334819.31807033182</v>
      </c>
      <c r="I230" s="5">
        <f t="shared" si="217"/>
        <v>135461.7657934301</v>
      </c>
      <c r="J230" s="5">
        <f t="shared" si="218"/>
        <v>43722.977843021436</v>
      </c>
      <c r="K230" s="5">
        <f t="shared" si="219"/>
        <v>287301.46545316803</v>
      </c>
      <c r="L230" s="5">
        <f t="shared" si="220"/>
        <v>45700.655506864045</v>
      </c>
      <c r="M230" s="5">
        <f t="shared" si="221"/>
        <v>10005.771501265208</v>
      </c>
      <c r="N230" s="15">
        <f t="shared" si="222"/>
        <v>4.5370924705667726E-3</v>
      </c>
      <c r="O230" s="15">
        <f t="shared" si="223"/>
        <v>5.5730663989923546E-3</v>
      </c>
      <c r="P230" s="15">
        <f t="shared" si="224"/>
        <v>5.0531305974275131E-3</v>
      </c>
      <c r="Q230" s="5">
        <f t="shared" si="225"/>
        <v>7201.6666554366311</v>
      </c>
      <c r="R230" s="5">
        <f t="shared" si="226"/>
        <v>9625.5458086024482</v>
      </c>
      <c r="S230" s="5">
        <f t="shared" si="227"/>
        <v>5230.7872245143508</v>
      </c>
      <c r="T230" s="5">
        <f t="shared" si="228"/>
        <v>21.509113323992423</v>
      </c>
      <c r="U230" s="5">
        <f t="shared" si="229"/>
        <v>71.057288765013936</v>
      </c>
      <c r="V230" s="5">
        <f t="shared" si="230"/>
        <v>119.63474316169501</v>
      </c>
      <c r="W230" s="15">
        <f t="shared" si="231"/>
        <v>-1.0734613539272964E-2</v>
      </c>
      <c r="X230" s="15">
        <f t="shared" si="232"/>
        <v>-1.217998157191269E-2</v>
      </c>
      <c r="Y230" s="15">
        <f t="shared" si="233"/>
        <v>-9.7425357312937999E-3</v>
      </c>
      <c r="Z230" s="5">
        <f t="shared" si="252"/>
        <v>7172.5786665947435</v>
      </c>
      <c r="AA230" s="5">
        <f t="shared" si="253"/>
        <v>12499.78901834819</v>
      </c>
      <c r="AB230" s="5">
        <f t="shared" si="254"/>
        <v>672.56901711454498</v>
      </c>
      <c r="AC230" s="16">
        <f t="shared" si="234"/>
        <v>1.1424148474158202</v>
      </c>
      <c r="AD230" s="16">
        <f t="shared" si="235"/>
        <v>3.0277842000725999</v>
      </c>
      <c r="AE230" s="16">
        <f t="shared" si="236"/>
        <v>12.796992117428612</v>
      </c>
      <c r="AF230" s="15">
        <f t="shared" si="237"/>
        <v>-4.0504037456468023E-3</v>
      </c>
      <c r="AG230" s="15">
        <f t="shared" si="238"/>
        <v>2.9673830763510267E-4</v>
      </c>
      <c r="AH230" s="15">
        <f t="shared" si="239"/>
        <v>9.7937136394747881E-3</v>
      </c>
      <c r="AI230" s="1">
        <f t="shared" si="203"/>
        <v>637832.71099354222</v>
      </c>
      <c r="AJ230" s="1">
        <f t="shared" si="204"/>
        <v>256472.24232090192</v>
      </c>
      <c r="AK230" s="1">
        <f t="shared" si="205"/>
        <v>83449.955274823689</v>
      </c>
      <c r="AL230" s="14">
        <f t="shared" si="240"/>
        <v>81.55814997119225</v>
      </c>
      <c r="AM230" s="14">
        <f t="shared" si="241"/>
        <v>19.366068032287071</v>
      </c>
      <c r="AN230" s="14">
        <f t="shared" si="242"/>
        <v>6.1497217596802418</v>
      </c>
      <c r="AO230" s="11">
        <f t="shared" si="243"/>
        <v>3.5878652978234954E-3</v>
      </c>
      <c r="AP230" s="11">
        <f t="shared" si="244"/>
        <v>4.519763988223794E-3</v>
      </c>
      <c r="AQ230" s="11">
        <f t="shared" si="245"/>
        <v>4.0999962153129184E-3</v>
      </c>
      <c r="AR230" s="1">
        <f t="shared" si="255"/>
        <v>334819.31807033182</v>
      </c>
      <c r="AS230" s="1">
        <f t="shared" si="248"/>
        <v>135461.7657934301</v>
      </c>
      <c r="AT230" s="1">
        <f t="shared" si="249"/>
        <v>43722.977843021436</v>
      </c>
      <c r="AU230" s="1">
        <f t="shared" si="206"/>
        <v>66963.863614066373</v>
      </c>
      <c r="AV230" s="1">
        <f t="shared" si="207"/>
        <v>27092.353158686019</v>
      </c>
      <c r="AW230" s="1">
        <f t="shared" si="208"/>
        <v>8744.5955686042871</v>
      </c>
      <c r="AX230" s="2">
        <f t="shared" si="250"/>
        <v>0.13588504415163363</v>
      </c>
      <c r="AY230" s="2">
        <f t="shared" si="246"/>
        <v>0.58531923647529949</v>
      </c>
      <c r="AZ230" s="2">
        <f t="shared" si="247"/>
        <v>0.99</v>
      </c>
      <c r="BA230" s="2">
        <f t="shared" si="262"/>
        <v>0.44024990547897769</v>
      </c>
      <c r="BB230" s="2">
        <f t="shared" si="263"/>
        <v>1.8464745224091421E-3</v>
      </c>
      <c r="BC230" s="2">
        <f t="shared" si="256"/>
        <v>3.4259860858802754E-2</v>
      </c>
      <c r="BD230" s="2">
        <f t="shared" si="257"/>
        <v>9.801E-2</v>
      </c>
      <c r="BE230" s="2">
        <f t="shared" si="264"/>
        <v>618.23534042727056</v>
      </c>
      <c r="BF230" s="2">
        <f t="shared" si="258"/>
        <v>4640.9012477706419</v>
      </c>
      <c r="BG230" s="2">
        <f t="shared" si="259"/>
        <v>4285.2890583945309</v>
      </c>
      <c r="BH230" s="2">
        <f t="shared" si="251"/>
        <v>1268.635449917123</v>
      </c>
      <c r="BI230" s="2">
        <f t="shared" si="260"/>
        <v>1268.635449917123</v>
      </c>
      <c r="BJ230" s="2">
        <f t="shared" si="261"/>
        <v>12871.763927008027</v>
      </c>
      <c r="BK230" s="11">
        <f t="shared" si="265"/>
        <v>3.4853049898540184E-2</v>
      </c>
      <c r="BL230" s="11"/>
      <c r="BM230" s="11"/>
    </row>
    <row r="231" spans="1:65">
      <c r="A231" s="2">
        <f t="shared" si="209"/>
        <v>2185</v>
      </c>
      <c r="B231" s="5">
        <f t="shared" si="210"/>
        <v>1165.394305768923</v>
      </c>
      <c r="C231" s="5">
        <f t="shared" si="211"/>
        <v>2964.1129394121863</v>
      </c>
      <c r="D231" s="5">
        <f t="shared" si="212"/>
        <v>4369.7848907321913</v>
      </c>
      <c r="E231" s="15">
        <f t="shared" si="213"/>
        <v>5.1910940537585537E-7</v>
      </c>
      <c r="F231" s="15">
        <f t="shared" si="214"/>
        <v>1.0226803377211258E-6</v>
      </c>
      <c r="G231" s="15">
        <f t="shared" si="215"/>
        <v>2.0877655305312479E-6</v>
      </c>
      <c r="H231" s="5">
        <f t="shared" si="216"/>
        <v>336322.79836704617</v>
      </c>
      <c r="I231" s="5">
        <f t="shared" si="217"/>
        <v>136035.60638266557</v>
      </c>
      <c r="J231" s="5">
        <f t="shared" si="218"/>
        <v>43942.485792901978</v>
      </c>
      <c r="K231" s="5">
        <f t="shared" si="219"/>
        <v>288591.42069099232</v>
      </c>
      <c r="L231" s="5">
        <f t="shared" si="220"/>
        <v>45894.204830684626</v>
      </c>
      <c r="M231" s="5">
        <f t="shared" si="221"/>
        <v>10055.983736430348</v>
      </c>
      <c r="N231" s="15">
        <f t="shared" si="222"/>
        <v>4.4899013507975205E-3</v>
      </c>
      <c r="O231" s="15">
        <f t="shared" si="223"/>
        <v>4.2351542154905886E-3</v>
      </c>
      <c r="P231" s="15">
        <f t="shared" si="224"/>
        <v>5.0183271883423863E-3</v>
      </c>
      <c r="Q231" s="5">
        <f t="shared" si="225"/>
        <v>7156.3509335328754</v>
      </c>
      <c r="R231" s="5">
        <f t="shared" si="226"/>
        <v>9548.5857489622631</v>
      </c>
      <c r="S231" s="5">
        <f t="shared" si="227"/>
        <v>5205.8310237223741</v>
      </c>
      <c r="T231" s="5">
        <f t="shared" si="228"/>
        <v>21.278221304886937</v>
      </c>
      <c r="U231" s="5">
        <f t="shared" si="229"/>
        <v>70.191812297305987</v>
      </c>
      <c r="V231" s="5">
        <f t="shared" si="230"/>
        <v>118.46919740173804</v>
      </c>
      <c r="W231" s="15">
        <f t="shared" si="231"/>
        <v>-1.0734613539272964E-2</v>
      </c>
      <c r="X231" s="15">
        <f t="shared" si="232"/>
        <v>-1.217998157191269E-2</v>
      </c>
      <c r="Y231" s="15">
        <f t="shared" si="233"/>
        <v>-9.7425357312937999E-3</v>
      </c>
      <c r="Z231" s="5">
        <f t="shared" si="252"/>
        <v>7080.5294871942297</v>
      </c>
      <c r="AA231" s="5">
        <f t="shared" si="253"/>
        <v>12089.073714450271</v>
      </c>
      <c r="AB231" s="5">
        <f t="shared" si="254"/>
        <v>675.93917841724749</v>
      </c>
      <c r="AC231" s="16">
        <f t="shared" si="234"/>
        <v>1.1377876060387646</v>
      </c>
      <c r="AD231" s="16">
        <f t="shared" si="235"/>
        <v>3.0286826596320138</v>
      </c>
      <c r="AE231" s="16">
        <f t="shared" si="236"/>
        <v>12.922322193673324</v>
      </c>
      <c r="AF231" s="15">
        <f t="shared" si="237"/>
        <v>-4.0504037456468023E-3</v>
      </c>
      <c r="AG231" s="15">
        <f t="shared" si="238"/>
        <v>2.9673830763510267E-4</v>
      </c>
      <c r="AH231" s="15">
        <f t="shared" si="239"/>
        <v>9.7937136394747881E-3</v>
      </c>
      <c r="AI231" s="1">
        <f t="shared" si="203"/>
        <v>641013.30350825435</v>
      </c>
      <c r="AJ231" s="1">
        <f t="shared" si="204"/>
        <v>257917.37124749774</v>
      </c>
      <c r="AK231" s="1">
        <f t="shared" si="205"/>
        <v>83849.555315945603</v>
      </c>
      <c r="AL231" s="14">
        <f t="shared" si="240"/>
        <v>81.847843430668206</v>
      </c>
      <c r="AM231" s="14">
        <f t="shared" si="241"/>
        <v>19.452722788604039</v>
      </c>
      <c r="AN231" s="14">
        <f t="shared" si="242"/>
        <v>6.1746834572607598</v>
      </c>
      <c r="AO231" s="11">
        <f t="shared" si="243"/>
        <v>3.5519866448452606E-3</v>
      </c>
      <c r="AP231" s="11">
        <f t="shared" si="244"/>
        <v>4.4745663483415563E-3</v>
      </c>
      <c r="AQ231" s="11">
        <f t="shared" si="245"/>
        <v>4.0589962531597888E-3</v>
      </c>
      <c r="AR231" s="1">
        <f t="shared" si="255"/>
        <v>336322.79836704617</v>
      </c>
      <c r="AS231" s="1">
        <f t="shared" si="248"/>
        <v>136035.60638266557</v>
      </c>
      <c r="AT231" s="1">
        <f t="shared" si="249"/>
        <v>43942.485792901978</v>
      </c>
      <c r="AU231" s="1">
        <f t="shared" si="206"/>
        <v>67264.55967340924</v>
      </c>
      <c r="AV231" s="1">
        <f t="shared" si="207"/>
        <v>27207.121276533115</v>
      </c>
      <c r="AW231" s="1">
        <f t="shared" si="208"/>
        <v>8788.497158580396</v>
      </c>
      <c r="AX231" s="2">
        <f t="shared" si="250"/>
        <v>0.13819583650176967</v>
      </c>
      <c r="AY231" s="2">
        <f t="shared" si="246"/>
        <v>0.58334564513511211</v>
      </c>
      <c r="AZ231" s="2">
        <f t="shared" si="247"/>
        <v>0.99</v>
      </c>
      <c r="BA231" s="2">
        <f t="shared" si="262"/>
        <v>0.43837491666509837</v>
      </c>
      <c r="BB231" s="2">
        <f t="shared" si="263"/>
        <v>1.9098089226423855E-3</v>
      </c>
      <c r="BC231" s="2">
        <f t="shared" si="256"/>
        <v>3.4029214169810015E-2</v>
      </c>
      <c r="BD231" s="2">
        <f t="shared" si="257"/>
        <v>9.801E-2</v>
      </c>
      <c r="BE231" s="2">
        <f t="shared" si="264"/>
        <v>642.3122812094407</v>
      </c>
      <c r="BF231" s="2">
        <f t="shared" si="258"/>
        <v>4629.1847843157011</v>
      </c>
      <c r="BG231" s="2">
        <f t="shared" si="259"/>
        <v>4306.8030325623231</v>
      </c>
      <c r="BH231" s="2">
        <f t="shared" si="251"/>
        <v>1312.8512645561414</v>
      </c>
      <c r="BI231" s="2">
        <f t="shared" si="260"/>
        <v>1312.8512645561411</v>
      </c>
      <c r="BJ231" s="2">
        <f t="shared" si="261"/>
        <v>12871.886206341233</v>
      </c>
      <c r="BK231" s="11">
        <f t="shared" si="265"/>
        <v>3.4466995344584611E-2</v>
      </c>
      <c r="BL231" s="11"/>
      <c r="BM231" s="11"/>
    </row>
    <row r="232" spans="1:65">
      <c r="A232" s="2">
        <f t="shared" si="209"/>
        <v>2186</v>
      </c>
      <c r="B232" s="5">
        <f t="shared" si="210"/>
        <v>1165.3948804877107</v>
      </c>
      <c r="C232" s="5">
        <f t="shared" si="211"/>
        <v>2964.1158191852069</v>
      </c>
      <c r="D232" s="5">
        <f t="shared" si="212"/>
        <v>4369.7935576641485</v>
      </c>
      <c r="E232" s="15">
        <f t="shared" si="213"/>
        <v>4.9315393510706261E-7</v>
      </c>
      <c r="F232" s="15">
        <f t="shared" si="214"/>
        <v>9.7154632083506949E-7</v>
      </c>
      <c r="G232" s="15">
        <f t="shared" si="215"/>
        <v>1.9833772540046856E-6</v>
      </c>
      <c r="H232" s="5">
        <f t="shared" si="216"/>
        <v>337816.60753773205</v>
      </c>
      <c r="I232" s="5">
        <f t="shared" si="217"/>
        <v>136820.63393027667</v>
      </c>
      <c r="J232" s="5">
        <f t="shared" si="218"/>
        <v>44161.519355559918</v>
      </c>
      <c r="K232" s="5">
        <f t="shared" si="219"/>
        <v>289873.08353058656</v>
      </c>
      <c r="L232" s="5">
        <f t="shared" si="220"/>
        <v>46159.003991917802</v>
      </c>
      <c r="M232" s="5">
        <f t="shared" si="221"/>
        <v>10106.088256298826</v>
      </c>
      <c r="N232" s="15">
        <f t="shared" si="222"/>
        <v>4.4410982021760859E-3</v>
      </c>
      <c r="O232" s="15">
        <f t="shared" si="223"/>
        <v>5.7697733779262794E-3</v>
      </c>
      <c r="P232" s="15">
        <f t="shared" si="224"/>
        <v>4.9825577667714782E-3</v>
      </c>
      <c r="Q232" s="5">
        <f t="shared" si="225"/>
        <v>7110.9746678762249</v>
      </c>
      <c r="R232" s="5">
        <f t="shared" si="226"/>
        <v>9486.7155092612684</v>
      </c>
      <c r="S232" s="5">
        <f t="shared" si="227"/>
        <v>5180.808952901978</v>
      </c>
      <c r="T232" s="5">
        <f t="shared" si="228"/>
        <v>21.04980782237585</v>
      </c>
      <c r="U232" s="5">
        <f t="shared" si="229"/>
        <v>69.336877317025639</v>
      </c>
      <c r="V232" s="5">
        <f t="shared" si="230"/>
        <v>117.31500701299392</v>
      </c>
      <c r="W232" s="15">
        <f t="shared" si="231"/>
        <v>-1.0734613539272964E-2</v>
      </c>
      <c r="X232" s="15">
        <f t="shared" si="232"/>
        <v>-1.217998157191269E-2</v>
      </c>
      <c r="Y232" s="15">
        <f t="shared" si="233"/>
        <v>-9.7425357312937999E-3</v>
      </c>
      <c r="Z232" s="5">
        <f t="shared" si="252"/>
        <v>6988.7382617620187</v>
      </c>
      <c r="AA232" s="5">
        <f t="shared" si="253"/>
        <v>12053.067860585088</v>
      </c>
      <c r="AB232" s="5">
        <f t="shared" si="254"/>
        <v>679.30262854514092</v>
      </c>
      <c r="AC232" s="16">
        <f t="shared" si="234"/>
        <v>1.1331791068575148</v>
      </c>
      <c r="AD232" s="16">
        <f t="shared" si="235"/>
        <v>3.0295813857987968</v>
      </c>
      <c r="AE232" s="16">
        <f t="shared" si="236"/>
        <v>13.04887971679519</v>
      </c>
      <c r="AF232" s="15">
        <f t="shared" si="237"/>
        <v>-4.0504037456468023E-3</v>
      </c>
      <c r="AG232" s="15">
        <f t="shared" si="238"/>
        <v>2.9673830763510267E-4</v>
      </c>
      <c r="AH232" s="15">
        <f t="shared" si="239"/>
        <v>9.7937136394747881E-3</v>
      </c>
      <c r="AI232" s="1">
        <f t="shared" si="203"/>
        <v>644176.53283083811</v>
      </c>
      <c r="AJ232" s="1">
        <f t="shared" si="204"/>
        <v>259332.75539928107</v>
      </c>
      <c r="AK232" s="1">
        <f t="shared" si="205"/>
        <v>84253.096942931443</v>
      </c>
      <c r="AL232" s="14">
        <f t="shared" si="240"/>
        <v>82.135658652975579</v>
      </c>
      <c r="AM232" s="14">
        <f t="shared" si="241"/>
        <v>19.538894862389807</v>
      </c>
      <c r="AN232" s="14">
        <f t="shared" si="242"/>
        <v>6.1994958441080534</v>
      </c>
      <c r="AO232" s="11">
        <f t="shared" si="243"/>
        <v>3.5164667783968077E-3</v>
      </c>
      <c r="AP232" s="11">
        <f t="shared" si="244"/>
        <v>4.4298206848581408E-3</v>
      </c>
      <c r="AQ232" s="11">
        <f t="shared" si="245"/>
        <v>4.0184062906281912E-3</v>
      </c>
      <c r="AR232" s="1">
        <f t="shared" si="255"/>
        <v>337816.60753773205</v>
      </c>
      <c r="AS232" s="1">
        <f t="shared" si="248"/>
        <v>136820.63393027667</v>
      </c>
      <c r="AT232" s="1">
        <f t="shared" si="249"/>
        <v>44161.519355559918</v>
      </c>
      <c r="AU232" s="1">
        <f t="shared" si="206"/>
        <v>67563.32150754641</v>
      </c>
      <c r="AV232" s="1">
        <f t="shared" si="207"/>
        <v>27364.126786055334</v>
      </c>
      <c r="AW232" s="1">
        <f t="shared" si="208"/>
        <v>8832.3038711119843</v>
      </c>
      <c r="AX232" s="2">
        <f t="shared" si="250"/>
        <v>0.14048176329553538</v>
      </c>
      <c r="AY232" s="2">
        <f t="shared" si="246"/>
        <v>0.59820243102752491</v>
      </c>
      <c r="AZ232" s="2">
        <f t="shared" si="247"/>
        <v>0.99</v>
      </c>
      <c r="BA232" s="2">
        <f t="shared" si="262"/>
        <v>0.44949168345434237</v>
      </c>
      <c r="BB232" s="2">
        <f t="shared" si="263"/>
        <v>1.9735125818622834E-3</v>
      </c>
      <c r="BC232" s="2">
        <f t="shared" si="256"/>
        <v>3.578461484872407E-2</v>
      </c>
      <c r="BD232" s="2">
        <f t="shared" si="257"/>
        <v>9.801E-2</v>
      </c>
      <c r="BE232" s="2">
        <f t="shared" si="264"/>
        <v>666.68532533774726</v>
      </c>
      <c r="BF232" s="2">
        <f t="shared" si="258"/>
        <v>4896.0736885532187</v>
      </c>
      <c r="BG232" s="2">
        <f t="shared" si="259"/>
        <v>4328.2705120384271</v>
      </c>
      <c r="BH232" s="2">
        <f t="shared" si="251"/>
        <v>1358.10130297973</v>
      </c>
      <c r="BI232" s="2">
        <f t="shared" si="260"/>
        <v>1358.10130297973</v>
      </c>
      <c r="BJ232" s="2">
        <f t="shared" si="261"/>
        <v>12871.996169259355</v>
      </c>
      <c r="BK232" s="11">
        <f t="shared" si="265"/>
        <v>3.4836579663597184E-2</v>
      </c>
      <c r="BL232" s="11"/>
      <c r="BM232" s="11"/>
    </row>
    <row r="233" spans="1:65">
      <c r="A233" s="2">
        <f t="shared" si="209"/>
        <v>2187</v>
      </c>
      <c r="B233" s="5">
        <f t="shared" si="210"/>
        <v>1165.3954264708282</v>
      </c>
      <c r="C233" s="5">
        <f t="shared" si="211"/>
        <v>2964.1185549722345</v>
      </c>
      <c r="D233" s="5">
        <f t="shared" si="212"/>
        <v>4369.8017912658379</v>
      </c>
      <c r="E233" s="15">
        <f t="shared" si="213"/>
        <v>4.6849623835170947E-7</v>
      </c>
      <c r="F233" s="15">
        <f t="shared" si="214"/>
        <v>9.2296900479331592E-7</v>
      </c>
      <c r="G233" s="15">
        <f t="shared" si="215"/>
        <v>1.8842083913044511E-6</v>
      </c>
      <c r="H233" s="5">
        <f t="shared" si="216"/>
        <v>339301.55054227466</v>
      </c>
      <c r="I233" s="5">
        <f t="shared" si="217"/>
        <v>137322.07232087338</v>
      </c>
      <c r="J233" s="5">
        <f t="shared" si="218"/>
        <v>44380.023243348827</v>
      </c>
      <c r="K233" s="5">
        <f t="shared" si="219"/>
        <v>291147.14442443196</v>
      </c>
      <c r="L233" s="5">
        <f t="shared" si="220"/>
        <v>46328.130867275555</v>
      </c>
      <c r="M233" s="5">
        <f t="shared" si="221"/>
        <v>10156.072371990329</v>
      </c>
      <c r="N233" s="15">
        <f t="shared" si="222"/>
        <v>4.395236971738159E-3</v>
      </c>
      <c r="O233" s="15">
        <f t="shared" si="223"/>
        <v>3.6640061684902747E-3</v>
      </c>
      <c r="P233" s="15">
        <f t="shared" si="224"/>
        <v>4.9459409440986146E-3</v>
      </c>
      <c r="Q233" s="5">
        <f t="shared" si="225"/>
        <v>7065.5633277758052</v>
      </c>
      <c r="R233" s="5">
        <f t="shared" si="226"/>
        <v>9405.5121856550086</v>
      </c>
      <c r="S233" s="5">
        <f t="shared" si="227"/>
        <v>5155.7187836221055</v>
      </c>
      <c r="T233" s="5">
        <f t="shared" si="228"/>
        <v>20.82384627032668</v>
      </c>
      <c r="U233" s="5">
        <f t="shared" si="229"/>
        <v>68.492355429050292</v>
      </c>
      <c r="V233" s="5">
        <f t="shared" si="230"/>
        <v>116.17206136535285</v>
      </c>
      <c r="W233" s="15">
        <f t="shared" si="231"/>
        <v>-1.0734613539272964E-2</v>
      </c>
      <c r="X233" s="15">
        <f t="shared" si="232"/>
        <v>-1.217998157191269E-2</v>
      </c>
      <c r="Y233" s="15">
        <f t="shared" si="233"/>
        <v>-9.7425357312937999E-3</v>
      </c>
      <c r="Z233" s="5">
        <f t="shared" si="252"/>
        <v>6897.9516457259333</v>
      </c>
      <c r="AA233" s="5">
        <f t="shared" si="253"/>
        <v>11551.400942491513</v>
      </c>
      <c r="AB233" s="5">
        <f t="shared" si="254"/>
        <v>682.65844658598962</v>
      </c>
      <c r="AC233" s="16">
        <f t="shared" si="234"/>
        <v>1.1285892739586103</v>
      </c>
      <c r="AD233" s="16">
        <f t="shared" si="235"/>
        <v>3.0304803786520615</v>
      </c>
      <c r="AE233" s="16">
        <f t="shared" si="236"/>
        <v>13.176676708057432</v>
      </c>
      <c r="AF233" s="15">
        <f t="shared" si="237"/>
        <v>-4.0504037456468023E-3</v>
      </c>
      <c r="AG233" s="15">
        <f t="shared" si="238"/>
        <v>2.9673830763510267E-4</v>
      </c>
      <c r="AH233" s="15">
        <f t="shared" si="239"/>
        <v>9.7937136394747881E-3</v>
      </c>
      <c r="AI233" s="1">
        <f t="shared" si="203"/>
        <v>647322.20105530065</v>
      </c>
      <c r="AJ233" s="1">
        <f t="shared" si="204"/>
        <v>260763.60664540829</v>
      </c>
      <c r="AK233" s="1">
        <f t="shared" si="205"/>
        <v>84660.091119750286</v>
      </c>
      <c r="AL233" s="14">
        <f t="shared" si="240"/>
        <v>82.421597694800752</v>
      </c>
      <c r="AM233" s="14">
        <f t="shared" si="241"/>
        <v>19.624583125004282</v>
      </c>
      <c r="AN233" s="14">
        <f t="shared" si="242"/>
        <v>6.2241588162757528</v>
      </c>
      <c r="AO233" s="11">
        <f t="shared" si="243"/>
        <v>3.4813021106128396E-3</v>
      </c>
      <c r="AP233" s="11">
        <f t="shared" si="244"/>
        <v>4.3855224780095592E-3</v>
      </c>
      <c r="AQ233" s="11">
        <f t="shared" si="245"/>
        <v>3.978222227721909E-3</v>
      </c>
      <c r="AR233" s="1">
        <f t="shared" si="255"/>
        <v>339301.55054227466</v>
      </c>
      <c r="AS233" s="1">
        <f t="shared" si="248"/>
        <v>137322.07232087338</v>
      </c>
      <c r="AT233" s="1">
        <f t="shared" si="249"/>
        <v>44380.023243348827</v>
      </c>
      <c r="AU233" s="1">
        <f t="shared" si="206"/>
        <v>67860.310108454942</v>
      </c>
      <c r="AV233" s="1">
        <f t="shared" si="207"/>
        <v>27464.414464174679</v>
      </c>
      <c r="AW233" s="1">
        <f t="shared" si="208"/>
        <v>8876.0046486697665</v>
      </c>
      <c r="AX233" s="2">
        <f t="shared" si="250"/>
        <v>0.14285920976098113</v>
      </c>
      <c r="AY233" s="2">
        <f t="shared" si="246"/>
        <v>0.59110992525027839</v>
      </c>
      <c r="AZ233" s="2">
        <f t="shared" si="247"/>
        <v>0.99</v>
      </c>
      <c r="BA233" s="2">
        <f t="shared" si="262"/>
        <v>0.44372834175178333</v>
      </c>
      <c r="BB233" s="2">
        <f t="shared" si="263"/>
        <v>2.0408753813532005E-3</v>
      </c>
      <c r="BC233" s="2">
        <f t="shared" si="256"/>
        <v>3.494109437293897E-2</v>
      </c>
      <c r="BD233" s="2">
        <f t="shared" si="257"/>
        <v>9.801E-2</v>
      </c>
      <c r="BE233" s="2">
        <f t="shared" si="264"/>
        <v>692.47218135669698</v>
      </c>
      <c r="BF233" s="2">
        <f t="shared" si="258"/>
        <v>4798.1834884511873</v>
      </c>
      <c r="BG233" s="2">
        <f t="shared" si="259"/>
        <v>4349.6860780806182</v>
      </c>
      <c r="BH233" s="2">
        <f t="shared" si="251"/>
        <v>1405.4129072122184</v>
      </c>
      <c r="BI233" s="2">
        <f t="shared" si="260"/>
        <v>1405.4129072122187</v>
      </c>
      <c r="BJ233" s="2">
        <f t="shared" si="261"/>
        <v>12872.09532985131</v>
      </c>
      <c r="BK233" s="11">
        <f t="shared" si="265"/>
        <v>3.4248621166927479E-2</v>
      </c>
      <c r="BL233" s="11"/>
      <c r="BM233" s="11"/>
    </row>
    <row r="234" spans="1:65">
      <c r="A234" s="2">
        <f t="shared" si="209"/>
        <v>2188</v>
      </c>
      <c r="B234" s="5">
        <f t="shared" si="210"/>
        <v>1165.3959451550329</v>
      </c>
      <c r="C234" s="5">
        <f t="shared" si="211"/>
        <v>2964.1211539723099</v>
      </c>
      <c r="D234" s="5">
        <f t="shared" si="212"/>
        <v>4369.8096132021819</v>
      </c>
      <c r="E234" s="15">
        <f t="shared" si="213"/>
        <v>4.4507142643412396E-7</v>
      </c>
      <c r="F234" s="15">
        <f t="shared" si="214"/>
        <v>8.768205545536501E-7</v>
      </c>
      <c r="G234" s="15">
        <f t="shared" si="215"/>
        <v>1.7899979717392285E-6</v>
      </c>
      <c r="H234" s="5">
        <f t="shared" si="216"/>
        <v>340776.48939642537</v>
      </c>
      <c r="I234" s="5">
        <f t="shared" si="217"/>
        <v>138185.6757691862</v>
      </c>
      <c r="J234" s="5">
        <f t="shared" si="218"/>
        <v>44597.946204469168</v>
      </c>
      <c r="K234" s="5">
        <f t="shared" si="219"/>
        <v>292412.62663831544</v>
      </c>
      <c r="L234" s="5">
        <f t="shared" si="220"/>
        <v>46619.442523123362</v>
      </c>
      <c r="M234" s="5">
        <f t="shared" si="221"/>
        <v>10205.924319844209</v>
      </c>
      <c r="N234" s="15">
        <f t="shared" si="222"/>
        <v>4.3465382989937851E-3</v>
      </c>
      <c r="O234" s="15">
        <f t="shared" si="223"/>
        <v>6.2880079639382469E-3</v>
      </c>
      <c r="P234" s="15">
        <f t="shared" si="224"/>
        <v>4.9085853298336257E-3</v>
      </c>
      <c r="Q234" s="5">
        <f t="shared" si="225"/>
        <v>7020.1014341255177</v>
      </c>
      <c r="R234" s="5">
        <f t="shared" si="226"/>
        <v>9349.3830061267927</v>
      </c>
      <c r="S234" s="5">
        <f t="shared" si="227"/>
        <v>5130.5589212777413</v>
      </c>
      <c r="T234" s="5">
        <f t="shared" si="228"/>
        <v>20.600310328213492</v>
      </c>
      <c r="U234" s="5">
        <f t="shared" si="229"/>
        <v>67.658119802107564</v>
      </c>
      <c r="V234" s="5">
        <f t="shared" si="230"/>
        <v>115.04025090652284</v>
      </c>
      <c r="W234" s="15">
        <f t="shared" si="231"/>
        <v>-1.0734613539272964E-2</v>
      </c>
      <c r="X234" s="15">
        <f t="shared" si="232"/>
        <v>-1.217998157191269E-2</v>
      </c>
      <c r="Y234" s="15">
        <f t="shared" si="233"/>
        <v>-9.7425357312937999E-3</v>
      </c>
      <c r="Z234" s="5">
        <f t="shared" si="252"/>
        <v>6807.2583719860886</v>
      </c>
      <c r="AA234" s="5">
        <f t="shared" si="253"/>
        <v>11658.142200631492</v>
      </c>
      <c r="AB234" s="5">
        <f t="shared" si="254"/>
        <v>686.00577892211686</v>
      </c>
      <c r="AC234" s="16">
        <f t="shared" si="234"/>
        <v>1.1240180317360715</v>
      </c>
      <c r="AD234" s="16">
        <f t="shared" si="235"/>
        <v>3.0313796382709444</v>
      </c>
      <c r="AE234" s="16">
        <f t="shared" si="236"/>
        <v>13.305725306456084</v>
      </c>
      <c r="AF234" s="15">
        <f t="shared" si="237"/>
        <v>-4.0504037456468023E-3</v>
      </c>
      <c r="AG234" s="15">
        <f t="shared" si="238"/>
        <v>2.9673830763510267E-4</v>
      </c>
      <c r="AH234" s="15">
        <f t="shared" si="239"/>
        <v>9.7937136394747881E-3</v>
      </c>
      <c r="AI234" s="1">
        <f t="shared" si="203"/>
        <v>650450.29105822556</v>
      </c>
      <c r="AJ234" s="1">
        <f t="shared" si="204"/>
        <v>262151.66044504213</v>
      </c>
      <c r="AK234" s="1">
        <f t="shared" si="205"/>
        <v>85070.086656445026</v>
      </c>
      <c r="AL234" s="14">
        <f t="shared" si="240"/>
        <v>82.705662831995596</v>
      </c>
      <c r="AM234" s="14">
        <f t="shared" si="241"/>
        <v>19.709786534916393</v>
      </c>
      <c r="AN234" s="14">
        <f t="shared" si="242"/>
        <v>6.2486722923580151</v>
      </c>
      <c r="AO234" s="11">
        <f t="shared" si="243"/>
        <v>3.4464890895067111E-3</v>
      </c>
      <c r="AP234" s="11">
        <f t="shared" si="244"/>
        <v>4.3416672532294639E-3</v>
      </c>
      <c r="AQ234" s="11">
        <f t="shared" si="245"/>
        <v>3.9384400054446895E-3</v>
      </c>
      <c r="AR234" s="1">
        <f t="shared" si="255"/>
        <v>340776.48939642537</v>
      </c>
      <c r="AS234" s="1">
        <f t="shared" si="248"/>
        <v>138185.6757691862</v>
      </c>
      <c r="AT234" s="1">
        <f t="shared" si="249"/>
        <v>44597.946204469168</v>
      </c>
      <c r="AU234" s="1">
        <f t="shared" si="206"/>
        <v>68155.297879285077</v>
      </c>
      <c r="AV234" s="1">
        <f t="shared" si="207"/>
        <v>27637.13515383724</v>
      </c>
      <c r="AW234" s="1">
        <f t="shared" si="208"/>
        <v>8919.5892408938344</v>
      </c>
      <c r="AX234" s="2">
        <f t="shared" si="250"/>
        <v>0.14517823186109216</v>
      </c>
      <c r="AY234" s="2">
        <f t="shared" si="246"/>
        <v>0.61314785641570257</v>
      </c>
      <c r="AZ234" s="2">
        <f t="shared" si="247"/>
        <v>0.99</v>
      </c>
      <c r="BA234" s="2">
        <f t="shared" si="262"/>
        <v>0.46030960827048373</v>
      </c>
      <c r="BB234" s="2">
        <f t="shared" si="263"/>
        <v>2.1076719006313037E-3</v>
      </c>
      <c r="BC234" s="2">
        <f t="shared" si="256"/>
        <v>3.759502938271711E-2</v>
      </c>
      <c r="BD234" s="2">
        <f t="shared" si="257"/>
        <v>9.801E-2</v>
      </c>
      <c r="BE234" s="2">
        <f t="shared" si="264"/>
        <v>718.24503109662714</v>
      </c>
      <c r="BF234" s="2">
        <f t="shared" si="258"/>
        <v>5195.0945408131747</v>
      </c>
      <c r="BG234" s="2">
        <f t="shared" si="259"/>
        <v>4371.0447075000229</v>
      </c>
      <c r="BH234" s="2">
        <f t="shared" si="251"/>
        <v>1453.5463614544399</v>
      </c>
      <c r="BI234" s="2">
        <f t="shared" si="260"/>
        <v>1453.5463614544399</v>
      </c>
      <c r="BJ234" s="2">
        <f t="shared" si="261"/>
        <v>12872.185074533347</v>
      </c>
      <c r="BK234" s="11">
        <f t="shared" si="265"/>
        <v>3.4905515345260846E-2</v>
      </c>
      <c r="BL234" s="11"/>
      <c r="BM234" s="11"/>
    </row>
    <row r="235" spans="1:65">
      <c r="A235" s="2">
        <f t="shared" si="209"/>
        <v>2189</v>
      </c>
      <c r="B235" s="5">
        <f t="shared" si="210"/>
        <v>1165.3964379052468</v>
      </c>
      <c r="C235" s="5">
        <f t="shared" si="211"/>
        <v>2964.1236230245463</v>
      </c>
      <c r="D235" s="5">
        <f t="shared" si="212"/>
        <v>4369.8170440550093</v>
      </c>
      <c r="E235" s="15">
        <f t="shared" si="213"/>
        <v>4.2281785511241776E-7</v>
      </c>
      <c r="F235" s="15">
        <f t="shared" si="214"/>
        <v>8.3297952682596752E-7</v>
      </c>
      <c r="G235" s="15">
        <f t="shared" si="215"/>
        <v>1.700498073152267E-6</v>
      </c>
      <c r="H235" s="5">
        <f t="shared" si="216"/>
        <v>342242.82147872215</v>
      </c>
      <c r="I235" s="5">
        <f t="shared" si="217"/>
        <v>138547.89306657063</v>
      </c>
      <c r="J235" s="5">
        <f t="shared" si="218"/>
        <v>44815.240736947533</v>
      </c>
      <c r="K235" s="5">
        <f t="shared" si="219"/>
        <v>293670.72898720187</v>
      </c>
      <c r="L235" s="5">
        <f t="shared" si="220"/>
        <v>46741.604159275412</v>
      </c>
      <c r="M235" s="5">
        <f t="shared" si="221"/>
        <v>10255.633195883378</v>
      </c>
      <c r="N235" s="15">
        <f t="shared" si="222"/>
        <v>4.3024898184118587E-3</v>
      </c>
      <c r="O235" s="15">
        <f t="shared" si="223"/>
        <v>2.6204010503012576E-3</v>
      </c>
      <c r="P235" s="15">
        <f t="shared" si="224"/>
        <v>4.8705903043506638E-3</v>
      </c>
      <c r="Q235" s="5">
        <f t="shared" si="225"/>
        <v>6974.625994809081</v>
      </c>
      <c r="R235" s="5">
        <f t="shared" si="226"/>
        <v>9259.7161406108171</v>
      </c>
      <c r="S235" s="5">
        <f t="shared" si="227"/>
        <v>5105.3283450205608</v>
      </c>
      <c r="T235" s="5">
        <f t="shared" si="228"/>
        <v>20.379173958051027</v>
      </c>
      <c r="U235" s="5">
        <f t="shared" si="229"/>
        <v>66.834045149727629</v>
      </c>
      <c r="V235" s="5">
        <f t="shared" si="230"/>
        <v>113.91946715152903</v>
      </c>
      <c r="W235" s="15">
        <f t="shared" si="231"/>
        <v>-1.0734613539272964E-2</v>
      </c>
      <c r="X235" s="15">
        <f t="shared" si="232"/>
        <v>-1.217998157191269E-2</v>
      </c>
      <c r="Y235" s="15">
        <f t="shared" si="233"/>
        <v>-9.7425357312937999E-3</v>
      </c>
      <c r="Z235" s="5">
        <f t="shared" si="252"/>
        <v>6717.8391120084152</v>
      </c>
      <c r="AA235" s="5">
        <f t="shared" si="253"/>
        <v>10967.234785827806</v>
      </c>
      <c r="AB235" s="5">
        <f t="shared" si="254"/>
        <v>689.34383446846812</v>
      </c>
      <c r="AC235" s="16">
        <f t="shared" si="234"/>
        <v>1.1194653048901533</v>
      </c>
      <c r="AD235" s="16">
        <f t="shared" si="235"/>
        <v>3.0322791647346046</v>
      </c>
      <c r="AE235" s="16">
        <f t="shared" si="236"/>
        <v>13.436037769873028</v>
      </c>
      <c r="AF235" s="15">
        <f t="shared" si="237"/>
        <v>-4.0504037456468023E-3</v>
      </c>
      <c r="AG235" s="15">
        <f t="shared" si="238"/>
        <v>2.9673830763510267E-4</v>
      </c>
      <c r="AH235" s="15">
        <f t="shared" si="239"/>
        <v>9.7937136394747881E-3</v>
      </c>
      <c r="AI235" s="1">
        <f t="shared" si="203"/>
        <v>653560.55983168806</v>
      </c>
      <c r="AJ235" s="1">
        <f t="shared" si="204"/>
        <v>263573.62955437519</v>
      </c>
      <c r="AK235" s="1">
        <f t="shared" si="205"/>
        <v>85482.667231694359</v>
      </c>
      <c r="AL235" s="14">
        <f t="shared" si="240"/>
        <v>82.987856554940592</v>
      </c>
      <c r="AM235" s="14">
        <f t="shared" si="241"/>
        <v>19.794504136335515</v>
      </c>
      <c r="AN235" s="14">
        <f t="shared" si="242"/>
        <v>6.2730362130857795</v>
      </c>
      <c r="AO235" s="11">
        <f t="shared" si="243"/>
        <v>3.4120241986116441E-3</v>
      </c>
      <c r="AP235" s="11">
        <f t="shared" si="244"/>
        <v>4.2982505806971692E-3</v>
      </c>
      <c r="AQ235" s="11">
        <f t="shared" si="245"/>
        <v>3.8990556053902425E-3</v>
      </c>
      <c r="AR235" s="1">
        <f t="shared" si="255"/>
        <v>342242.82147872215</v>
      </c>
      <c r="AS235" s="1">
        <f t="shared" si="248"/>
        <v>138547.89306657063</v>
      </c>
      <c r="AT235" s="1">
        <f t="shared" si="249"/>
        <v>44815.240736947533</v>
      </c>
      <c r="AU235" s="1">
        <f t="shared" si="206"/>
        <v>68448.564295744436</v>
      </c>
      <c r="AV235" s="1">
        <f t="shared" si="207"/>
        <v>27709.578613314126</v>
      </c>
      <c r="AW235" s="1">
        <f t="shared" si="208"/>
        <v>8963.048147389507</v>
      </c>
      <c r="AX235" s="2">
        <f t="shared" si="250"/>
        <v>0.14763687536157724</v>
      </c>
      <c r="AY235" s="2">
        <f t="shared" si="246"/>
        <v>0.59538351989521499</v>
      </c>
      <c r="AZ235" s="2">
        <f t="shared" si="247"/>
        <v>0.99</v>
      </c>
      <c r="BA235" s="2">
        <f t="shared" si="262"/>
        <v>0.44648827198927987</v>
      </c>
      <c r="BB235" s="2">
        <f t="shared" si="263"/>
        <v>2.1796646966529896E-3</v>
      </c>
      <c r="BC235" s="2">
        <f t="shared" si="256"/>
        <v>3.5448153576281588E-2</v>
      </c>
      <c r="BD235" s="2">
        <f t="shared" si="257"/>
        <v>9.801E-2</v>
      </c>
      <c r="BE235" s="2">
        <f t="shared" si="264"/>
        <v>745.97459566008217</v>
      </c>
      <c r="BF235" s="2">
        <f t="shared" si="258"/>
        <v>4911.2669910940349</v>
      </c>
      <c r="BG235" s="2">
        <f t="shared" si="259"/>
        <v>4392.3417446282274</v>
      </c>
      <c r="BH235" s="2">
        <f t="shared" si="251"/>
        <v>1504.283146279236</v>
      </c>
      <c r="BI235" s="2">
        <f t="shared" si="260"/>
        <v>1504.283146279236</v>
      </c>
      <c r="BJ235" s="2">
        <f t="shared" si="261"/>
        <v>12872.266671910735</v>
      </c>
      <c r="BK235" s="11">
        <f t="shared" si="265"/>
        <v>3.3906335065344101E-2</v>
      </c>
      <c r="BL235" s="11"/>
      <c r="BM235" s="11"/>
    </row>
    <row r="236" spans="1:65">
      <c r="A236" s="2">
        <f t="shared" si="209"/>
        <v>2190</v>
      </c>
      <c r="B236" s="5">
        <f t="shared" si="210"/>
        <v>1165.396906018148</v>
      </c>
      <c r="C236" s="5">
        <f t="shared" si="211"/>
        <v>2964.1259686261246</v>
      </c>
      <c r="D236" s="5">
        <f t="shared" si="212"/>
        <v>4369.8241033771992</v>
      </c>
      <c r="E236" s="15">
        <f t="shared" si="213"/>
        <v>4.0167696235679688E-7</v>
      </c>
      <c r="F236" s="15">
        <f t="shared" si="214"/>
        <v>7.9133055048466909E-7</v>
      </c>
      <c r="G236" s="15">
        <f t="shared" si="215"/>
        <v>1.6154731694946537E-6</v>
      </c>
      <c r="H236" s="5">
        <f t="shared" si="216"/>
        <v>343698.56205638824</v>
      </c>
      <c r="I236" s="5">
        <f t="shared" si="217"/>
        <v>139590.70894799774</v>
      </c>
      <c r="J236" s="5">
        <f t="shared" si="218"/>
        <v>45031.862822490533</v>
      </c>
      <c r="K236" s="5">
        <f t="shared" si="219"/>
        <v>294919.74818323058</v>
      </c>
      <c r="L236" s="5">
        <f t="shared" si="220"/>
        <v>47093.379439841476</v>
      </c>
      <c r="M236" s="5">
        <f t="shared" si="221"/>
        <v>10305.188894831683</v>
      </c>
      <c r="N236" s="15">
        <f t="shared" si="222"/>
        <v>4.253127985673899E-3</v>
      </c>
      <c r="O236" s="15">
        <f t="shared" si="223"/>
        <v>7.5259565197498546E-3</v>
      </c>
      <c r="P236" s="15">
        <f t="shared" si="224"/>
        <v>4.832046739756235E-3</v>
      </c>
      <c r="Q236" s="5">
        <f t="shared" si="225"/>
        <v>6929.1044091132435</v>
      </c>
      <c r="R236" s="5">
        <f t="shared" si="226"/>
        <v>9215.7796811904518</v>
      </c>
      <c r="S236" s="5">
        <f t="shared" si="227"/>
        <v>5080.0265525993636</v>
      </c>
      <c r="T236" s="5">
        <f t="shared" si="228"/>
        <v>20.160411401361735</v>
      </c>
      <c r="U236" s="5">
        <f t="shared" si="229"/>
        <v>66.020007711427567</v>
      </c>
      <c r="V236" s="5">
        <f t="shared" si="230"/>
        <v>112.80960267231531</v>
      </c>
      <c r="W236" s="15">
        <f t="shared" si="231"/>
        <v>-1.0734613539272964E-2</v>
      </c>
      <c r="X236" s="15">
        <f t="shared" si="232"/>
        <v>-1.217998157191269E-2</v>
      </c>
      <c r="Y236" s="15">
        <f t="shared" si="233"/>
        <v>-9.7425357312937999E-3</v>
      </c>
      <c r="Z236" s="5">
        <f t="shared" si="252"/>
        <v>6628.1690272988026</v>
      </c>
      <c r="AA236" s="5">
        <f t="shared" si="253"/>
        <v>11364.21065909334</v>
      </c>
      <c r="AB236" s="5">
        <f t="shared" si="254"/>
        <v>692.67188023801259</v>
      </c>
      <c r="AC236" s="16">
        <f t="shared" si="234"/>
        <v>1.1149310184261045</v>
      </c>
      <c r="AD236" s="16">
        <f t="shared" si="235"/>
        <v>3.033178958122225</v>
      </c>
      <c r="AE236" s="16">
        <f t="shared" si="236"/>
        <v>13.567626476240331</v>
      </c>
      <c r="AF236" s="15">
        <f t="shared" si="237"/>
        <v>-4.0504037456468023E-3</v>
      </c>
      <c r="AG236" s="15">
        <f t="shared" si="238"/>
        <v>2.9673830763510267E-4</v>
      </c>
      <c r="AH236" s="15">
        <f t="shared" si="239"/>
        <v>9.7937136394747881E-3</v>
      </c>
      <c r="AI236" s="1">
        <f t="shared" si="203"/>
        <v>656653.0681442637</v>
      </c>
      <c r="AJ236" s="1">
        <f t="shared" si="204"/>
        <v>264925.84521225182</v>
      </c>
      <c r="AK236" s="1">
        <f t="shared" si="205"/>
        <v>85897.448655914428</v>
      </c>
      <c r="AL236" s="14">
        <f t="shared" si="240"/>
        <v>83.268181563949398</v>
      </c>
      <c r="AM236" s="14">
        <f t="shared" si="241"/>
        <v>19.878735057845144</v>
      </c>
      <c r="AN236" s="14">
        <f t="shared" si="242"/>
        <v>6.2972505409251331</v>
      </c>
      <c r="AO236" s="11">
        <f t="shared" si="243"/>
        <v>3.3779039566255277E-3</v>
      </c>
      <c r="AP236" s="11">
        <f t="shared" si="244"/>
        <v>4.2552680748901978E-3</v>
      </c>
      <c r="AQ236" s="11">
        <f t="shared" si="245"/>
        <v>3.8600650493363399E-3</v>
      </c>
      <c r="AR236" s="1">
        <f t="shared" si="255"/>
        <v>343698.56205638824</v>
      </c>
      <c r="AS236" s="1">
        <f t="shared" si="248"/>
        <v>139590.70894799774</v>
      </c>
      <c r="AT236" s="1">
        <f t="shared" si="249"/>
        <v>45031.862822490533</v>
      </c>
      <c r="AU236" s="1">
        <f t="shared" si="206"/>
        <v>68739.712411277651</v>
      </c>
      <c r="AV236" s="1">
        <f t="shared" si="207"/>
        <v>27918.141789599551</v>
      </c>
      <c r="AW236" s="1">
        <f t="shared" si="208"/>
        <v>9006.3725644981077</v>
      </c>
      <c r="AX236" s="2">
        <f t="shared" si="250"/>
        <v>0.14996732685967215</v>
      </c>
      <c r="AY236" s="2">
        <f t="shared" si="246"/>
        <v>0.63308722967619946</v>
      </c>
      <c r="AZ236" s="2">
        <f t="shared" si="247"/>
        <v>0.99</v>
      </c>
      <c r="BA236" s="2">
        <f t="shared" si="262"/>
        <v>0.47494065319597745</v>
      </c>
      <c r="BB236" s="2">
        <f t="shared" si="263"/>
        <v>2.2490199125435747E-3</v>
      </c>
      <c r="BC236" s="2">
        <f t="shared" si="256"/>
        <v>4.0079944037908495E-2</v>
      </c>
      <c r="BD236" s="2">
        <f t="shared" si="257"/>
        <v>9.801E-2</v>
      </c>
      <c r="BE236" s="2">
        <f t="shared" si="264"/>
        <v>772.98490997741067</v>
      </c>
      <c r="BF236" s="2">
        <f t="shared" si="258"/>
        <v>5594.7878028477226</v>
      </c>
      <c r="BG236" s="2">
        <f t="shared" si="259"/>
        <v>4413.5728752322975</v>
      </c>
      <c r="BH236" s="2">
        <f t="shared" si="251"/>
        <v>1555.2878746701299</v>
      </c>
      <c r="BI236" s="2">
        <f t="shared" si="260"/>
        <v>1555.2878746701297</v>
      </c>
      <c r="BJ236" s="2">
        <f t="shared" si="261"/>
        <v>12872.341281978051</v>
      </c>
      <c r="BK236" s="11">
        <f t="shared" si="265"/>
        <v>3.5164638656376396E-2</v>
      </c>
      <c r="BL236" s="11"/>
      <c r="BM236" s="11"/>
    </row>
    <row r="237" spans="1:65">
      <c r="A237" s="2">
        <f t="shared" si="209"/>
        <v>2191</v>
      </c>
      <c r="B237" s="5">
        <f t="shared" si="210"/>
        <v>1165.3973507255828</v>
      </c>
      <c r="C237" s="5">
        <f t="shared" si="211"/>
        <v>2964.1281969493875</v>
      </c>
      <c r="D237" s="5">
        <f t="shared" si="212"/>
        <v>4369.830809744114</v>
      </c>
      <c r="E237" s="15">
        <f t="shared" si="213"/>
        <v>3.8159311423895703E-7</v>
      </c>
      <c r="F237" s="15">
        <f t="shared" si="214"/>
        <v>7.5176402296043561E-7</v>
      </c>
      <c r="G237" s="15">
        <f t="shared" si="215"/>
        <v>1.5346995110199209E-6</v>
      </c>
      <c r="H237" s="5">
        <f t="shared" si="216"/>
        <v>345146.35462585563</v>
      </c>
      <c r="I237" s="5">
        <f t="shared" si="217"/>
        <v>139655.52154914211</v>
      </c>
      <c r="J237" s="5">
        <f t="shared" si="218"/>
        <v>45247.771679020756</v>
      </c>
      <c r="K237" s="5">
        <f t="shared" si="219"/>
        <v>296161.95232550136</v>
      </c>
      <c r="L237" s="5">
        <f t="shared" si="220"/>
        <v>47115.209690617412</v>
      </c>
      <c r="M237" s="5">
        <f t="shared" si="221"/>
        <v>10354.582053411434</v>
      </c>
      <c r="N237" s="15">
        <f t="shared" si="222"/>
        <v>4.2120073339375619E-3</v>
      </c>
      <c r="O237" s="15">
        <f t="shared" si="223"/>
        <v>4.6355243636364563E-4</v>
      </c>
      <c r="P237" s="15">
        <f t="shared" si="224"/>
        <v>4.7930376710050293E-3</v>
      </c>
      <c r="Q237" s="5">
        <f t="shared" si="225"/>
        <v>6883.5979220252857</v>
      </c>
      <c r="R237" s="5">
        <f t="shared" si="226"/>
        <v>9107.7584656607014</v>
      </c>
      <c r="S237" s="5">
        <f t="shared" si="227"/>
        <v>5054.6535097423948</v>
      </c>
      <c r="T237" s="5">
        <f t="shared" si="228"/>
        <v>19.943997176175365</v>
      </c>
      <c r="U237" s="5">
        <f t="shared" si="229"/>
        <v>65.215885234124841</v>
      </c>
      <c r="V237" s="5">
        <f t="shared" si="230"/>
        <v>111.71055108744721</v>
      </c>
      <c r="W237" s="15">
        <f t="shared" si="231"/>
        <v>-1.0734613539272964E-2</v>
      </c>
      <c r="X237" s="15">
        <f t="shared" si="232"/>
        <v>-1.217998157191269E-2</v>
      </c>
      <c r="Y237" s="15">
        <f t="shared" si="233"/>
        <v>-9.7425357312937999E-3</v>
      </c>
      <c r="Z237" s="5">
        <f t="shared" si="252"/>
        <v>6540.3062198219923</v>
      </c>
      <c r="AA237" s="5">
        <f t="shared" si="253"/>
        <v>10259.396119370491</v>
      </c>
      <c r="AB237" s="5">
        <f t="shared" si="254"/>
        <v>695.98923721549056</v>
      </c>
      <c r="AC237" s="16">
        <f t="shared" si="234"/>
        <v>1.1104150976529337</v>
      </c>
      <c r="AD237" s="16">
        <f t="shared" si="235"/>
        <v>3.0340790185130126</v>
      </c>
      <c r="AE237" s="16">
        <f t="shared" si="236"/>
        <v>13.700503924715985</v>
      </c>
      <c r="AF237" s="15">
        <f t="shared" si="237"/>
        <v>-4.0504037456468023E-3</v>
      </c>
      <c r="AG237" s="15">
        <f t="shared" si="238"/>
        <v>2.9673830763510267E-4</v>
      </c>
      <c r="AH237" s="15">
        <f t="shared" si="239"/>
        <v>9.7937136394747881E-3</v>
      </c>
      <c r="AI237" s="1">
        <f t="shared" si="203"/>
        <v>659727.47374111507</v>
      </c>
      <c r="AJ237" s="1">
        <f t="shared" si="204"/>
        <v>266351.40248062619</v>
      </c>
      <c r="AK237" s="1">
        <f t="shared" si="205"/>
        <v>86314.076354821096</v>
      </c>
      <c r="AL237" s="14">
        <f t="shared" si="240"/>
        <v>83.546640764715619</v>
      </c>
      <c r="AM237" s="14">
        <f t="shared" si="241"/>
        <v>19.962478511039386</v>
      </c>
      <c r="AN237" s="14">
        <f t="shared" si="242"/>
        <v>6.3213152596778732</v>
      </c>
      <c r="AO237" s="11">
        <f t="shared" si="243"/>
        <v>3.3441249170592722E-3</v>
      </c>
      <c r="AP237" s="11">
        <f t="shared" si="244"/>
        <v>4.2127153941412957E-3</v>
      </c>
      <c r="AQ237" s="11">
        <f t="shared" si="245"/>
        <v>3.8214643988429766E-3</v>
      </c>
      <c r="AR237" s="1">
        <f t="shared" si="255"/>
        <v>345146.35462585563</v>
      </c>
      <c r="AS237" s="1">
        <f t="shared" si="248"/>
        <v>139655.52154914211</v>
      </c>
      <c r="AT237" s="1">
        <f t="shared" si="249"/>
        <v>45247.771679020756</v>
      </c>
      <c r="AU237" s="1">
        <f t="shared" si="206"/>
        <v>69029.270925171135</v>
      </c>
      <c r="AV237" s="1">
        <f t="shared" si="207"/>
        <v>27931.104309828424</v>
      </c>
      <c r="AW237" s="1">
        <f t="shared" si="208"/>
        <v>9049.5543358041523</v>
      </c>
      <c r="AX237" s="2">
        <f t="shared" si="250"/>
        <v>0.15254044547948611</v>
      </c>
      <c r="AY237" s="2">
        <f t="shared" si="246"/>
        <v>0.59136266981574648</v>
      </c>
      <c r="AZ237" s="2">
        <f t="shared" si="247"/>
        <v>0.99</v>
      </c>
      <c r="BA237" s="2">
        <f t="shared" si="262"/>
        <v>0.4431785057008526</v>
      </c>
      <c r="BB237" s="2">
        <f t="shared" si="263"/>
        <v>2.3268587507080077E-3</v>
      </c>
      <c r="BC237" s="2">
        <f t="shared" si="256"/>
        <v>3.4970980725160764E-2</v>
      </c>
      <c r="BD237" s="2">
        <f t="shared" si="257"/>
        <v>9.801E-2</v>
      </c>
      <c r="BE237" s="2">
        <f t="shared" si="264"/>
        <v>803.10681553614143</v>
      </c>
      <c r="BF237" s="2">
        <f t="shared" si="258"/>
        <v>4883.8905522573223</v>
      </c>
      <c r="BG237" s="2">
        <f t="shared" si="259"/>
        <v>4434.7341022608243</v>
      </c>
      <c r="BH237" s="2">
        <f t="shared" si="251"/>
        <v>1609.9790107895487</v>
      </c>
      <c r="BI237" s="2">
        <f t="shared" si="260"/>
        <v>1609.9790107895487</v>
      </c>
      <c r="BJ237" s="2">
        <f t="shared" si="261"/>
        <v>12872.409964684883</v>
      </c>
      <c r="BK237" s="11">
        <f t="shared" si="265"/>
        <v>3.3270603775626267E-2</v>
      </c>
      <c r="BL237" s="11"/>
      <c r="BM237" s="11"/>
    </row>
    <row r="238" spans="1:65">
      <c r="A238" s="2">
        <f t="shared" si="209"/>
        <v>2192</v>
      </c>
      <c r="B238" s="5">
        <f t="shared" si="210"/>
        <v>1165.3977731978071</v>
      </c>
      <c r="C238" s="5">
        <f t="shared" si="211"/>
        <v>2964.1303138580784</v>
      </c>
      <c r="D238" s="5">
        <f t="shared" si="212"/>
        <v>4369.8371808024613</v>
      </c>
      <c r="E238" s="15">
        <f t="shared" si="213"/>
        <v>3.6251345852700916E-7</v>
      </c>
      <c r="F238" s="15">
        <f t="shared" si="214"/>
        <v>7.141758218124138E-7</v>
      </c>
      <c r="G238" s="15">
        <f t="shared" si="215"/>
        <v>1.4579645354689247E-6</v>
      </c>
      <c r="H238" s="5">
        <f t="shared" si="216"/>
        <v>346582.364121783</v>
      </c>
      <c r="I238" s="5">
        <f t="shared" si="217"/>
        <v>141121.36253102613</v>
      </c>
      <c r="J238" s="5">
        <f t="shared" si="218"/>
        <v>45462.9295307395</v>
      </c>
      <c r="K238" s="5">
        <f t="shared" si="219"/>
        <v>297394.05042003316</v>
      </c>
      <c r="L238" s="5">
        <f t="shared" si="220"/>
        <v>47609.702539475787</v>
      </c>
      <c r="M238" s="5">
        <f t="shared" si="221"/>
        <v>10403.803997656234</v>
      </c>
      <c r="N238" s="15">
        <f t="shared" si="222"/>
        <v>4.160217356946827E-3</v>
      </c>
      <c r="O238" s="15">
        <f t="shared" si="223"/>
        <v>1.0495397390895E-2</v>
      </c>
      <c r="P238" s="15">
        <f t="shared" si="224"/>
        <v>4.7536389195528272E-3</v>
      </c>
      <c r="Q238" s="5">
        <f t="shared" si="225"/>
        <v>6838.0374910487089</v>
      </c>
      <c r="R238" s="5">
        <f t="shared" si="226"/>
        <v>9091.2578936871432</v>
      </c>
      <c r="S238" s="5">
        <f t="shared" si="227"/>
        <v>5029.2096037360971</v>
      </c>
      <c r="T238" s="5">
        <f t="shared" si="228"/>
        <v>19.729906074060771</v>
      </c>
      <c r="U238" s="5">
        <f t="shared" si="229"/>
        <v>64.421556953777227</v>
      </c>
      <c r="V238" s="5">
        <f t="shared" si="230"/>
        <v>110.62220705191524</v>
      </c>
      <c r="W238" s="15">
        <f t="shared" si="231"/>
        <v>-1.0734613539272964E-2</v>
      </c>
      <c r="X238" s="15">
        <f t="shared" si="232"/>
        <v>-1.217998157191269E-2</v>
      </c>
      <c r="Y238" s="15">
        <f t="shared" si="233"/>
        <v>-9.7425357312937999E-3</v>
      </c>
      <c r="Z238" s="5">
        <f t="shared" si="252"/>
        <v>6451.4478811137869</v>
      </c>
      <c r="AA238" s="5">
        <f t="shared" si="253"/>
        <v>11295.495394238753</v>
      </c>
      <c r="AB238" s="5">
        <f t="shared" si="254"/>
        <v>699.29527652098363</v>
      </c>
      <c r="AC238" s="16">
        <f t="shared" si="234"/>
        <v>1.1059174681821775</v>
      </c>
      <c r="AD238" s="16">
        <f t="shared" si="235"/>
        <v>3.0349793459861973</v>
      </c>
      <c r="AE238" s="16">
        <f t="shared" si="236"/>
        <v>13.834682736871153</v>
      </c>
      <c r="AF238" s="15">
        <f t="shared" si="237"/>
        <v>-4.0504037456468023E-3</v>
      </c>
      <c r="AG238" s="15">
        <f t="shared" si="238"/>
        <v>2.9673830763510267E-4</v>
      </c>
      <c r="AH238" s="15">
        <f t="shared" si="239"/>
        <v>9.7937136394747881E-3</v>
      </c>
      <c r="AI238" s="1">
        <f t="shared" si="203"/>
        <v>662783.99729217472</v>
      </c>
      <c r="AJ238" s="1">
        <f t="shared" si="204"/>
        <v>267647.366542392</v>
      </c>
      <c r="AK238" s="1">
        <f t="shared" si="205"/>
        <v>86732.223055143142</v>
      </c>
      <c r="AL238" s="14">
        <f t="shared" si="240"/>
        <v>83.823237263802326</v>
      </c>
      <c r="AM238" s="14">
        <f t="shared" si="241"/>
        <v>20.045733789162771</v>
      </c>
      <c r="AN238" s="14">
        <f t="shared" si="242"/>
        <v>6.3452303740844069</v>
      </c>
      <c r="AO238" s="11">
        <f t="shared" si="243"/>
        <v>3.3106836678886793E-3</v>
      </c>
      <c r="AP238" s="11">
        <f t="shared" si="244"/>
        <v>4.1705882401998828E-3</v>
      </c>
      <c r="AQ238" s="11">
        <f t="shared" si="245"/>
        <v>3.7832497548545467E-3</v>
      </c>
      <c r="AR238" s="1">
        <f t="shared" si="255"/>
        <v>346582.364121783</v>
      </c>
      <c r="AS238" s="1">
        <f t="shared" si="248"/>
        <v>141121.36253102613</v>
      </c>
      <c r="AT238" s="1">
        <f t="shared" si="249"/>
        <v>45462.9295307395</v>
      </c>
      <c r="AU238" s="1">
        <f t="shared" si="206"/>
        <v>69316.472824356606</v>
      </c>
      <c r="AV238" s="1">
        <f t="shared" si="207"/>
        <v>28224.272506205227</v>
      </c>
      <c r="AW238" s="1">
        <f t="shared" si="208"/>
        <v>9092.5859061479005</v>
      </c>
      <c r="AX238" s="2">
        <f t="shared" si="250"/>
        <v>0.15482996864864612</v>
      </c>
      <c r="AY238" s="2">
        <f t="shared" si="246"/>
        <v>0.6657586448474786</v>
      </c>
      <c r="AZ238" s="2">
        <f t="shared" si="247"/>
        <v>0.99</v>
      </c>
      <c r="BA238" s="2">
        <f t="shared" si="262"/>
        <v>0.49935673755779153</v>
      </c>
      <c r="BB238" s="2">
        <f t="shared" si="263"/>
        <v>2.3972319191740742E-3</v>
      </c>
      <c r="BC238" s="2">
        <f t="shared" si="256"/>
        <v>4.432345731891512E-2</v>
      </c>
      <c r="BD238" s="2">
        <f t="shared" si="257"/>
        <v>9.801E-2</v>
      </c>
      <c r="BE238" s="2">
        <f t="shared" si="264"/>
        <v>830.83830589554964</v>
      </c>
      <c r="BF238" s="2">
        <f t="shared" si="258"/>
        <v>6254.9866889310842</v>
      </c>
      <c r="BG238" s="2">
        <f t="shared" si="259"/>
        <v>4455.8217233077785</v>
      </c>
      <c r="BH238" s="2">
        <f t="shared" si="251"/>
        <v>1663.5439845446026</v>
      </c>
      <c r="BI238" s="2">
        <f t="shared" si="260"/>
        <v>1663.5439845446028</v>
      </c>
      <c r="BJ238" s="2">
        <f t="shared" si="261"/>
        <v>12872.473687896147</v>
      </c>
      <c r="BK238" s="11">
        <f t="shared" si="265"/>
        <v>3.5879542395223812E-2</v>
      </c>
      <c r="BL238" s="11"/>
      <c r="BM238" s="11"/>
    </row>
    <row r="239" spans="1:65">
      <c r="A239" s="2">
        <f t="shared" si="209"/>
        <v>2193</v>
      </c>
      <c r="B239" s="5">
        <f t="shared" si="210"/>
        <v>1165.3981745465655</v>
      </c>
      <c r="C239" s="5">
        <f t="shared" si="211"/>
        <v>2964.1323249227712</v>
      </c>
      <c r="D239" s="5">
        <f t="shared" si="212"/>
        <v>4369.8432333167148</v>
      </c>
      <c r="E239" s="15">
        <f t="shared" si="213"/>
        <v>3.4438778560065868E-7</v>
      </c>
      <c r="F239" s="15">
        <f t="shared" si="214"/>
        <v>6.7846703072179308E-7</v>
      </c>
      <c r="G239" s="15">
        <f t="shared" si="215"/>
        <v>1.3850663086954785E-6</v>
      </c>
      <c r="H239" s="5">
        <f t="shared" si="216"/>
        <v>348012.05253783835</v>
      </c>
      <c r="I239" s="5">
        <f t="shared" si="217"/>
        <v>140483.52029438096</v>
      </c>
      <c r="J239" s="5">
        <f t="shared" si="218"/>
        <v>45677.301394605667</v>
      </c>
      <c r="K239" s="5">
        <f t="shared" si="219"/>
        <v>298620.72906819446</v>
      </c>
      <c r="L239" s="5">
        <f t="shared" si="220"/>
        <v>47394.483408577646</v>
      </c>
      <c r="M239" s="5">
        <f t="shared" si="221"/>
        <v>10452.846693984617</v>
      </c>
      <c r="N239" s="15">
        <f t="shared" si="222"/>
        <v>4.1247585364561079E-3</v>
      </c>
      <c r="O239" s="15">
        <f t="shared" si="223"/>
        <v>-4.5204888797549803E-3</v>
      </c>
      <c r="P239" s="15">
        <f t="shared" si="224"/>
        <v>4.7139196720191734E-3</v>
      </c>
      <c r="Q239" s="5">
        <f t="shared" si="225"/>
        <v>6792.5386214993323</v>
      </c>
      <c r="R239" s="5">
        <f t="shared" si="226"/>
        <v>8939.9362351656437</v>
      </c>
      <c r="S239" s="5">
        <f t="shared" si="227"/>
        <v>5003.695600877134</v>
      </c>
      <c r="T239" s="5">
        <f t="shared" si="228"/>
        <v>19.518113157189575</v>
      </c>
      <c r="U239" s="5">
        <f t="shared" si="229"/>
        <v>63.636903577246294</v>
      </c>
      <c r="V239" s="5">
        <f t="shared" si="230"/>
        <v>109.54446624703738</v>
      </c>
      <c r="W239" s="15">
        <f t="shared" si="231"/>
        <v>-1.0734613539272964E-2</v>
      </c>
      <c r="X239" s="15">
        <f t="shared" si="232"/>
        <v>-1.217998157191269E-2</v>
      </c>
      <c r="Y239" s="15">
        <f t="shared" si="233"/>
        <v>-9.7425357312937999E-3</v>
      </c>
      <c r="Z239" s="5">
        <f t="shared" si="252"/>
        <v>6365.5457596484657</v>
      </c>
      <c r="AA239" s="5">
        <f t="shared" si="253"/>
        <v>9225.0505308281608</v>
      </c>
      <c r="AB239" s="5">
        <f t="shared" si="254"/>
        <v>702.58941584535933</v>
      </c>
      <c r="AC239" s="16">
        <f t="shared" si="234"/>
        <v>1.1014380559266761</v>
      </c>
      <c r="AD239" s="16">
        <f t="shared" si="235"/>
        <v>3.0358799406210326</v>
      </c>
      <c r="AE239" s="16">
        <f t="shared" si="236"/>
        <v>13.970175657889055</v>
      </c>
      <c r="AF239" s="15">
        <f t="shared" si="237"/>
        <v>-4.0504037456468023E-3</v>
      </c>
      <c r="AG239" s="15">
        <f t="shared" si="238"/>
        <v>2.9673830763510267E-4</v>
      </c>
      <c r="AH239" s="15">
        <f t="shared" si="239"/>
        <v>9.7937136394747881E-3</v>
      </c>
      <c r="AI239" s="1">
        <f t="shared" si="203"/>
        <v>665822.07038731396</v>
      </c>
      <c r="AJ239" s="1">
        <f t="shared" si="204"/>
        <v>269106.90239435807</v>
      </c>
      <c r="AK239" s="1">
        <f t="shared" si="205"/>
        <v>87151.586655776729</v>
      </c>
      <c r="AL239" s="14">
        <f t="shared" si="240"/>
        <v>84.097974364175172</v>
      </c>
      <c r="AM239" s="14">
        <f t="shared" si="241"/>
        <v>20.128500265753956</v>
      </c>
      <c r="AN239" s="14">
        <f t="shared" si="242"/>
        <v>6.368995909429084</v>
      </c>
      <c r="AO239" s="11">
        <f t="shared" si="243"/>
        <v>3.2775768312097923E-3</v>
      </c>
      <c r="AP239" s="11">
        <f t="shared" si="244"/>
        <v>4.1288823577978837E-3</v>
      </c>
      <c r="AQ239" s="11">
        <f t="shared" si="245"/>
        <v>3.7454172573060012E-3</v>
      </c>
      <c r="AR239" s="1">
        <f t="shared" si="255"/>
        <v>348012.05253783835</v>
      </c>
      <c r="AS239" s="1">
        <f t="shared" si="248"/>
        <v>140483.52029438096</v>
      </c>
      <c r="AT239" s="1">
        <f t="shared" si="249"/>
        <v>45677.301394605667</v>
      </c>
      <c r="AU239" s="1">
        <f t="shared" si="206"/>
        <v>69602.410507567678</v>
      </c>
      <c r="AV239" s="1">
        <f t="shared" si="207"/>
        <v>28096.704058876192</v>
      </c>
      <c r="AW239" s="1">
        <f t="shared" si="208"/>
        <v>9135.4602789211331</v>
      </c>
      <c r="AX239" s="2">
        <f t="shared" si="250"/>
        <v>0.15759952651168604</v>
      </c>
      <c r="AY239" s="2">
        <f t="shared" si="246"/>
        <v>0.56579215455293341</v>
      </c>
      <c r="AZ239" s="2">
        <f t="shared" si="247"/>
        <v>0.99</v>
      </c>
      <c r="BA239" s="2">
        <f t="shared" si="262"/>
        <v>0.42460890459307477</v>
      </c>
      <c r="BB239" s="2">
        <f t="shared" si="263"/>
        <v>2.4837610756707636E-3</v>
      </c>
      <c r="BC239" s="2">
        <f t="shared" si="256"/>
        <v>3.2012076215365053E-2</v>
      </c>
      <c r="BD239" s="2">
        <f t="shared" si="257"/>
        <v>9.801E-2</v>
      </c>
      <c r="BE239" s="2">
        <f t="shared" si="264"/>
        <v>864.37878995777169</v>
      </c>
      <c r="BF239" s="2">
        <f t="shared" si="258"/>
        <v>4497.1691586665065</v>
      </c>
      <c r="BG239" s="2">
        <f t="shared" si="259"/>
        <v>4476.8323096853019</v>
      </c>
      <c r="BH239" s="2">
        <f t="shared" si="251"/>
        <v>1723.2311814643904</v>
      </c>
      <c r="BI239" s="2">
        <f t="shared" si="260"/>
        <v>1723.2311814643901</v>
      </c>
      <c r="BJ239" s="2">
        <f t="shared" si="261"/>
        <v>12872.533334778474</v>
      </c>
      <c r="BK239" s="11">
        <f t="shared" si="265"/>
        <v>3.1886250806608868E-2</v>
      </c>
      <c r="BL239" s="11"/>
      <c r="BM239" s="11"/>
    </row>
    <row r="240" spans="1:65">
      <c r="A240" s="2">
        <f t="shared" si="209"/>
        <v>2194</v>
      </c>
      <c r="B240" s="5">
        <f t="shared" si="210"/>
        <v>1165.3985558280174</v>
      </c>
      <c r="C240" s="5">
        <f t="shared" si="211"/>
        <v>2964.1342354355252</v>
      </c>
      <c r="D240" s="5">
        <f t="shared" si="212"/>
        <v>4369.84898321322</v>
      </c>
      <c r="E240" s="15">
        <f t="shared" si="213"/>
        <v>3.2716839632062573E-7</v>
      </c>
      <c r="F240" s="15">
        <f t="shared" si="214"/>
        <v>6.4454367918570338E-7</v>
      </c>
      <c r="G240" s="15">
        <f t="shared" si="215"/>
        <v>1.3158129932607044E-6</v>
      </c>
      <c r="H240" s="5">
        <f t="shared" si="216"/>
        <v>349427.23439886811</v>
      </c>
      <c r="I240" s="5">
        <f t="shared" si="217"/>
        <v>143000.70701568999</v>
      </c>
      <c r="J240" s="5">
        <f t="shared" si="218"/>
        <v>45890.85488216245</v>
      </c>
      <c r="K240" s="5">
        <f t="shared" si="219"/>
        <v>299834.964314504</v>
      </c>
      <c r="L240" s="5">
        <f t="shared" si="220"/>
        <v>48243.667680819002</v>
      </c>
      <c r="M240" s="5">
        <f t="shared" si="221"/>
        <v>10501.702703789586</v>
      </c>
      <c r="N240" s="15">
        <f t="shared" si="222"/>
        <v>4.0661452073282867E-3</v>
      </c>
      <c r="O240" s="15">
        <f t="shared" si="223"/>
        <v>1.7917365295887278E-2</v>
      </c>
      <c r="P240" s="15">
        <f t="shared" si="224"/>
        <v>4.6739430162201501E-3</v>
      </c>
      <c r="Q240" s="5">
        <f t="shared" si="225"/>
        <v>6746.9485160916302</v>
      </c>
      <c r="R240" s="5">
        <f t="shared" si="226"/>
        <v>8989.2828830906419</v>
      </c>
      <c r="S240" s="5">
        <f t="shared" si="227"/>
        <v>4978.1126074954154</v>
      </c>
      <c r="T240" s="5">
        <f t="shared" si="228"/>
        <v>19.308593755431346</v>
      </c>
      <c r="U240" s="5">
        <f t="shared" si="229"/>
        <v>62.861807264381852</v>
      </c>
      <c r="V240" s="5">
        <f t="shared" si="230"/>
        <v>108.4772253704601</v>
      </c>
      <c r="W240" s="15">
        <f t="shared" si="231"/>
        <v>-1.0734613539272964E-2</v>
      </c>
      <c r="X240" s="15">
        <f t="shared" si="232"/>
        <v>-1.217998157191269E-2</v>
      </c>
      <c r="Y240" s="15">
        <f t="shared" si="233"/>
        <v>-9.7425357312937999E-3</v>
      </c>
      <c r="Z240" s="5">
        <f t="shared" si="252"/>
        <v>6276.9425876859377</v>
      </c>
      <c r="AA240" s="5">
        <f t="shared" si="253"/>
        <v>11788.146721232361</v>
      </c>
      <c r="AB240" s="5">
        <f t="shared" si="254"/>
        <v>705.87111614035007</v>
      </c>
      <c r="AC240" s="16">
        <f t="shared" si="234"/>
        <v>1.0969767870993528</v>
      </c>
      <c r="AD240" s="16">
        <f t="shared" si="235"/>
        <v>3.0367808024967959</v>
      </c>
      <c r="AE240" s="16">
        <f t="shared" si="236"/>
        <v>14.106995557775582</v>
      </c>
      <c r="AF240" s="15">
        <f t="shared" si="237"/>
        <v>-4.0504037456468023E-3</v>
      </c>
      <c r="AG240" s="15">
        <f t="shared" si="238"/>
        <v>2.9673830763510267E-4</v>
      </c>
      <c r="AH240" s="15">
        <f t="shared" si="239"/>
        <v>9.7937136394747881E-3</v>
      </c>
      <c r="AI240" s="1">
        <f t="shared" si="203"/>
        <v>668842.27385615022</v>
      </c>
      <c r="AJ240" s="1">
        <f t="shared" si="204"/>
        <v>270292.91621379845</v>
      </c>
      <c r="AK240" s="1">
        <f t="shared" si="205"/>
        <v>87571.888269120187</v>
      </c>
      <c r="AL240" s="14">
        <f t="shared" si="240"/>
        <v>84.370855560779589</v>
      </c>
      <c r="AM240" s="14">
        <f t="shared" si="241"/>
        <v>20.210777393293796</v>
      </c>
      <c r="AN240" s="14">
        <f t="shared" si="242"/>
        <v>6.3926119111480624</v>
      </c>
      <c r="AO240" s="11">
        <f t="shared" si="243"/>
        <v>3.2448010628976943E-3</v>
      </c>
      <c r="AP240" s="11">
        <f t="shared" si="244"/>
        <v>4.0875935342199049E-3</v>
      </c>
      <c r="AQ240" s="11">
        <f t="shared" si="245"/>
        <v>3.707963084732941E-3</v>
      </c>
      <c r="AR240" s="1">
        <f t="shared" si="255"/>
        <v>349427.23439886811</v>
      </c>
      <c r="AS240" s="1">
        <f t="shared" si="248"/>
        <v>143000.70701568999</v>
      </c>
      <c r="AT240" s="1">
        <f t="shared" si="249"/>
        <v>45890.85488216245</v>
      </c>
      <c r="AU240" s="1">
        <f t="shared" si="206"/>
        <v>69885.446879773619</v>
      </c>
      <c r="AV240" s="1">
        <f t="shared" si="207"/>
        <v>28600.141403137997</v>
      </c>
      <c r="AW240" s="1">
        <f t="shared" si="208"/>
        <v>9178.1709764324896</v>
      </c>
      <c r="AX240" s="2">
        <f t="shared" si="250"/>
        <v>0.15971171752717134</v>
      </c>
      <c r="AY240" s="2">
        <f t="shared" si="246"/>
        <v>0.73291350217737095</v>
      </c>
      <c r="AZ240" s="2">
        <f t="shared" si="247"/>
        <v>0.99</v>
      </c>
      <c r="BA240" s="2">
        <f t="shared" si="262"/>
        <v>0.55090444761216883</v>
      </c>
      <c r="BB240" s="2">
        <f t="shared" si="263"/>
        <v>2.5507832715478971E-3</v>
      </c>
      <c r="BC240" s="2">
        <f t="shared" si="256"/>
        <v>5.3716220167389916E-2</v>
      </c>
      <c r="BD240" s="2">
        <f t="shared" si="257"/>
        <v>9.801E-2</v>
      </c>
      <c r="BE240" s="2">
        <f t="shared" si="264"/>
        <v>891.31314412787867</v>
      </c>
      <c r="BF240" s="2">
        <f t="shared" si="258"/>
        <v>7681.4574621472229</v>
      </c>
      <c r="BG240" s="2">
        <f t="shared" si="259"/>
        <v>4497.7626870007416</v>
      </c>
      <c r="BH240" s="2">
        <f t="shared" si="251"/>
        <v>1778.178563114333</v>
      </c>
      <c r="BI240" s="2">
        <f t="shared" si="260"/>
        <v>1778.1785631143334</v>
      </c>
      <c r="BJ240" s="2">
        <f t="shared" si="261"/>
        <v>12872.589710642726</v>
      </c>
      <c r="BK240" s="11">
        <f t="shared" si="265"/>
        <v>3.7760432885188572E-2</v>
      </c>
      <c r="BL240" s="11"/>
      <c r="BM240" s="11"/>
    </row>
    <row r="241" spans="1:65">
      <c r="A241" s="2">
        <f t="shared" si="209"/>
        <v>2195</v>
      </c>
      <c r="B241" s="5">
        <f t="shared" si="210"/>
        <v>1165.3989180455151</v>
      </c>
      <c r="C241" s="5">
        <f t="shared" si="211"/>
        <v>2964.1360504238119</v>
      </c>
      <c r="D241" s="5">
        <f t="shared" si="212"/>
        <v>4369.854445622087</v>
      </c>
      <c r="E241" s="15">
        <f t="shared" si="213"/>
        <v>3.1080997650459445E-7</v>
      </c>
      <c r="F241" s="15">
        <f t="shared" si="214"/>
        <v>6.1231649522641822E-7</v>
      </c>
      <c r="G241" s="15">
        <f t="shared" si="215"/>
        <v>1.2500223435976691E-6</v>
      </c>
      <c r="H241" s="5">
        <f t="shared" si="216"/>
        <v>350840.26425752987</v>
      </c>
      <c r="I241" s="5">
        <f t="shared" si="217"/>
        <v>140522.90126879647</v>
      </c>
      <c r="J241" s="5">
        <f t="shared" si="218"/>
        <v>46103.560015697869</v>
      </c>
      <c r="K241" s="5">
        <f t="shared" si="219"/>
        <v>301047.35711092158</v>
      </c>
      <c r="L241" s="5">
        <f t="shared" si="220"/>
        <v>47407.70965917861</v>
      </c>
      <c r="M241" s="5">
        <f t="shared" si="221"/>
        <v>10550.365141311848</v>
      </c>
      <c r="N241" s="15">
        <f t="shared" si="222"/>
        <v>4.0435337459372445E-3</v>
      </c>
      <c r="O241" s="15">
        <f t="shared" si="223"/>
        <v>-1.7327828953036972E-2</v>
      </c>
      <c r="P241" s="15">
        <f t="shared" si="224"/>
        <v>4.6337664371989273E-3</v>
      </c>
      <c r="Q241" s="5">
        <f t="shared" si="225"/>
        <v>6701.5133715958691</v>
      </c>
      <c r="R241" s="5">
        <f t="shared" si="226"/>
        <v>8725.9313819098552</v>
      </c>
      <c r="S241" s="5">
        <f t="shared" si="227"/>
        <v>4952.4620342670778</v>
      </c>
      <c r="T241" s="5">
        <f t="shared" si="228"/>
        <v>19.101323463479972</v>
      </c>
      <c r="U241" s="5">
        <f t="shared" si="229"/>
        <v>62.096151610324554</v>
      </c>
      <c r="V241" s="5">
        <f t="shared" si="230"/>
        <v>107.42038212625678</v>
      </c>
      <c r="W241" s="15">
        <f t="shared" si="231"/>
        <v>-1.0734613539272964E-2</v>
      </c>
      <c r="X241" s="15">
        <f t="shared" si="232"/>
        <v>-1.217998157191269E-2</v>
      </c>
      <c r="Y241" s="15">
        <f t="shared" si="233"/>
        <v>-9.7425357312937999E-3</v>
      </c>
      <c r="Z241" s="5">
        <f t="shared" si="252"/>
        <v>6193.9900196144063</v>
      </c>
      <c r="AA241" s="5">
        <f t="shared" si="253"/>
        <v>7293.219405391319</v>
      </c>
      <c r="AB241" s="5">
        <f t="shared" si="254"/>
        <v>709.13987854667232</v>
      </c>
      <c r="AC241" s="16">
        <f t="shared" si="234"/>
        <v>1.092533588211998</v>
      </c>
      <c r="AD241" s="16">
        <f t="shared" si="235"/>
        <v>3.0376819316927874</v>
      </c>
      <c r="AE241" s="16">
        <f t="shared" si="236"/>
        <v>14.245155432581779</v>
      </c>
      <c r="AF241" s="15">
        <f t="shared" si="237"/>
        <v>-4.0504037456468023E-3</v>
      </c>
      <c r="AG241" s="15">
        <f t="shared" si="238"/>
        <v>2.9673830763510267E-4</v>
      </c>
      <c r="AH241" s="15">
        <f t="shared" si="239"/>
        <v>9.7937136394747881E-3</v>
      </c>
      <c r="AI241" s="1">
        <f t="shared" si="203"/>
        <v>671843.49335030885</v>
      </c>
      <c r="AJ241" s="1">
        <f t="shared" si="204"/>
        <v>271863.76599555661</v>
      </c>
      <c r="AK241" s="1">
        <f t="shared" si="205"/>
        <v>87992.870418640669</v>
      </c>
      <c r="AL241" s="14">
        <f t="shared" si="240"/>
        <v>84.641884536162792</v>
      </c>
      <c r="AM241" s="14">
        <f t="shared" si="241"/>
        <v>20.292564701858236</v>
      </c>
      <c r="AN241" s="14">
        <f t="shared" si="242"/>
        <v>6.4160784444398082</v>
      </c>
      <c r="AO241" s="11">
        <f t="shared" si="243"/>
        <v>3.2123530522687174E-3</v>
      </c>
      <c r="AP241" s="11">
        <f t="shared" si="244"/>
        <v>4.0467175988777061E-3</v>
      </c>
      <c r="AQ241" s="11">
        <f t="shared" si="245"/>
        <v>3.6708834538856116E-3</v>
      </c>
      <c r="AR241" s="1">
        <f t="shared" si="255"/>
        <v>350840.26425752987</v>
      </c>
      <c r="AS241" s="1">
        <f t="shared" si="248"/>
        <v>140522.90126879647</v>
      </c>
      <c r="AT241" s="1">
        <f t="shared" si="249"/>
        <v>46103.560015697869</v>
      </c>
      <c r="AU241" s="1">
        <f t="shared" si="206"/>
        <v>70168.05285150597</v>
      </c>
      <c r="AV241" s="1">
        <f t="shared" si="207"/>
        <v>28104.580253759297</v>
      </c>
      <c r="AW241" s="1">
        <f t="shared" si="208"/>
        <v>9220.7120031395734</v>
      </c>
      <c r="AX241" s="2">
        <f t="shared" si="250"/>
        <v>0.16289342488278441</v>
      </c>
      <c r="AY241" s="2">
        <f t="shared" si="246"/>
        <v>0.47886671792791236</v>
      </c>
      <c r="AZ241" s="2">
        <f t="shared" si="247"/>
        <v>0.99</v>
      </c>
      <c r="BA241" s="2">
        <f t="shared" si="262"/>
        <v>0.3665371044534525</v>
      </c>
      <c r="BB241" s="2">
        <f t="shared" si="263"/>
        <v>2.6534267870043328E-3</v>
      </c>
      <c r="BC241" s="2">
        <f t="shared" si="256"/>
        <v>2.2931333353905081E-2</v>
      </c>
      <c r="BD241" s="2">
        <f t="shared" si="257"/>
        <v>9.801E-2</v>
      </c>
      <c r="BE241" s="2">
        <f t="shared" si="264"/>
        <v>930.92895514060854</v>
      </c>
      <c r="BF241" s="2">
        <f t="shared" si="258"/>
        <v>3222.3774928526632</v>
      </c>
      <c r="BG241" s="2">
        <f t="shared" si="259"/>
        <v>4518.6099171385486</v>
      </c>
      <c r="BH241" s="2">
        <f t="shared" si="251"/>
        <v>1845.3233554046928</v>
      </c>
      <c r="BI241" s="2">
        <f t="shared" si="260"/>
        <v>1845.3233554046931</v>
      </c>
      <c r="BJ241" s="2">
        <f t="shared" si="261"/>
        <v>12872.643549275987</v>
      </c>
      <c r="BK241" s="11">
        <f t="shared" si="265"/>
        <v>2.841626586580856E-2</v>
      </c>
      <c r="BL241" s="11"/>
      <c r="BM241" s="11"/>
    </row>
    <row r="242" spans="1:65">
      <c r="A242" s="2">
        <f t="shared" si="209"/>
        <v>2196</v>
      </c>
      <c r="B242" s="5">
        <f t="shared" si="210"/>
        <v>1165.399262152245</v>
      </c>
      <c r="C242" s="5">
        <f t="shared" si="211"/>
        <v>2964.1377746637399</v>
      </c>
      <c r="D242" s="5">
        <f t="shared" si="212"/>
        <v>4369.8596349169975</v>
      </c>
      <c r="E242" s="15">
        <f t="shared" si="213"/>
        <v>2.9526947767936471E-7</v>
      </c>
      <c r="F242" s="15">
        <f t="shared" si="214"/>
        <v>5.8170067046509729E-7</v>
      </c>
      <c r="G242" s="15">
        <f t="shared" si="215"/>
        <v>1.1875212264177856E-6</v>
      </c>
      <c r="H242" s="5">
        <f t="shared" si="216"/>
        <v>352231.90788001561</v>
      </c>
      <c r="I242" s="5">
        <f t="shared" si="217"/>
        <v>145774.07123752096</v>
      </c>
      <c r="J242" s="5">
        <f t="shared" si="218"/>
        <v>46315.389057771223</v>
      </c>
      <c r="K242" s="5">
        <f t="shared" si="219"/>
        <v>302241.40285580588</v>
      </c>
      <c r="L242" s="5">
        <f t="shared" si="220"/>
        <v>49179.249521914673</v>
      </c>
      <c r="M242" s="5">
        <f t="shared" si="221"/>
        <v>10598.827634574802</v>
      </c>
      <c r="N242" s="15">
        <f t="shared" si="222"/>
        <v>3.9663053558858241E-3</v>
      </c>
      <c r="O242" s="15">
        <f t="shared" si="223"/>
        <v>3.7368180734145051E-2</v>
      </c>
      <c r="P242" s="15">
        <f t="shared" si="224"/>
        <v>4.5934422755844473E-3</v>
      </c>
      <c r="Q242" s="5">
        <f t="shared" si="225"/>
        <v>6655.8721003829969</v>
      </c>
      <c r="R242" s="5">
        <f t="shared" si="226"/>
        <v>8941.7555277004158</v>
      </c>
      <c r="S242" s="5">
        <f t="shared" si="227"/>
        <v>4926.7455635556435</v>
      </c>
      <c r="T242" s="5">
        <f t="shared" si="228"/>
        <v>18.896278138010867</v>
      </c>
      <c r="U242" s="5">
        <f t="shared" si="229"/>
        <v>61.339821628024104</v>
      </c>
      <c r="V242" s="5">
        <f t="shared" si="230"/>
        <v>106.3738352151225</v>
      </c>
      <c r="W242" s="15">
        <f t="shared" si="231"/>
        <v>-1.0734613539272964E-2</v>
      </c>
      <c r="X242" s="15">
        <f t="shared" si="232"/>
        <v>-1.217998157191269E-2</v>
      </c>
      <c r="Y242" s="15">
        <f t="shared" si="233"/>
        <v>-9.7425357312937999E-3</v>
      </c>
      <c r="Z242" s="5">
        <f t="shared" si="252"/>
        <v>6104.1584593469461</v>
      </c>
      <c r="AA242" s="5">
        <f t="shared" si="253"/>
        <v>13817.572575919043</v>
      </c>
      <c r="AB242" s="5">
        <f t="shared" si="254"/>
        <v>712.3952415444486</v>
      </c>
      <c r="AC242" s="16">
        <f t="shared" si="234"/>
        <v>1.0881083860740592</v>
      </c>
      <c r="AD242" s="16">
        <f t="shared" si="235"/>
        <v>3.0385833282883317</v>
      </c>
      <c r="AE242" s="16">
        <f t="shared" si="236"/>
        <v>14.384668405638294</v>
      </c>
      <c r="AF242" s="15">
        <f t="shared" si="237"/>
        <v>-4.0504037456468023E-3</v>
      </c>
      <c r="AG242" s="15">
        <f t="shared" si="238"/>
        <v>2.9673830763510267E-4</v>
      </c>
      <c r="AH242" s="15">
        <f t="shared" si="239"/>
        <v>9.7937136394747881E-3</v>
      </c>
      <c r="AI242" s="1">
        <f t="shared" si="203"/>
        <v>674827.1968667839</v>
      </c>
      <c r="AJ242" s="1">
        <f t="shared" si="204"/>
        <v>272781.96964976023</v>
      </c>
      <c r="AK242" s="1">
        <f t="shared" si="205"/>
        <v>88414.295379916177</v>
      </c>
      <c r="AL242" s="14">
        <f t="shared" si="240"/>
        <v>84.911065156140907</v>
      </c>
      <c r="AM242" s="14">
        <f t="shared" si="241"/>
        <v>20.373861797776556</v>
      </c>
      <c r="AN242" s="14">
        <f t="shared" si="242"/>
        <v>6.4393955938783289</v>
      </c>
      <c r="AO242" s="11">
        <f t="shared" si="243"/>
        <v>3.1802295217460302E-3</v>
      </c>
      <c r="AP242" s="11">
        <f t="shared" si="244"/>
        <v>4.006250422888929E-3</v>
      </c>
      <c r="AQ242" s="11">
        <f t="shared" si="245"/>
        <v>3.6341746193467553E-3</v>
      </c>
      <c r="AR242" s="1">
        <f t="shared" si="255"/>
        <v>352231.90788001561</v>
      </c>
      <c r="AS242" s="1">
        <f t="shared" si="248"/>
        <v>145774.07123752096</v>
      </c>
      <c r="AT242" s="1">
        <f t="shared" si="249"/>
        <v>46315.389057771223</v>
      </c>
      <c r="AU242" s="1">
        <f t="shared" si="206"/>
        <v>70446.381576003128</v>
      </c>
      <c r="AV242" s="1">
        <f t="shared" si="207"/>
        <v>29154.814247504193</v>
      </c>
      <c r="AW242" s="1">
        <f t="shared" si="208"/>
        <v>9263.0778115542453</v>
      </c>
      <c r="AX242" s="2">
        <f t="shared" si="250"/>
        <v>0.16444039968110546</v>
      </c>
      <c r="AY242" s="2">
        <f t="shared" si="246"/>
        <v>0.89942072587521671</v>
      </c>
      <c r="AZ242" s="2">
        <f t="shared" si="247"/>
        <v>0.99</v>
      </c>
      <c r="BA242" s="2">
        <f t="shared" si="262"/>
        <v>0.68512000519523064</v>
      </c>
      <c r="BB242" s="2">
        <f t="shared" si="263"/>
        <v>2.7040645047281715E-3</v>
      </c>
      <c r="BC242" s="2">
        <f t="shared" si="256"/>
        <v>8.0895764213390176E-2</v>
      </c>
      <c r="BD242" s="2">
        <f t="shared" si="257"/>
        <v>9.801E-2</v>
      </c>
      <c r="BE242" s="2">
        <f t="shared" si="264"/>
        <v>952.4577995310334</v>
      </c>
      <c r="BF242" s="2">
        <f t="shared" si="258"/>
        <v>11792.504895256438</v>
      </c>
      <c r="BG242" s="2">
        <f t="shared" si="259"/>
        <v>4539.3712815521576</v>
      </c>
      <c r="BH242" s="2">
        <f t="shared" si="251"/>
        <v>1897.7605544802584</v>
      </c>
      <c r="BI242" s="2">
        <f t="shared" si="260"/>
        <v>1897.760554480258</v>
      </c>
      <c r="BJ242" s="2">
        <f t="shared" si="261"/>
        <v>12872.695518793033</v>
      </c>
      <c r="BK242" s="11">
        <f t="shared" si="265"/>
        <v>4.2752748237432775E-2</v>
      </c>
      <c r="BL242" s="11"/>
      <c r="BM242" s="11"/>
    </row>
    <row r="243" spans="1:65">
      <c r="A243" s="2">
        <f t="shared" si="209"/>
        <v>2197</v>
      </c>
      <c r="B243" s="5">
        <f t="shared" si="210"/>
        <v>1165.3995890537349</v>
      </c>
      <c r="C243" s="5">
        <f t="shared" si="211"/>
        <v>2964.1394126926243</v>
      </c>
      <c r="D243" s="5">
        <f t="shared" si="212"/>
        <v>4369.8645647530166</v>
      </c>
      <c r="E243" s="15">
        <f t="shared" si="213"/>
        <v>2.8050600379539646E-7</v>
      </c>
      <c r="F243" s="15">
        <f t="shared" si="214"/>
        <v>5.5261563694184238E-7</v>
      </c>
      <c r="G243" s="15">
        <f t="shared" si="215"/>
        <v>1.1281451650968962E-6</v>
      </c>
      <c r="H243" s="5">
        <f t="shared" si="216"/>
        <v>353632.82016063627</v>
      </c>
      <c r="I243" s="5">
        <f t="shared" si="217"/>
        <v>137858.88043366213</v>
      </c>
      <c r="J243" s="5">
        <f t="shared" si="218"/>
        <v>46526.316353191185</v>
      </c>
      <c r="K243" s="5">
        <f t="shared" si="219"/>
        <v>303443.4055771156</v>
      </c>
      <c r="L243" s="5">
        <f t="shared" si="220"/>
        <v>46508.905702391072</v>
      </c>
      <c r="M243" s="5">
        <f t="shared" si="221"/>
        <v>10647.084289171979</v>
      </c>
      <c r="N243" s="15">
        <f t="shared" si="222"/>
        <v>3.9769624874430587E-3</v>
      </c>
      <c r="O243" s="15">
        <f t="shared" si="223"/>
        <v>-5.4298181559962133E-2</v>
      </c>
      <c r="P243" s="15">
        <f t="shared" si="224"/>
        <v>4.5530181507771328E-3</v>
      </c>
      <c r="Q243" s="5">
        <f t="shared" si="225"/>
        <v>6610.6117467288477</v>
      </c>
      <c r="R243" s="5">
        <f t="shared" si="226"/>
        <v>8353.2422988001563</v>
      </c>
      <c r="S243" s="5">
        <f t="shared" si="227"/>
        <v>4900.9651195386532</v>
      </c>
      <c r="T243" s="5">
        <f t="shared" si="228"/>
        <v>18.693433894868708</v>
      </c>
      <c r="U243" s="5">
        <f t="shared" si="229"/>
        <v>60.592703730970356</v>
      </c>
      <c r="V243" s="5">
        <f t="shared" si="230"/>
        <v>105.3374843246644</v>
      </c>
      <c r="W243" s="15">
        <f t="shared" si="231"/>
        <v>-1.0734613539272964E-2</v>
      </c>
      <c r="X243" s="15">
        <f t="shared" si="232"/>
        <v>-1.217998157191269E-2</v>
      </c>
      <c r="Y243" s="15">
        <f t="shared" si="233"/>
        <v>-9.7425357312937999E-3</v>
      </c>
      <c r="Z243" s="5">
        <f t="shared" si="252"/>
        <v>6026.871317352291</v>
      </c>
      <c r="AA243" s="5">
        <f t="shared" si="253"/>
        <v>2733.5768775092524</v>
      </c>
      <c r="AB243" s="5">
        <f t="shared" si="254"/>
        <v>715.63677831090661</v>
      </c>
      <c r="AC243" s="16">
        <f t="shared" si="234"/>
        <v>1.0837011077914351</v>
      </c>
      <c r="AD243" s="16">
        <f t="shared" si="235"/>
        <v>3.0394849923627763</v>
      </c>
      <c r="AE243" s="16">
        <f t="shared" si="236"/>
        <v>14.525547728801916</v>
      </c>
      <c r="AF243" s="15">
        <f t="shared" si="237"/>
        <v>-4.0504037456468023E-3</v>
      </c>
      <c r="AG243" s="15">
        <f t="shared" si="238"/>
        <v>2.9673830763510267E-4</v>
      </c>
      <c r="AH243" s="15">
        <f t="shared" si="239"/>
        <v>9.7937136394747881E-3</v>
      </c>
      <c r="AI243" s="1">
        <f t="shared" si="203"/>
        <v>677790.85875610868</v>
      </c>
      <c r="AJ243" s="1">
        <f t="shared" si="204"/>
        <v>274658.58693228837</v>
      </c>
      <c r="AK243" s="1">
        <f t="shared" si="205"/>
        <v>88835.943653478811</v>
      </c>
      <c r="AL243" s="14">
        <f t="shared" si="240"/>
        <v>85.178401465512039</v>
      </c>
      <c r="AM243" s="14">
        <f t="shared" si="241"/>
        <v>20.454668362295347</v>
      </c>
      <c r="AN243" s="14">
        <f t="shared" si="242"/>
        <v>6.4625634630292224</v>
      </c>
      <c r="AO243" s="11">
        <f t="shared" si="243"/>
        <v>3.1484272265285699E-3</v>
      </c>
      <c r="AP243" s="11">
        <f t="shared" si="244"/>
        <v>3.9661879186600399E-3</v>
      </c>
      <c r="AQ243" s="11">
        <f t="shared" si="245"/>
        <v>3.5978328731532875E-3</v>
      </c>
      <c r="AR243" s="1">
        <f t="shared" si="255"/>
        <v>353632.82016063627</v>
      </c>
      <c r="AS243" s="1">
        <f t="shared" si="248"/>
        <v>137858.88043366213</v>
      </c>
      <c r="AT243" s="1">
        <f t="shared" si="249"/>
        <v>46526.316353191185</v>
      </c>
      <c r="AU243" s="1">
        <f t="shared" si="206"/>
        <v>70726.564032127251</v>
      </c>
      <c r="AV243" s="1">
        <f t="shared" si="207"/>
        <v>27571.776086732425</v>
      </c>
      <c r="AW243" s="1">
        <f t="shared" si="208"/>
        <v>9305.2632706382374</v>
      </c>
      <c r="AX243" s="2">
        <f t="shared" si="250"/>
        <v>0.16862894277070531</v>
      </c>
      <c r="AY243" s="2">
        <f t="shared" si="246"/>
        <v>0.19619562011788561</v>
      </c>
      <c r="AZ243" s="2">
        <f t="shared" si="247"/>
        <v>0.99</v>
      </c>
      <c r="BA243" s="2">
        <f t="shared" si="262"/>
        <v>0.23861132165996832</v>
      </c>
      <c r="BB243" s="2">
        <f t="shared" si="263"/>
        <v>2.8435720339965807E-3</v>
      </c>
      <c r="BC243" s="2">
        <f t="shared" si="256"/>
        <v>3.8492721353441681E-3</v>
      </c>
      <c r="BD243" s="2">
        <f t="shared" si="257"/>
        <v>9.801E-2</v>
      </c>
      <c r="BE243" s="2">
        <f t="shared" si="264"/>
        <v>1005.5803977121275</v>
      </c>
      <c r="BF243" s="2">
        <f t="shared" si="258"/>
        <v>530.65634706303899</v>
      </c>
      <c r="BG243" s="2">
        <f t="shared" si="259"/>
        <v>4560.0442657762678</v>
      </c>
      <c r="BH243" s="2">
        <f t="shared" si="251"/>
        <v>1978.8950336808837</v>
      </c>
      <c r="BI243" s="2">
        <f t="shared" si="260"/>
        <v>1978.8950336808844</v>
      </c>
      <c r="BJ243" s="2">
        <f t="shared" si="261"/>
        <v>12872.746227038704</v>
      </c>
      <c r="BK243" s="11">
        <f t="shared" si="265"/>
        <v>1.8418996497704593E-2</v>
      </c>
      <c r="BL243" s="11"/>
      <c r="BM243" s="11"/>
    </row>
    <row r="244" spans="1:65">
      <c r="A244" s="2">
        <f t="shared" si="209"/>
        <v>2198</v>
      </c>
      <c r="B244" s="5">
        <f t="shared" si="210"/>
        <v>1165.3998996102373</v>
      </c>
      <c r="C244" s="5">
        <f t="shared" si="211"/>
        <v>2964.1409688209246</v>
      </c>
      <c r="D244" s="5">
        <f t="shared" si="212"/>
        <v>4369.8692481025182</v>
      </c>
      <c r="E244" s="15">
        <f t="shared" si="213"/>
        <v>2.6648070360562665E-7</v>
      </c>
      <c r="F244" s="15">
        <f t="shared" si="214"/>
        <v>5.2498485509475023E-7</v>
      </c>
      <c r="G244" s="15">
        <f t="shared" si="215"/>
        <v>1.0717379068420515E-6</v>
      </c>
      <c r="H244" s="5">
        <f t="shared" si="216"/>
        <v>354993.47246118996</v>
      </c>
      <c r="I244" s="5">
        <f t="shared" si="217"/>
        <v>150013.60137243191</v>
      </c>
      <c r="J244" s="5">
        <f t="shared" si="218"/>
        <v>46736.318182581475</v>
      </c>
      <c r="K244" s="5">
        <f t="shared" si="219"/>
        <v>304610.86583233438</v>
      </c>
      <c r="L244" s="5">
        <f t="shared" si="220"/>
        <v>50609.46930337941</v>
      </c>
      <c r="M244" s="5">
        <f t="shared" si="221"/>
        <v>10695.129654708844</v>
      </c>
      <c r="N244" s="15">
        <f t="shared" si="222"/>
        <v>3.8473739542910224E-3</v>
      </c>
      <c r="O244" s="15">
        <f t="shared" si="223"/>
        <v>8.816727762264942E-2</v>
      </c>
      <c r="P244" s="15">
        <f t="shared" si="224"/>
        <v>4.5125373512566735E-3</v>
      </c>
      <c r="Q244" s="5">
        <f t="shared" si="225"/>
        <v>6564.8116104763067</v>
      </c>
      <c r="R244" s="5">
        <f t="shared" si="226"/>
        <v>8979.0169632924371</v>
      </c>
      <c r="S244" s="5">
        <f t="shared" si="227"/>
        <v>4875.12284089483</v>
      </c>
      <c r="T244" s="5">
        <f t="shared" si="228"/>
        <v>18.492767106285346</v>
      </c>
      <c r="U244" s="5">
        <f t="shared" si="229"/>
        <v>59.854685716134775</v>
      </c>
      <c r="V244" s="5">
        <f t="shared" si="230"/>
        <v>104.31123011978676</v>
      </c>
      <c r="W244" s="15">
        <f t="shared" si="231"/>
        <v>-1.0734613539272964E-2</v>
      </c>
      <c r="X244" s="15">
        <f t="shared" si="232"/>
        <v>-1.217998157191269E-2</v>
      </c>
      <c r="Y244" s="15">
        <f t="shared" si="233"/>
        <v>-9.7425357312937999E-3</v>
      </c>
      <c r="Z244" s="5">
        <f t="shared" si="252"/>
        <v>5931.7580650437858</v>
      </c>
      <c r="AA244" s="5">
        <f t="shared" si="253"/>
        <v>20414.291099746111</v>
      </c>
      <c r="AB244" s="5">
        <f t="shared" si="254"/>
        <v>718.86409427116416</v>
      </c>
      <c r="AC244" s="16">
        <f t="shared" si="234"/>
        <v>1.0793116807652752</v>
      </c>
      <c r="AD244" s="16">
        <f t="shared" si="235"/>
        <v>3.0403869239954924</v>
      </c>
      <c r="AE244" s="16">
        <f t="shared" si="236"/>
        <v>14.667806783714326</v>
      </c>
      <c r="AF244" s="15">
        <f t="shared" si="237"/>
        <v>-4.0504037456468023E-3</v>
      </c>
      <c r="AG244" s="15">
        <f t="shared" si="238"/>
        <v>2.9673830763510267E-4</v>
      </c>
      <c r="AH244" s="15">
        <f t="shared" si="239"/>
        <v>9.7937136394747881E-3</v>
      </c>
      <c r="AI244" s="1">
        <f t="shared" si="203"/>
        <v>680738.33691262512</v>
      </c>
      <c r="AJ244" s="1">
        <f t="shared" si="204"/>
        <v>274764.50432579196</v>
      </c>
      <c r="AK244" s="1">
        <f t="shared" si="205"/>
        <v>89257.612558769179</v>
      </c>
      <c r="AL244" s="14">
        <f t="shared" si="240"/>
        <v>85.443897683815365</v>
      </c>
      <c r="AM244" s="14">
        <f t="shared" si="241"/>
        <v>20.534984150248693</v>
      </c>
      <c r="AN244" s="14">
        <f t="shared" si="242"/>
        <v>6.485582174068627</v>
      </c>
      <c r="AO244" s="11">
        <f t="shared" si="243"/>
        <v>3.116942954263284E-3</v>
      </c>
      <c r="AP244" s="11">
        <f t="shared" si="244"/>
        <v>3.9265260394734398E-3</v>
      </c>
      <c r="AQ244" s="11">
        <f t="shared" si="245"/>
        <v>3.5618545444217548E-3</v>
      </c>
      <c r="AR244" s="1">
        <f t="shared" si="255"/>
        <v>354993.47246118996</v>
      </c>
      <c r="AS244" s="1">
        <f t="shared" si="248"/>
        <v>150013.60137243191</v>
      </c>
      <c r="AT244" s="1">
        <f t="shared" si="249"/>
        <v>46736.318182581475</v>
      </c>
      <c r="AU244" s="1">
        <f t="shared" si="206"/>
        <v>70998.694492237992</v>
      </c>
      <c r="AV244" s="1">
        <f t="shared" si="207"/>
        <v>30002.720274486383</v>
      </c>
      <c r="AW244" s="1">
        <f t="shared" si="208"/>
        <v>9347.2636365162962</v>
      </c>
      <c r="AX244" s="2">
        <f t="shared" si="250"/>
        <v>0.16837682520076827</v>
      </c>
      <c r="AY244" s="2">
        <f t="shared" si="246"/>
        <v>0.99</v>
      </c>
      <c r="AZ244" s="2">
        <f t="shared" si="247"/>
        <v>0.99</v>
      </c>
      <c r="BA244" s="2">
        <f t="shared" si="262"/>
        <v>0.8099266390809301</v>
      </c>
      <c r="BB244" s="2">
        <f t="shared" si="263"/>
        <v>2.8350755264690075E-3</v>
      </c>
      <c r="BC244" s="2">
        <f t="shared" si="256"/>
        <v>9.801E-2</v>
      </c>
      <c r="BD244" s="2">
        <f t="shared" si="257"/>
        <v>9.801E-2</v>
      </c>
      <c r="BE244" s="2">
        <f t="shared" si="264"/>
        <v>1006.4333058309693</v>
      </c>
      <c r="BF244" s="2">
        <f t="shared" si="258"/>
        <v>14702.833070512052</v>
      </c>
      <c r="BG244" s="2">
        <f t="shared" si="259"/>
        <v>4580.6265450748106</v>
      </c>
      <c r="BH244" s="2">
        <f t="shared" si="251"/>
        <v>2015.344294375577</v>
      </c>
      <c r="BI244" s="2">
        <f t="shared" si="260"/>
        <v>1454.9950780368233</v>
      </c>
      <c r="BJ244" s="2">
        <f t="shared" si="261"/>
        <v>12872.796226570876</v>
      </c>
      <c r="BK244" s="11">
        <f t="shared" si="265"/>
        <v>5.5510204933066215E-2</v>
      </c>
      <c r="BL244" s="11"/>
      <c r="BM244" s="11"/>
    </row>
    <row r="245" spans="1:65">
      <c r="A245" s="2">
        <f t="shared" si="209"/>
        <v>2199</v>
      </c>
      <c r="B245" s="5">
        <f t="shared" si="210"/>
        <v>1165.4001946389933</v>
      </c>
      <c r="C245" s="5">
        <f t="shared" si="211"/>
        <v>2964.1424471435857</v>
      </c>
      <c r="D245" s="5">
        <f t="shared" si="212"/>
        <v>4369.873697289313</v>
      </c>
      <c r="E245" s="15">
        <f t="shared" si="213"/>
        <v>2.5315666842534528E-7</v>
      </c>
      <c r="F245" s="15">
        <f t="shared" si="214"/>
        <v>4.9873561234001268E-7</v>
      </c>
      <c r="G245" s="15">
        <f t="shared" si="215"/>
        <v>1.0181510114999488E-6</v>
      </c>
      <c r="H245" s="5">
        <f t="shared" si="216"/>
        <v>356397.48066314857</v>
      </c>
      <c r="I245" s="5">
        <f t="shared" si="217"/>
        <v>136611.53725110093</v>
      </c>
      <c r="J245" s="5">
        <f t="shared" si="218"/>
        <v>46945.3726267194</v>
      </c>
      <c r="K245" s="5">
        <f t="shared" si="219"/>
        <v>305815.53212589776</v>
      </c>
      <c r="L245" s="5">
        <f t="shared" si="220"/>
        <v>46088.047280840867</v>
      </c>
      <c r="M245" s="5">
        <f t="shared" si="221"/>
        <v>10742.958693712406</v>
      </c>
      <c r="N245" s="15">
        <f t="shared" si="222"/>
        <v>3.9547712464940155E-3</v>
      </c>
      <c r="O245" s="15">
        <f t="shared" si="223"/>
        <v>-8.9339447434921615E-2</v>
      </c>
      <c r="P245" s="15">
        <f t="shared" si="224"/>
        <v>4.4720391942609794E-3</v>
      </c>
      <c r="Q245" s="5">
        <f t="shared" si="225"/>
        <v>6520.0261781033996</v>
      </c>
      <c r="R245" s="5">
        <f t="shared" si="226"/>
        <v>8077.2468592049408</v>
      </c>
      <c r="S245" s="5">
        <f t="shared" si="227"/>
        <v>4849.2210558435227</v>
      </c>
      <c r="T245" s="5">
        <f t="shared" si="228"/>
        <v>18.294254398127592</v>
      </c>
      <c r="U245" s="5">
        <f t="shared" si="229"/>
        <v>59.125656747119628</v>
      </c>
      <c r="V245" s="5">
        <f t="shared" si="230"/>
        <v>103.29497423316953</v>
      </c>
      <c r="W245" s="15">
        <f t="shared" si="231"/>
        <v>-1.0734613539272964E-2</v>
      </c>
      <c r="X245" s="15">
        <f t="shared" si="232"/>
        <v>-1.217998157191269E-2</v>
      </c>
      <c r="Y245" s="15">
        <f t="shared" si="233"/>
        <v>-9.7425357312937999E-3</v>
      </c>
      <c r="Z245" s="5">
        <f t="shared" si="252"/>
        <v>5868.5807954781721</v>
      </c>
      <c r="AA245" s="5">
        <f t="shared" si="253"/>
        <v>273.07786628081101</v>
      </c>
      <c r="AB245" s="5">
        <f t="shared" si="254"/>
        <v>722.07682482869268</v>
      </c>
      <c r="AC245" s="16">
        <f t="shared" si="234"/>
        <v>1.0749400326907832</v>
      </c>
      <c r="AD245" s="16">
        <f t="shared" si="235"/>
        <v>3.0412891232658747</v>
      </c>
      <c r="AE245" s="16">
        <f t="shared" si="236"/>
        <v>14.811459083073169</v>
      </c>
      <c r="AF245" s="15">
        <f t="shared" si="237"/>
        <v>-4.0504037456468023E-3</v>
      </c>
      <c r="AG245" s="15">
        <f t="shared" si="238"/>
        <v>2.9673830763510267E-4</v>
      </c>
      <c r="AH245" s="15">
        <f t="shared" si="239"/>
        <v>9.7937136394747881E-3</v>
      </c>
      <c r="AI245" s="1">
        <f t="shared" si="203"/>
        <v>683663.19771360059</v>
      </c>
      <c r="AJ245" s="1">
        <f t="shared" si="204"/>
        <v>277290.77416769916</v>
      </c>
      <c r="AK245" s="1">
        <f t="shared" si="205"/>
        <v>89679.114939408551</v>
      </c>
      <c r="AL245" s="14">
        <f t="shared" si="240"/>
        <v>85.707558201137033</v>
      </c>
      <c r="AM245" s="14">
        <f t="shared" si="241"/>
        <v>20.614808988734957</v>
      </c>
      <c r="AN245" s="14">
        <f t="shared" si="242"/>
        <v>6.5084518674051557</v>
      </c>
      <c r="AO245" s="11">
        <f t="shared" si="243"/>
        <v>3.085773524720651E-3</v>
      </c>
      <c r="AP245" s="11">
        <f t="shared" si="244"/>
        <v>3.8872607790787052E-3</v>
      </c>
      <c r="AQ245" s="11">
        <f t="shared" si="245"/>
        <v>3.5262359989775374E-3</v>
      </c>
      <c r="AR245" s="1">
        <f t="shared" si="255"/>
        <v>356397.48066314857</v>
      </c>
      <c r="AS245" s="1">
        <f t="shared" si="248"/>
        <v>136611.53725110093</v>
      </c>
      <c r="AT245" s="1">
        <f t="shared" si="249"/>
        <v>46945.3726267194</v>
      </c>
      <c r="AU245" s="1">
        <f t="shared" si="206"/>
        <v>71279.49613262972</v>
      </c>
      <c r="AV245" s="1">
        <f t="shared" si="207"/>
        <v>27322.307450220189</v>
      </c>
      <c r="AW245" s="1">
        <f t="shared" si="208"/>
        <v>9389.0745253438799</v>
      </c>
      <c r="AX245" s="2">
        <f t="shared" si="250"/>
        <v>0.1751379063559898</v>
      </c>
      <c r="AY245" s="2">
        <f t="shared" si="246"/>
        <v>0.99</v>
      </c>
      <c r="AZ245" s="2">
        <f t="shared" si="247"/>
        <v>0.99</v>
      </c>
      <c r="BA245" s="2">
        <f t="shared" si="262"/>
        <v>0.29328258670996665</v>
      </c>
      <c r="BB245" s="2">
        <f t="shared" si="263"/>
        <v>3.0673286242759454E-3</v>
      </c>
      <c r="BC245" s="2">
        <f t="shared" si="256"/>
        <v>9.801E-2</v>
      </c>
      <c r="BD245" s="2">
        <f t="shared" si="257"/>
        <v>9.801E-2</v>
      </c>
      <c r="BE245" s="2">
        <f t="shared" si="264"/>
        <v>1093.1881940579083</v>
      </c>
      <c r="BF245" s="2">
        <f t="shared" si="258"/>
        <v>13389.296765980402</v>
      </c>
      <c r="BG245" s="2">
        <f t="shared" si="259"/>
        <v>4601.1159711447681</v>
      </c>
      <c r="BH245" s="2">
        <f t="shared" si="251"/>
        <v>2127.2164691670509</v>
      </c>
      <c r="BI245" s="2">
        <f t="shared" si="260"/>
        <v>99052.642911391857</v>
      </c>
      <c r="BJ245" s="2">
        <f t="shared" si="261"/>
        <v>12872.846019252389</v>
      </c>
      <c r="BK245" s="11">
        <f t="shared" si="265"/>
        <v>8.6324640153807308E-3</v>
      </c>
      <c r="BL245" s="11"/>
      <c r="BM245" s="11"/>
    </row>
    <row r="246" spans="1:65">
      <c r="A246" s="2">
        <f t="shared" si="209"/>
        <v>2200</v>
      </c>
      <c r="B246" s="5">
        <f t="shared" si="210"/>
        <v>1165.4004749163826</v>
      </c>
      <c r="C246" s="5">
        <f t="shared" si="211"/>
        <v>2964.1438515508144</v>
      </c>
      <c r="D246" s="5">
        <f t="shared" si="212"/>
        <v>4369.8779240210715</v>
      </c>
      <c r="E246" s="15">
        <f t="shared" si="213"/>
        <v>2.4049883500407801E-7</v>
      </c>
      <c r="F246" s="15">
        <f t="shared" si="214"/>
        <v>4.7379883172301204E-7</v>
      </c>
      <c r="G246" s="15">
        <f t="shared" si="215"/>
        <v>9.6724346092495143E-7</v>
      </c>
      <c r="H246" s="5">
        <f t="shared" si="216"/>
        <v>357707.120566</v>
      </c>
      <c r="I246" s="5">
        <f t="shared" si="217"/>
        <v>137097.06527821833</v>
      </c>
      <c r="J246" s="5">
        <f t="shared" si="218"/>
        <v>47153.45944088234</v>
      </c>
      <c r="K246" s="5">
        <f t="shared" si="219"/>
        <v>306939.22669944464</v>
      </c>
      <c r="L246" s="5">
        <f t="shared" si="220"/>
        <v>46251.825870897039</v>
      </c>
      <c r="M246" s="5">
        <f t="shared" si="221"/>
        <v>10790.566752833383</v>
      </c>
      <c r="N246" s="15">
        <f t="shared" si="222"/>
        <v>3.674419561803921E-3</v>
      </c>
      <c r="O246" s="15">
        <f t="shared" si="223"/>
        <v>3.5536022834332659E-3</v>
      </c>
      <c r="P246" s="15">
        <f t="shared" si="224"/>
        <v>4.4315593569992373E-3</v>
      </c>
      <c r="Q246" s="5">
        <f t="shared" si="225"/>
        <v>6473.7379129909796</v>
      </c>
      <c r="R246" s="5">
        <f t="shared" si="226"/>
        <v>8007.2236520584074</v>
      </c>
      <c r="S246" s="5">
        <f t="shared" si="227"/>
        <v>4823.2622593440983</v>
      </c>
      <c r="T246" s="5">
        <f t="shared" si="228"/>
        <v>18.097872647174547</v>
      </c>
      <c r="U246" s="5">
        <f t="shared" si="229"/>
        <v>58.405507337512475</v>
      </c>
      <c r="V246" s="5">
        <f t="shared" si="230"/>
        <v>102.28861925583981</v>
      </c>
      <c r="W246" s="15">
        <f t="shared" si="231"/>
        <v>-1.0734613539272964E-2</v>
      </c>
      <c r="X246" s="15">
        <f t="shared" si="232"/>
        <v>-1.217998157191269E-2</v>
      </c>
      <c r="Y246" s="15">
        <f t="shared" si="233"/>
        <v>-9.7425357312937999E-3</v>
      </c>
      <c r="Z246" s="5">
        <f t="shared" si="252"/>
        <v>5757.7430871076522</v>
      </c>
      <c r="AA246" s="5">
        <f t="shared" si="253"/>
        <v>245.72532467473511</v>
      </c>
      <c r="AB246" s="5">
        <f t="shared" si="254"/>
        <v>725.27463326281497</v>
      </c>
      <c r="AC246" s="16">
        <f t="shared" si="234"/>
        <v>1.0705860915560268</v>
      </c>
      <c r="AD246" s="16">
        <f t="shared" si="235"/>
        <v>3.0421915902533416</v>
      </c>
      <c r="AE246" s="16">
        <f t="shared" si="236"/>
        <v>14.956518271915586</v>
      </c>
      <c r="AF246" s="15">
        <f t="shared" si="237"/>
        <v>-4.0504037456468023E-3</v>
      </c>
      <c r="AG246" s="15">
        <f t="shared" si="238"/>
        <v>2.9673830763510267E-4</v>
      </c>
      <c r="AH246" s="15">
        <f t="shared" si="239"/>
        <v>9.7937136394747881E-3</v>
      </c>
      <c r="AI246" s="1">
        <f t="shared" si="203"/>
        <v>686576.37407487025</v>
      </c>
      <c r="AJ246" s="1">
        <f t="shared" si="204"/>
        <v>276884.00420114945</v>
      </c>
      <c r="AK246" s="1">
        <f t="shared" si="205"/>
        <v>90100.277970811585</v>
      </c>
      <c r="AL246" s="14">
        <f t="shared" si="240"/>
        <v>85.969387573962905</v>
      </c>
      <c r="AM246" s="14">
        <f t="shared" si="241"/>
        <v>20.694142775800564</v>
      </c>
      <c r="AN246" s="14">
        <f t="shared" si="242"/>
        <v>6.5311727013048886</v>
      </c>
      <c r="AO246" s="11">
        <f t="shared" si="243"/>
        <v>3.0549157894734446E-3</v>
      </c>
      <c r="AP246" s="11">
        <f t="shared" si="244"/>
        <v>3.8483881712879182E-3</v>
      </c>
      <c r="AQ246" s="11">
        <f t="shared" si="245"/>
        <v>3.4909736389877621E-3</v>
      </c>
      <c r="AR246" s="1">
        <f t="shared" si="255"/>
        <v>357707.120566</v>
      </c>
      <c r="AS246" s="1">
        <f t="shared" si="248"/>
        <v>137097.06527821833</v>
      </c>
      <c r="AT246" s="1">
        <f t="shared" si="249"/>
        <v>47153.45944088234</v>
      </c>
      <c r="AU246" s="1">
        <f t="shared" si="206"/>
        <v>71541.424113200002</v>
      </c>
      <c r="AV246" s="1">
        <f t="shared" si="207"/>
        <v>27419.413055643668</v>
      </c>
      <c r="AW246" s="1">
        <f t="shared" si="208"/>
        <v>9430.6918881764686</v>
      </c>
      <c r="AX246" s="2">
        <f t="shared" si="250"/>
        <v>0.17267892271263705</v>
      </c>
      <c r="AY246" s="2">
        <f t="shared" si="246"/>
        <v>0.99</v>
      </c>
      <c r="AZ246" s="2">
        <f t="shared" si="247"/>
        <v>0.99</v>
      </c>
      <c r="BA246" s="2">
        <f t="shared" si="262"/>
        <v>0.2906234966627293</v>
      </c>
      <c r="BB246" s="2">
        <f t="shared" si="263"/>
        <v>2.9818010349196879E-3</v>
      </c>
      <c r="BC246" s="2">
        <f t="shared" si="256"/>
        <v>9.801E-2</v>
      </c>
      <c r="BD246" s="2">
        <f t="shared" si="257"/>
        <v>9.801E-2</v>
      </c>
      <c r="BE246" s="2">
        <f t="shared" si="264"/>
        <v>1066.6114623018404</v>
      </c>
      <c r="BF246" s="2">
        <f t="shared" si="258"/>
        <v>13436.883367918179</v>
      </c>
      <c r="BG246" s="2">
        <f t="shared" si="259"/>
        <v>4621.5105598008777</v>
      </c>
      <c r="BH246" s="2">
        <f t="shared" si="251"/>
        <v>2145.5795887900608</v>
      </c>
      <c r="BI246" s="2">
        <f t="shared" si="260"/>
        <v>110469.76521862029</v>
      </c>
      <c r="BJ246" s="2">
        <f t="shared" si="261"/>
        <v>12872.896060479636</v>
      </c>
      <c r="BK246" s="11">
        <f t="shared" si="265"/>
        <v>3.3709346276885127E-2</v>
      </c>
      <c r="BL246" s="11"/>
      <c r="BM246" s="11"/>
    </row>
    <row r="247" spans="1:65">
      <c r="A247" s="2">
        <f t="shared" si="209"/>
        <v>2201</v>
      </c>
      <c r="B247" s="5">
        <f t="shared" si="210"/>
        <v>1165.4007411799664</v>
      </c>
      <c r="C247" s="5">
        <f t="shared" si="211"/>
        <v>2964.1451857383136</v>
      </c>
      <c r="D247" s="5">
        <f t="shared" si="212"/>
        <v>4369.8819394201264</v>
      </c>
      <c r="E247" s="15">
        <f t="shared" si="213"/>
        <v>2.2847389325387411E-7</v>
      </c>
      <c r="F247" s="15">
        <f t="shared" si="214"/>
        <v>4.5010889013686141E-7</v>
      </c>
      <c r="G247" s="15">
        <f t="shared" si="215"/>
        <v>9.1888128787870382E-7</v>
      </c>
      <c r="H247" s="5">
        <f t="shared" si="216"/>
        <v>359120.72522711672</v>
      </c>
      <c r="I247" s="5">
        <f t="shared" si="217"/>
        <v>137592.69221752009</v>
      </c>
      <c r="J247" s="5">
        <f t="shared" si="218"/>
        <v>47360.559938484301</v>
      </c>
      <c r="K247" s="5">
        <f t="shared" si="219"/>
        <v>308152.13388615794</v>
      </c>
      <c r="L247" s="5">
        <f t="shared" si="220"/>
        <v>46419.012428788403</v>
      </c>
      <c r="M247" s="5">
        <f t="shared" si="221"/>
        <v>10837.949536176473</v>
      </c>
      <c r="N247" s="15">
        <f t="shared" si="222"/>
        <v>3.9516199990332623E-3</v>
      </c>
      <c r="O247" s="15">
        <f t="shared" si="223"/>
        <v>3.614701792703956E-3</v>
      </c>
      <c r="P247" s="15">
        <f t="shared" si="224"/>
        <v>4.3911301814287818E-3</v>
      </c>
      <c r="Q247" s="5">
        <f t="shared" si="225"/>
        <v>6429.5534493071464</v>
      </c>
      <c r="R247" s="5">
        <f t="shared" si="226"/>
        <v>7938.2905802718624</v>
      </c>
      <c r="S247" s="5">
        <f t="shared" si="227"/>
        <v>4797.2490922777042</v>
      </c>
      <c r="T247" s="5">
        <f t="shared" si="228"/>
        <v>17.903598978424149</v>
      </c>
      <c r="U247" s="5">
        <f t="shared" si="229"/>
        <v>57.69412933444336</v>
      </c>
      <c r="V247" s="5">
        <f t="shared" si="230"/>
        <v>101.29206872783507</v>
      </c>
      <c r="W247" s="15">
        <f t="shared" si="231"/>
        <v>-1.0734613539272964E-2</v>
      </c>
      <c r="X247" s="15">
        <f t="shared" si="232"/>
        <v>-1.217998157191269E-2</v>
      </c>
      <c r="Y247" s="15">
        <f t="shared" si="233"/>
        <v>-9.7425357312937999E-3</v>
      </c>
      <c r="Z247" s="5">
        <f t="shared" si="252"/>
        <v>5710.68438953033</v>
      </c>
      <c r="AA247" s="5">
        <f t="shared" si="253"/>
        <v>243.66736854883689</v>
      </c>
      <c r="AB247" s="5">
        <f t="shared" si="254"/>
        <v>728.45720878136933</v>
      </c>
      <c r="AC247" s="16">
        <f t="shared" si="234"/>
        <v>1.0662497856407509</v>
      </c>
      <c r="AD247" s="16">
        <f t="shared" si="235"/>
        <v>3.0430943250373352</v>
      </c>
      <c r="AE247" s="16">
        <f t="shared" si="236"/>
        <v>15.102998128914299</v>
      </c>
      <c r="AF247" s="15">
        <f t="shared" si="237"/>
        <v>-4.0504037456468023E-3</v>
      </c>
      <c r="AG247" s="15">
        <f t="shared" si="238"/>
        <v>2.9673830763510267E-4</v>
      </c>
      <c r="AH247" s="15">
        <f t="shared" si="239"/>
        <v>9.7937136394747881E-3</v>
      </c>
      <c r="AI247" s="1">
        <f t="shared" si="203"/>
        <v>689460.16078058328</v>
      </c>
      <c r="AJ247" s="1">
        <f t="shared" si="204"/>
        <v>276615.01683667814</v>
      </c>
      <c r="AK247" s="1">
        <f t="shared" si="205"/>
        <v>90520.942061906899</v>
      </c>
      <c r="AL247" s="14">
        <f t="shared" si="240"/>
        <v>86.229390521078869</v>
      </c>
      <c r="AM247" s="14">
        <f t="shared" si="241"/>
        <v>20.772985479131165</v>
      </c>
      <c r="AN247" s="14">
        <f t="shared" si="242"/>
        <v>6.5537448515195003</v>
      </c>
      <c r="AO247" s="11">
        <f t="shared" si="243"/>
        <v>3.02436663157871E-3</v>
      </c>
      <c r="AP247" s="11">
        <f t="shared" si="244"/>
        <v>3.8099042895750391E-3</v>
      </c>
      <c r="AQ247" s="11">
        <f t="shared" si="245"/>
        <v>3.4560639025978846E-3</v>
      </c>
      <c r="AR247" s="1">
        <f t="shared" si="255"/>
        <v>359120.72522711672</v>
      </c>
      <c r="AS247" s="1">
        <f t="shared" si="248"/>
        <v>137592.69221752009</v>
      </c>
      <c r="AT247" s="1">
        <f t="shared" si="249"/>
        <v>47360.559938484301</v>
      </c>
      <c r="AU247" s="1">
        <f t="shared" si="206"/>
        <v>71824.145045423342</v>
      </c>
      <c r="AV247" s="1">
        <f t="shared" si="207"/>
        <v>27518.538443504018</v>
      </c>
      <c r="AW247" s="1">
        <f t="shared" si="208"/>
        <v>9472.1119876968605</v>
      </c>
      <c r="AX247" s="2">
        <f t="shared" si="250"/>
        <v>0.17634403169851681</v>
      </c>
      <c r="AY247" s="2">
        <f t="shared" si="246"/>
        <v>0.99</v>
      </c>
      <c r="AZ247" s="2">
        <f t="shared" si="247"/>
        <v>0.99</v>
      </c>
      <c r="BA247" s="2">
        <f t="shared" si="262"/>
        <v>0.2947036867776392</v>
      </c>
      <c r="BB247" s="2">
        <f t="shared" si="263"/>
        <v>3.1097217515687506E-3</v>
      </c>
      <c r="BC247" s="2">
        <f t="shared" si="256"/>
        <v>9.801E-2</v>
      </c>
      <c r="BD247" s="2">
        <f t="shared" si="257"/>
        <v>9.801E-2</v>
      </c>
      <c r="BE247" s="2">
        <f t="shared" si="264"/>
        <v>1116.7655306779095</v>
      </c>
      <c r="BF247" s="2">
        <f t="shared" si="258"/>
        <v>13485.459764239144</v>
      </c>
      <c r="BG247" s="2">
        <f t="shared" si="259"/>
        <v>4641.8084795708464</v>
      </c>
      <c r="BH247" s="2">
        <f t="shared" si="251"/>
        <v>2217.9056741132017</v>
      </c>
      <c r="BI247" s="2">
        <f t="shared" si="260"/>
        <v>111805.50445189688</v>
      </c>
      <c r="BJ247" s="2">
        <f t="shared" si="261"/>
        <v>12872.946763073782</v>
      </c>
      <c r="BK247" s="11">
        <f t="shared" si="265"/>
        <v>3.3904313610015419E-2</v>
      </c>
      <c r="BL247" s="11"/>
      <c r="BM247" s="11"/>
    </row>
    <row r="248" spans="1:65">
      <c r="A248" s="2">
        <f t="shared" si="209"/>
        <v>2202</v>
      </c>
      <c r="B248" s="5">
        <f t="shared" si="210"/>
        <v>1165.4009941304287</v>
      </c>
      <c r="C248" s="5">
        <f t="shared" si="211"/>
        <v>2964.146453217008</v>
      </c>
      <c r="D248" s="5">
        <f t="shared" si="212"/>
        <v>4369.8857540527333</v>
      </c>
      <c r="E248" s="15">
        <f t="shared" si="213"/>
        <v>2.170501985911804E-7</v>
      </c>
      <c r="F248" s="15">
        <f t="shared" si="214"/>
        <v>4.2760344563001834E-7</v>
      </c>
      <c r="G248" s="15">
        <f t="shared" si="215"/>
        <v>8.7293722348476857E-7</v>
      </c>
      <c r="H248" s="5">
        <f t="shared" si="216"/>
        <v>360450.01095697313</v>
      </c>
      <c r="I248" s="5">
        <f t="shared" si="217"/>
        <v>138097.43326399013</v>
      </c>
      <c r="J248" s="5">
        <f t="shared" si="218"/>
        <v>47566.656883331052</v>
      </c>
      <c r="K248" s="5">
        <f t="shared" si="219"/>
        <v>309292.6921912618</v>
      </c>
      <c r="L248" s="5">
        <f t="shared" si="220"/>
        <v>46589.274667623809</v>
      </c>
      <c r="M248" s="5">
        <f t="shared" si="221"/>
        <v>10885.10308060494</v>
      </c>
      <c r="N248" s="15">
        <f t="shared" si="222"/>
        <v>3.7012831640010901E-3</v>
      </c>
      <c r="O248" s="15">
        <f t="shared" si="223"/>
        <v>3.6679418610339187E-3</v>
      </c>
      <c r="P248" s="15">
        <f t="shared" si="224"/>
        <v>4.3507809545588749E-3</v>
      </c>
      <c r="Q248" s="5">
        <f t="shared" si="225"/>
        <v>6384.0782033808564</v>
      </c>
      <c r="R248" s="5">
        <f t="shared" si="226"/>
        <v>7870.3682541940207</v>
      </c>
      <c r="S248" s="5">
        <f t="shared" si="227"/>
        <v>4771.1843224477097</v>
      </c>
      <c r="T248" s="5">
        <f t="shared" si="228"/>
        <v>17.711410762428645</v>
      </c>
      <c r="U248" s="5">
        <f t="shared" si="229"/>
        <v>56.99141590234229</v>
      </c>
      <c r="V248" s="5">
        <f t="shared" si="230"/>
        <v>100.30522712895747</v>
      </c>
      <c r="W248" s="15">
        <f t="shared" si="231"/>
        <v>-1.0734613539272964E-2</v>
      </c>
      <c r="X248" s="15">
        <f t="shared" si="232"/>
        <v>-1.217998157191269E-2</v>
      </c>
      <c r="Y248" s="15">
        <f t="shared" si="233"/>
        <v>-9.7425357312937999E-3</v>
      </c>
      <c r="Z248" s="5">
        <f t="shared" si="252"/>
        <v>5623.7107808816027</v>
      </c>
      <c r="AA248" s="5">
        <f t="shared" si="253"/>
        <v>241.64135312832386</v>
      </c>
      <c r="AB248" s="5">
        <f t="shared" si="254"/>
        <v>731.62426471740321</v>
      </c>
      <c r="AC248" s="16">
        <f t="shared" si="234"/>
        <v>1.0619310435151965</v>
      </c>
      <c r="AD248" s="16">
        <f t="shared" si="235"/>
        <v>3.0439973276973209</v>
      </c>
      <c r="AE248" s="16">
        <f t="shared" si="236"/>
        <v>15.250912567686409</v>
      </c>
      <c r="AF248" s="15">
        <f t="shared" si="237"/>
        <v>-4.0504037456468023E-3</v>
      </c>
      <c r="AG248" s="15">
        <f t="shared" si="238"/>
        <v>2.9673830763510267E-4</v>
      </c>
      <c r="AH248" s="15">
        <f t="shared" si="239"/>
        <v>9.7937136394747881E-3</v>
      </c>
      <c r="AI248" s="1">
        <f t="shared" si="203"/>
        <v>692338.28974794829</v>
      </c>
      <c r="AJ248" s="1">
        <f t="shared" si="204"/>
        <v>276472.05359651439</v>
      </c>
      <c r="AK248" s="1">
        <f t="shared" si="205"/>
        <v>90940.959843413075</v>
      </c>
      <c r="AL248" s="14">
        <f t="shared" si="240"/>
        <v>86.487571919518672</v>
      </c>
      <c r="AM248" s="14">
        <f t="shared" si="241"/>
        <v>20.851337134750544</v>
      </c>
      <c r="AN248" s="14">
        <f t="shared" si="242"/>
        <v>6.5761685109175909</v>
      </c>
      <c r="AO248" s="11">
        <f t="shared" si="243"/>
        <v>2.9941229652629231E-3</v>
      </c>
      <c r="AP248" s="11">
        <f t="shared" si="244"/>
        <v>3.7718052466792886E-3</v>
      </c>
      <c r="AQ248" s="11">
        <f t="shared" si="245"/>
        <v>3.4215032635719058E-3</v>
      </c>
      <c r="AR248" s="1">
        <f t="shared" si="255"/>
        <v>360450.01095697313</v>
      </c>
      <c r="AS248" s="1">
        <f t="shared" si="248"/>
        <v>138097.43326399013</v>
      </c>
      <c r="AT248" s="1">
        <f t="shared" si="249"/>
        <v>47566.656883331052</v>
      </c>
      <c r="AU248" s="1">
        <f t="shared" si="206"/>
        <v>72090.002191394626</v>
      </c>
      <c r="AV248" s="1">
        <f t="shared" si="207"/>
        <v>27619.486652798027</v>
      </c>
      <c r="AW248" s="1">
        <f t="shared" si="208"/>
        <v>9513.3313766662104</v>
      </c>
      <c r="AX248" s="2">
        <f t="shared" si="250"/>
        <v>0.17888394253362724</v>
      </c>
      <c r="AY248" s="2">
        <f t="shared" si="246"/>
        <v>0.99</v>
      </c>
      <c r="AZ248" s="2">
        <f t="shared" si="247"/>
        <v>0.99</v>
      </c>
      <c r="BA248" s="2">
        <f t="shared" si="262"/>
        <v>0.2985495776823136</v>
      </c>
      <c r="BB248" s="2">
        <f t="shared" si="263"/>
        <v>3.1999464896374057E-3</v>
      </c>
      <c r="BC248" s="2">
        <f t="shared" si="256"/>
        <v>9.801E-2</v>
      </c>
      <c r="BD248" s="2">
        <f t="shared" si="257"/>
        <v>9.801E-2</v>
      </c>
      <c r="BE248" s="2">
        <f t="shared" si="264"/>
        <v>1153.4207472515307</v>
      </c>
      <c r="BF248" s="2">
        <f t="shared" si="258"/>
        <v>13534.929434203672</v>
      </c>
      <c r="BG248" s="2">
        <f t="shared" si="259"/>
        <v>4662.0080411352765</v>
      </c>
      <c r="BH248" s="2">
        <f t="shared" si="251"/>
        <v>2293.1022436457683</v>
      </c>
      <c r="BI248" s="2">
        <f t="shared" si="260"/>
        <v>113156.50832227117</v>
      </c>
      <c r="BJ248" s="2">
        <f t="shared" si="261"/>
        <v>12872.998500859476</v>
      </c>
      <c r="BK248" s="11">
        <f t="shared" si="265"/>
        <v>3.3749087462790123E-2</v>
      </c>
      <c r="BL248" s="11"/>
      <c r="BM248" s="11"/>
    </row>
    <row r="249" spans="1:65">
      <c r="A249" s="2">
        <f t="shared" si="209"/>
        <v>2203</v>
      </c>
      <c r="B249" s="5">
        <f t="shared" si="210"/>
        <v>1165.4012344334201</v>
      </c>
      <c r="C249" s="5">
        <f t="shared" si="211"/>
        <v>2964.1476573222826</v>
      </c>
      <c r="D249" s="5">
        <f t="shared" si="212"/>
        <v>4369.8893779568734</v>
      </c>
      <c r="E249" s="15">
        <f t="shared" si="213"/>
        <v>2.0619768866162136E-7</v>
      </c>
      <c r="F249" s="15">
        <f t="shared" si="214"/>
        <v>4.0622327334851738E-7</v>
      </c>
      <c r="G249" s="15">
        <f t="shared" si="215"/>
        <v>8.2929036231053014E-7</v>
      </c>
      <c r="H249" s="5">
        <f t="shared" si="216"/>
        <v>361783.55409916933</v>
      </c>
      <c r="I249" s="5">
        <f t="shared" si="217"/>
        <v>138610.36662333668</v>
      </c>
      <c r="J249" s="5">
        <f t="shared" si="218"/>
        <v>47771.734389863792</v>
      </c>
      <c r="K249" s="5">
        <f t="shared" si="219"/>
        <v>310436.90654322726</v>
      </c>
      <c r="L249" s="5">
        <f t="shared" si="220"/>
        <v>46762.301561101347</v>
      </c>
      <c r="M249" s="5">
        <f t="shared" si="221"/>
        <v>10932.023732875201</v>
      </c>
      <c r="N249" s="15">
        <f t="shared" si="222"/>
        <v>3.6994548557192086E-3</v>
      </c>
      <c r="O249" s="15">
        <f t="shared" si="223"/>
        <v>3.7138782415468974E-3</v>
      </c>
      <c r="P249" s="15">
        <f t="shared" si="224"/>
        <v>4.3105381660430986E-3</v>
      </c>
      <c r="Q249" s="5">
        <f t="shared" si="225"/>
        <v>6338.9129813342897</v>
      </c>
      <c r="R249" s="5">
        <f t="shared" si="226"/>
        <v>7803.384057360513</v>
      </c>
      <c r="S249" s="5">
        <f t="shared" si="227"/>
        <v>4745.0708272478187</v>
      </c>
      <c r="T249" s="5">
        <f t="shared" si="228"/>
        <v>17.521285612658655</v>
      </c>
      <c r="U249" s="5">
        <f t="shared" si="229"/>
        <v>56.29726150689455</v>
      </c>
      <c r="V249" s="5">
        <f t="shared" si="230"/>
        <v>99.327999869618054</v>
      </c>
      <c r="W249" s="15">
        <f t="shared" si="231"/>
        <v>-1.0734613539272964E-2</v>
      </c>
      <c r="X249" s="15">
        <f t="shared" si="232"/>
        <v>-1.217998157191269E-2</v>
      </c>
      <c r="Y249" s="15">
        <f t="shared" si="233"/>
        <v>-9.7425357312937999E-3</v>
      </c>
      <c r="Z249" s="5">
        <f t="shared" si="252"/>
        <v>5544.1684889238668</v>
      </c>
      <c r="AA249" s="5">
        <f t="shared" si="253"/>
        <v>239.64489006137362</v>
      </c>
      <c r="AB249" s="5">
        <f t="shared" si="254"/>
        <v>734.77553685947737</v>
      </c>
      <c r="AC249" s="16">
        <f t="shared" si="234"/>
        <v>1.0576297940389239</v>
      </c>
      <c r="AD249" s="16">
        <f t="shared" si="235"/>
        <v>3.0449005983127875</v>
      </c>
      <c r="AE249" s="16">
        <f t="shared" si="236"/>
        <v>15.400275638114998</v>
      </c>
      <c r="AF249" s="15">
        <f t="shared" si="237"/>
        <v>-4.0504037456468023E-3</v>
      </c>
      <c r="AG249" s="15">
        <f t="shared" si="238"/>
        <v>2.9673830763510267E-4</v>
      </c>
      <c r="AH249" s="15">
        <f t="shared" si="239"/>
        <v>9.7937136394747881E-3</v>
      </c>
      <c r="AI249" s="1">
        <f t="shared" ref="AI249:AI312" si="266">(1-$AI$5)*AI248+AU248</f>
        <v>695194.46296454803</v>
      </c>
      <c r="AJ249" s="1">
        <f t="shared" ref="AJ249:AJ312" si="267">(1-$AI$5)*AJ248+AV248</f>
        <v>276444.334889661</v>
      </c>
      <c r="AK249" s="1">
        <f t="shared" ref="AK249:AK312" si="268">(1-$AI$5)*AK248+AW248</f>
        <v>91360.195235737978</v>
      </c>
      <c r="AL249" s="14">
        <f t="shared" si="240"/>
        <v>86.743936800559794</v>
      </c>
      <c r="AM249" s="14">
        <f t="shared" si="241"/>
        <v>20.929197845727622</v>
      </c>
      <c r="AN249" s="14">
        <f t="shared" si="242"/>
        <v>6.5984438891192756</v>
      </c>
      <c r="AO249" s="11">
        <f t="shared" si="243"/>
        <v>2.9641817356102938E-3</v>
      </c>
      <c r="AP249" s="11">
        <f t="shared" si="244"/>
        <v>3.7340871942124956E-3</v>
      </c>
      <c r="AQ249" s="11">
        <f t="shared" si="245"/>
        <v>3.3872882309361869E-3</v>
      </c>
      <c r="AR249" s="1">
        <f t="shared" si="255"/>
        <v>361783.55409916933</v>
      </c>
      <c r="AS249" s="1">
        <f t="shared" si="248"/>
        <v>138610.36662333668</v>
      </c>
      <c r="AT249" s="1">
        <f t="shared" si="249"/>
        <v>47771.734389863792</v>
      </c>
      <c r="AU249" s="1">
        <f t="shared" ref="AU249:AU312" si="269">$AU$5*AR249</f>
        <v>72356.710819833868</v>
      </c>
      <c r="AV249" s="1">
        <f t="shared" ref="AV249:AV312" si="270">$AU$5*AS249</f>
        <v>27722.073324667337</v>
      </c>
      <c r="AW249" s="1">
        <f t="shared" ref="AW249:AW312" si="271">$AU$5*AT249</f>
        <v>9554.3468779727591</v>
      </c>
      <c r="AX249" s="2">
        <f t="shared" si="250"/>
        <v>0.18163358797447729</v>
      </c>
      <c r="AY249" s="2">
        <f t="shared" si="246"/>
        <v>0.99</v>
      </c>
      <c r="AZ249" s="2">
        <f t="shared" si="247"/>
        <v>0.99</v>
      </c>
      <c r="BA249" s="2">
        <f t="shared" si="262"/>
        <v>0.30247089716569714</v>
      </c>
      <c r="BB249" s="2">
        <f t="shared" si="263"/>
        <v>3.299076028048218E-3</v>
      </c>
      <c r="BC249" s="2">
        <f t="shared" si="256"/>
        <v>9.801E-2</v>
      </c>
      <c r="BD249" s="2">
        <f t="shared" si="257"/>
        <v>9.801E-2</v>
      </c>
      <c r="BE249" s="2">
        <f t="shared" si="264"/>
        <v>1193.5514506706552</v>
      </c>
      <c r="BF249" s="2">
        <f t="shared" si="258"/>
        <v>13585.202032753228</v>
      </c>
      <c r="BG249" s="2">
        <f t="shared" si="259"/>
        <v>4682.1076875505505</v>
      </c>
      <c r="BH249" s="2">
        <f t="shared" si="251"/>
        <v>2370.4923518276896</v>
      </c>
      <c r="BI249" s="2">
        <f t="shared" si="260"/>
        <v>114523.00353407067</v>
      </c>
      <c r="BJ249" s="2">
        <f t="shared" si="261"/>
        <v>12873.051611953688</v>
      </c>
      <c r="BK249" s="11">
        <f t="shared" si="265"/>
        <v>3.3756041322624747E-2</v>
      </c>
      <c r="BL249" s="11"/>
      <c r="BM249" s="11"/>
    </row>
    <row r="250" spans="1:65">
      <c r="A250" s="2">
        <f t="shared" ref="A250:A313" si="272">1+A249</f>
        <v>2204</v>
      </c>
      <c r="B250" s="5">
        <f t="shared" ref="B250:B313" si="273">B249*(1+E250)</f>
        <v>1165.4014627213089</v>
      </c>
      <c r="C250" s="5">
        <f t="shared" ref="C250:C313" si="274">C249*(1+F250)</f>
        <v>2964.1488012227583</v>
      </c>
      <c r="D250" s="5">
        <f t="shared" ref="D250:D313" si="275">D249*(1+G250)</f>
        <v>4369.8928206686614</v>
      </c>
      <c r="E250" s="15">
        <f t="shared" ref="E250:E313" si="276">E249*$E$5</f>
        <v>1.9588780422854028E-7</v>
      </c>
      <c r="F250" s="15">
        <f t="shared" ref="F250:F313" si="277">F249*$E$5</f>
        <v>3.8591210968109148E-7</v>
      </c>
      <c r="G250" s="15">
        <f t="shared" ref="G250:G313" si="278">G249*$E$5</f>
        <v>7.8782584419500355E-7</v>
      </c>
      <c r="H250" s="5">
        <f t="shared" ref="H250:H313" si="279">AR250</f>
        <v>363104.85604282492</v>
      </c>
      <c r="I250" s="5">
        <f t="shared" ref="I250:I313" si="280">AS250</f>
        <v>139130.63063330442</v>
      </c>
      <c r="J250" s="5">
        <f t="shared" ref="J250:J313" si="281">AT250</f>
        <v>47975.777830806786</v>
      </c>
      <c r="K250" s="5">
        <f t="shared" ref="K250:K313" si="282">H250/B250*1000</f>
        <v>311570.61978877644</v>
      </c>
      <c r="L250" s="5">
        <f t="shared" ref="L250:L313" si="283">I250/C250*1000</f>
        <v>46937.802372104539</v>
      </c>
      <c r="M250" s="5">
        <f t="shared" ref="M250:M313" si="284">J250/D250*1000</f>
        <v>10978.708128467495</v>
      </c>
      <c r="N250" s="15">
        <f t="shared" ref="N250:N313" si="285">K250/K249-1</f>
        <v>3.6519924714277785E-3</v>
      </c>
      <c r="O250" s="15">
        <f t="shared" ref="O250:O313" si="286">L250/L249-1</f>
        <v>3.7530404865524503E-3</v>
      </c>
      <c r="P250" s="15">
        <f t="shared" ref="P250:P313" si="287">M250/M249-1</f>
        <v>4.2704257448602512E-3</v>
      </c>
      <c r="Q250" s="5">
        <f t="shared" ref="Q250:Q313" si="288">T250*H250/1000</f>
        <v>6293.7695928975791</v>
      </c>
      <c r="R250" s="5">
        <f t="shared" ref="R250:R313" si="289">U250*I250/1000</f>
        <v>7737.2716775375466</v>
      </c>
      <c r="S250" s="5">
        <f t="shared" ref="S250:S313" si="290">V250*J250/1000</f>
        <v>4718.9115778592113</v>
      </c>
      <c r="T250" s="5">
        <f t="shared" ref="T250:T313" si="291">T249*(1+W250)</f>
        <v>17.333201382895542</v>
      </c>
      <c r="U250" s="5">
        <f t="shared" ref="U250:U313" si="292">U249*(1+X250)</f>
        <v>55.611561899191422</v>
      </c>
      <c r="V250" s="5">
        <f t="shared" ref="V250:V313" si="293">V249*(1+Y250)</f>
        <v>98.360293281770353</v>
      </c>
      <c r="W250" s="15">
        <f t="shared" ref="W250:W313" si="294">T$5-1</f>
        <v>-1.0734613539272964E-2</v>
      </c>
      <c r="X250" s="15">
        <f t="shared" ref="X250:X313" si="295">U$5-1</f>
        <v>-1.217998157191269E-2</v>
      </c>
      <c r="Y250" s="15">
        <f t="shared" ref="Y250:Y313" si="296">V$5-1</f>
        <v>-9.7425357312937999E-3</v>
      </c>
      <c r="Z250" s="5">
        <f t="shared" si="252"/>
        <v>5464.2885257187945</v>
      </c>
      <c r="AA250" s="5">
        <f t="shared" si="253"/>
        <v>237.67579444221727</v>
      </c>
      <c r="AB250" s="5">
        <f t="shared" si="254"/>
        <v>737.91078190580856</v>
      </c>
      <c r="AC250" s="16">
        <f t="shared" ref="AC250:AC313" si="297">AC249*(1+AF250)</f>
        <v>1.053345966359641</v>
      </c>
      <c r="AD250" s="16">
        <f t="shared" ref="AD250:AD313" si="298">AD249*(1+AG250)</f>
        <v>3.0458041369632478</v>
      </c>
      <c r="AE250" s="16">
        <f t="shared" ref="AE250:AE313" si="299">AE249*(1+AH250)</f>
        <v>15.551101527683675</v>
      </c>
      <c r="AF250" s="15">
        <f t="shared" ref="AF250:AF313" si="300">AC$5-1</f>
        <v>-4.0504037456468023E-3</v>
      </c>
      <c r="AG250" s="15">
        <f t="shared" ref="AG250:AG313" si="301">AD$5-1</f>
        <v>2.9673830763510267E-4</v>
      </c>
      <c r="AH250" s="15">
        <f t="shared" ref="AH250:AH313" si="302">AE$5-1</f>
        <v>9.7937136394747881E-3</v>
      </c>
      <c r="AI250" s="1">
        <f t="shared" si="266"/>
        <v>698031.72748792719</v>
      </c>
      <c r="AJ250" s="1">
        <f t="shared" si="267"/>
        <v>276521.97472536226</v>
      </c>
      <c r="AK250" s="1">
        <f t="shared" si="268"/>
        <v>91778.522590136941</v>
      </c>
      <c r="AL250" s="14">
        <f t="shared" ref="AL250:AL313" si="303">AL249*(1+AO250)</f>
        <v>86.99849034576755</v>
      </c>
      <c r="AM250" s="14">
        <f t="shared" ref="AM250:AM313" si="304">AM249*(1+AP250)</f>
        <v>21.006567780891885</v>
      </c>
      <c r="AN250" s="14">
        <f t="shared" ref="AN250:AN313" si="305">AN249*(1+AQ250)</f>
        <v>6.6205712121341005</v>
      </c>
      <c r="AO250" s="11">
        <f t="shared" ref="AO250:AO313" si="306">AO$5*AO249</f>
        <v>2.9345399182541909E-3</v>
      </c>
      <c r="AP250" s="11">
        <f t="shared" ref="AP250:AP313" si="307">AP$5*AP249</f>
        <v>3.6967463222703704E-3</v>
      </c>
      <c r="AQ250" s="11">
        <f t="shared" ref="AQ250:AQ313" si="308">AQ$5*AQ249</f>
        <v>3.3534153486268251E-3</v>
      </c>
      <c r="AR250" s="1">
        <f t="shared" si="255"/>
        <v>363104.85604282492</v>
      </c>
      <c r="AS250" s="1">
        <f t="shared" si="248"/>
        <v>139130.63063330442</v>
      </c>
      <c r="AT250" s="1">
        <f t="shared" si="249"/>
        <v>47975.777830806786</v>
      </c>
      <c r="AU250" s="1">
        <f t="shared" si="269"/>
        <v>72620.971208564981</v>
      </c>
      <c r="AV250" s="1">
        <f t="shared" si="270"/>
        <v>27826.126126660885</v>
      </c>
      <c r="AW250" s="1">
        <f t="shared" si="271"/>
        <v>9595.1555661613584</v>
      </c>
      <c r="AX250" s="2">
        <f t="shared" si="250"/>
        <v>0.18438610455049875</v>
      </c>
      <c r="AY250" s="2">
        <f t="shared" si="246"/>
        <v>0.99</v>
      </c>
      <c r="AZ250" s="2">
        <f t="shared" si="247"/>
        <v>0.99</v>
      </c>
      <c r="BA250" s="2">
        <f t="shared" si="262"/>
        <v>0.3064297916815944</v>
      </c>
      <c r="BB250" s="2">
        <f t="shared" si="263"/>
        <v>3.3998235551307462E-3</v>
      </c>
      <c r="BC250" s="2">
        <f t="shared" si="256"/>
        <v>9.801E-2</v>
      </c>
      <c r="BD250" s="2">
        <f t="shared" si="257"/>
        <v>9.801E-2</v>
      </c>
      <c r="BE250" s="2">
        <f t="shared" si="264"/>
        <v>1234.4924425567549</v>
      </c>
      <c r="BF250" s="2">
        <f t="shared" si="258"/>
        <v>13636.193108370166</v>
      </c>
      <c r="BG250" s="2">
        <f t="shared" si="259"/>
        <v>4702.1059851973732</v>
      </c>
      <c r="BH250" s="2">
        <f t="shared" si="251"/>
        <v>2450.5107896109512</v>
      </c>
      <c r="BI250" s="2">
        <f t="shared" si="260"/>
        <v>115905.21840915355</v>
      </c>
      <c r="BJ250" s="2">
        <f t="shared" si="261"/>
        <v>12873.106401787583</v>
      </c>
      <c r="BK250" s="11">
        <f t="shared" si="265"/>
        <v>3.3731167181004079E-2</v>
      </c>
      <c r="BL250" s="11"/>
      <c r="BM250" s="11"/>
    </row>
    <row r="251" spans="1:65">
      <c r="A251" s="2">
        <f t="shared" si="272"/>
        <v>2205</v>
      </c>
      <c r="B251" s="5">
        <f t="shared" si="273"/>
        <v>1165.4016795948457</v>
      </c>
      <c r="C251" s="5">
        <f t="shared" si="274"/>
        <v>2964.1498879286301</v>
      </c>
      <c r="D251" s="5">
        <f t="shared" si="275"/>
        <v>4369.8960912474367</v>
      </c>
      <c r="E251" s="15">
        <f t="shared" si="276"/>
        <v>1.8609341401711326E-7</v>
      </c>
      <c r="F251" s="15">
        <f t="shared" si="277"/>
        <v>3.6661650419703692E-7</v>
      </c>
      <c r="G251" s="15">
        <f t="shared" si="278"/>
        <v>7.4843455198525335E-7</v>
      </c>
      <c r="H251" s="5">
        <f t="shared" si="279"/>
        <v>364416.49398344924</v>
      </c>
      <c r="I251" s="5">
        <f t="shared" si="280"/>
        <v>139657.42083522081</v>
      </c>
      <c r="J251" s="5">
        <f t="shared" si="281"/>
        <v>48178.77375167024</v>
      </c>
      <c r="K251" s="5">
        <f t="shared" si="282"/>
        <v>312696.04323046742</v>
      </c>
      <c r="L251" s="5">
        <f t="shared" si="283"/>
        <v>47115.505664531171</v>
      </c>
      <c r="M251" s="5">
        <f t="shared" si="284"/>
        <v>11025.153171986993</v>
      </c>
      <c r="N251" s="15">
        <f t="shared" si="285"/>
        <v>3.6120974514668447E-3</v>
      </c>
      <c r="O251" s="15">
        <f t="shared" si="286"/>
        <v>3.7859312418990765E-3</v>
      </c>
      <c r="P251" s="15">
        <f t="shared" si="287"/>
        <v>4.2304652766080864E-3</v>
      </c>
      <c r="Q251" s="5">
        <f t="shared" si="288"/>
        <v>6248.6992429792053</v>
      </c>
      <c r="R251" s="5">
        <f t="shared" si="289"/>
        <v>7671.9706568261536</v>
      </c>
      <c r="S251" s="5">
        <f t="shared" si="290"/>
        <v>4692.7096248488006</v>
      </c>
      <c r="T251" s="5">
        <f t="shared" si="291"/>
        <v>17.147136164651766</v>
      </c>
      <c r="U251" s="5">
        <f t="shared" si="292"/>
        <v>54.934214100073987</v>
      </c>
      <c r="V251" s="5">
        <f t="shared" si="293"/>
        <v>97.402014609932166</v>
      </c>
      <c r="W251" s="15">
        <f t="shared" si="294"/>
        <v>-1.0734613539272964E-2</v>
      </c>
      <c r="X251" s="15">
        <f t="shared" si="295"/>
        <v>-1.217998157191269E-2</v>
      </c>
      <c r="Y251" s="15">
        <f t="shared" si="296"/>
        <v>-9.7425357312937999E-3</v>
      </c>
      <c r="Z251" s="5">
        <f t="shared" si="252"/>
        <v>5385.224989973739</v>
      </c>
      <c r="AA251" s="5">
        <f t="shared" si="253"/>
        <v>235.73207082737176</v>
      </c>
      <c r="AB251" s="5">
        <f t="shared" si="254"/>
        <v>741.02977603318379</v>
      </c>
      <c r="AC251" s="16">
        <f t="shared" si="297"/>
        <v>1.0490794899120359</v>
      </c>
      <c r="AD251" s="16">
        <f t="shared" si="298"/>
        <v>3.0467079437282383</v>
      </c>
      <c r="AE251" s="16">
        <f t="shared" si="299"/>
        <v>15.703404562824208</v>
      </c>
      <c r="AF251" s="15">
        <f t="shared" si="300"/>
        <v>-4.0504037456468023E-3</v>
      </c>
      <c r="AG251" s="15">
        <f t="shared" si="301"/>
        <v>2.9673830763510267E-4</v>
      </c>
      <c r="AH251" s="15">
        <f t="shared" si="302"/>
        <v>9.7937136394747881E-3</v>
      </c>
      <c r="AI251" s="1">
        <f t="shared" si="266"/>
        <v>700849.52594769944</v>
      </c>
      <c r="AJ251" s="1">
        <f t="shared" si="267"/>
        <v>276695.90337948693</v>
      </c>
      <c r="AK251" s="1">
        <f t="shared" si="268"/>
        <v>92195.825897284609</v>
      </c>
      <c r="AL251" s="14">
        <f t="shared" si="303"/>
        <v>87.251237883087583</v>
      </c>
      <c r="AM251" s="14">
        <f t="shared" si="304"/>
        <v>21.083447173557541</v>
      </c>
      <c r="AN251" s="14">
        <f t="shared" si="305"/>
        <v>6.642550722002353</v>
      </c>
      <c r="AO251" s="11">
        <f t="shared" si="306"/>
        <v>2.9051945190716488E-3</v>
      </c>
      <c r="AP251" s="11">
        <f t="shared" si="307"/>
        <v>3.6597788590476666E-3</v>
      </c>
      <c r="AQ251" s="11">
        <f t="shared" si="308"/>
        <v>3.3198811951405567E-3</v>
      </c>
      <c r="AR251" s="1">
        <f t="shared" si="255"/>
        <v>364416.49398344924</v>
      </c>
      <c r="AS251" s="1">
        <f t="shared" si="248"/>
        <v>139657.42083522081</v>
      </c>
      <c r="AT251" s="1">
        <f t="shared" si="249"/>
        <v>48178.77375167024</v>
      </c>
      <c r="AU251" s="1">
        <f t="shared" si="269"/>
        <v>72883.298796689851</v>
      </c>
      <c r="AV251" s="1">
        <f t="shared" si="270"/>
        <v>27931.484167044164</v>
      </c>
      <c r="AW251" s="1">
        <f t="shared" si="271"/>
        <v>9635.7547503340484</v>
      </c>
      <c r="AX251" s="2">
        <f t="shared" si="250"/>
        <v>0.18717164655580987</v>
      </c>
      <c r="AY251" s="2">
        <f t="shared" si="246"/>
        <v>0.99</v>
      </c>
      <c r="AZ251" s="2">
        <f t="shared" si="247"/>
        <v>0.99</v>
      </c>
      <c r="BA251" s="2">
        <f t="shared" si="262"/>
        <v>0.31043064179327368</v>
      </c>
      <c r="BB251" s="2">
        <f t="shared" si="263"/>
        <v>3.5033225274413017E-3</v>
      </c>
      <c r="BC251" s="2">
        <f t="shared" si="256"/>
        <v>9.801E-2</v>
      </c>
      <c r="BD251" s="2">
        <f t="shared" si="257"/>
        <v>9.801E-2</v>
      </c>
      <c r="BE251" s="2">
        <f t="shared" si="264"/>
        <v>1276.6685127433952</v>
      </c>
      <c r="BF251" s="2">
        <f t="shared" si="258"/>
        <v>13687.823816059992</v>
      </c>
      <c r="BG251" s="2">
        <f t="shared" si="259"/>
        <v>4722.0016154012001</v>
      </c>
      <c r="BH251" s="2">
        <f t="shared" si="251"/>
        <v>2533.1693787341724</v>
      </c>
      <c r="BI251" s="2">
        <f t="shared" si="260"/>
        <v>117303.38272734896</v>
      </c>
      <c r="BJ251" s="2">
        <f t="shared" si="261"/>
        <v>12873.16314588083</v>
      </c>
      <c r="BK251" s="11">
        <f t="shared" si="265"/>
        <v>3.3709714774243754E-2</v>
      </c>
      <c r="BL251" s="11"/>
      <c r="BM251" s="11"/>
    </row>
    <row r="252" spans="1:65">
      <c r="A252" s="2">
        <f t="shared" si="272"/>
        <v>2206</v>
      </c>
      <c r="B252" s="5">
        <f t="shared" si="273"/>
        <v>1165.4018856247442</v>
      </c>
      <c r="C252" s="5">
        <f t="shared" si="274"/>
        <v>2964.1509202995862</v>
      </c>
      <c r="D252" s="5">
        <f t="shared" si="275"/>
        <v>4369.8991982995985</v>
      </c>
      <c r="E252" s="15">
        <f t="shared" si="276"/>
        <v>1.7678874331625759E-7</v>
      </c>
      <c r="F252" s="15">
        <f t="shared" si="277"/>
        <v>3.4828567898718508E-7</v>
      </c>
      <c r="G252" s="15">
        <f t="shared" si="278"/>
        <v>7.1101282438599068E-7</v>
      </c>
      <c r="H252" s="5">
        <f t="shared" si="279"/>
        <v>365718.05480795627</v>
      </c>
      <c r="I252" s="5">
        <f t="shared" si="280"/>
        <v>140189.98703341919</v>
      </c>
      <c r="J252" s="5">
        <f t="shared" si="281"/>
        <v>48380.709791600537</v>
      </c>
      <c r="K252" s="5">
        <f t="shared" si="282"/>
        <v>313812.82227109454</v>
      </c>
      <c r="L252" s="5">
        <f t="shared" si="283"/>
        <v>47295.158311051928</v>
      </c>
      <c r="M252" s="5">
        <f t="shared" si="284"/>
        <v>11071.356019018995</v>
      </c>
      <c r="N252" s="15">
        <f t="shared" si="285"/>
        <v>3.5714524209826681E-3</v>
      </c>
      <c r="O252" s="15">
        <f t="shared" si="286"/>
        <v>3.8130259664388433E-3</v>
      </c>
      <c r="P252" s="15">
        <f t="shared" si="287"/>
        <v>4.1906762029750855E-3</v>
      </c>
      <c r="Q252" s="5">
        <f t="shared" si="288"/>
        <v>6203.7003366253739</v>
      </c>
      <c r="R252" s="5">
        <f t="shared" si="289"/>
        <v>7607.4259623335311</v>
      </c>
      <c r="S252" s="5">
        <f t="shared" si="290"/>
        <v>4666.4680850513814</v>
      </c>
      <c r="T252" s="5">
        <f t="shared" si="291"/>
        <v>16.963068284618938</v>
      </c>
      <c r="U252" s="5">
        <f t="shared" si="292"/>
        <v>54.265116384667579</v>
      </c>
      <c r="V252" s="5">
        <f t="shared" si="293"/>
        <v>96.453072002294903</v>
      </c>
      <c r="W252" s="15">
        <f t="shared" si="294"/>
        <v>-1.0734613539272964E-2</v>
      </c>
      <c r="X252" s="15">
        <f t="shared" si="295"/>
        <v>-1.217998157191269E-2</v>
      </c>
      <c r="Y252" s="15">
        <f t="shared" si="296"/>
        <v>-9.7425357312937999E-3</v>
      </c>
      <c r="Z252" s="5">
        <f t="shared" si="252"/>
        <v>5306.8183580879186</v>
      </c>
      <c r="AA252" s="5">
        <f t="shared" si="253"/>
        <v>233.81189980759848</v>
      </c>
      <c r="AB252" s="5">
        <f t="shared" si="254"/>
        <v>744.13231357213294</v>
      </c>
      <c r="AC252" s="16">
        <f t="shared" si="297"/>
        <v>1.044830294416615</v>
      </c>
      <c r="AD252" s="16">
        <f t="shared" si="298"/>
        <v>3.0476120186873188</v>
      </c>
      <c r="AE252" s="16">
        <f t="shared" si="299"/>
        <v>15.857199210277329</v>
      </c>
      <c r="AF252" s="15">
        <f t="shared" si="300"/>
        <v>-4.0504037456468023E-3</v>
      </c>
      <c r="AG252" s="15">
        <f t="shared" si="301"/>
        <v>2.9673830763510267E-4</v>
      </c>
      <c r="AH252" s="15">
        <f t="shared" si="302"/>
        <v>9.7937136394747881E-3</v>
      </c>
      <c r="AI252" s="1">
        <f t="shared" si="266"/>
        <v>703647.87214961939</v>
      </c>
      <c r="AJ252" s="1">
        <f t="shared" si="267"/>
        <v>276957.7972085824</v>
      </c>
      <c r="AK252" s="1">
        <f t="shared" si="268"/>
        <v>92611.998057890203</v>
      </c>
      <c r="AL252" s="14">
        <f t="shared" si="303"/>
        <v>87.502184882986953</v>
      </c>
      <c r="AM252" s="14">
        <f t="shared" si="304"/>
        <v>21.159836320256758</v>
      </c>
      <c r="AN252" s="14">
        <f t="shared" si="305"/>
        <v>6.6643826764397991</v>
      </c>
      <c r="AO252" s="11">
        <f t="shared" si="306"/>
        <v>2.8761425738809323E-3</v>
      </c>
      <c r="AP252" s="11">
        <f t="shared" si="307"/>
        <v>3.6231810704571901E-3</v>
      </c>
      <c r="AQ252" s="11">
        <f t="shared" si="308"/>
        <v>3.286682383189151E-3</v>
      </c>
      <c r="AR252" s="1">
        <f t="shared" si="255"/>
        <v>365718.05480795627</v>
      </c>
      <c r="AS252" s="1">
        <f t="shared" si="248"/>
        <v>140189.98703341919</v>
      </c>
      <c r="AT252" s="1">
        <f t="shared" si="249"/>
        <v>48380.709791600537</v>
      </c>
      <c r="AU252" s="1">
        <f t="shared" si="269"/>
        <v>73143.610961591257</v>
      </c>
      <c r="AV252" s="1">
        <f t="shared" si="270"/>
        <v>28037.99740668384</v>
      </c>
      <c r="AW252" s="1">
        <f t="shared" si="271"/>
        <v>9676.1419583201077</v>
      </c>
      <c r="AX252" s="2">
        <f t="shared" si="250"/>
        <v>0.1899855862724352</v>
      </c>
      <c r="AY252" s="2">
        <f t="shared" si="246"/>
        <v>0.99</v>
      </c>
      <c r="AZ252" s="2">
        <f t="shared" si="247"/>
        <v>0.99</v>
      </c>
      <c r="BA252" s="2">
        <f t="shared" si="262"/>
        <v>0.31447230436694978</v>
      </c>
      <c r="BB252" s="2">
        <f t="shared" si="263"/>
        <v>3.6094522991280916E-3</v>
      </c>
      <c r="BC252" s="2">
        <f t="shared" si="256"/>
        <v>9.801E-2</v>
      </c>
      <c r="BD252" s="2">
        <f t="shared" si="257"/>
        <v>9.801E-2</v>
      </c>
      <c r="BE252" s="2">
        <f t="shared" si="264"/>
        <v>1320.0418737592313</v>
      </c>
      <c r="BF252" s="2">
        <f t="shared" si="258"/>
        <v>13740.020629145416</v>
      </c>
      <c r="BG252" s="2">
        <f t="shared" si="259"/>
        <v>4741.7933666747685</v>
      </c>
      <c r="BH252" s="2">
        <f t="shared" si="251"/>
        <v>2618.5617959661495</v>
      </c>
      <c r="BI252" s="2">
        <f t="shared" si="260"/>
        <v>118717.72760692878</v>
      </c>
      <c r="BJ252" s="2">
        <f t="shared" si="261"/>
        <v>12873.222092388443</v>
      </c>
      <c r="BK252" s="11">
        <f t="shared" si="265"/>
        <v>3.3686319175243423E-2</v>
      </c>
      <c r="BL252" s="11"/>
      <c r="BM252" s="11"/>
    </row>
    <row r="253" spans="1:65">
      <c r="A253" s="2">
        <f t="shared" si="272"/>
        <v>2207</v>
      </c>
      <c r="B253" s="5">
        <f t="shared" si="273"/>
        <v>1165.4020813531824</v>
      </c>
      <c r="C253" s="5">
        <f t="shared" si="274"/>
        <v>2964.1519010523361</v>
      </c>
      <c r="D253" s="5">
        <f t="shared" si="275"/>
        <v>4369.9021500012504</v>
      </c>
      <c r="E253" s="15">
        <f t="shared" si="276"/>
        <v>1.6794930615044471E-7</v>
      </c>
      <c r="F253" s="15">
        <f t="shared" si="277"/>
        <v>3.3087139503782582E-7</v>
      </c>
      <c r="G253" s="15">
        <f t="shared" si="278"/>
        <v>6.7546218316669107E-7</v>
      </c>
      <c r="H253" s="5">
        <f t="shared" si="279"/>
        <v>367009.57346333523</v>
      </c>
      <c r="I253" s="5">
        <f t="shared" si="280"/>
        <v>140727.63037386595</v>
      </c>
      <c r="J253" s="5">
        <f t="shared" si="281"/>
        <v>48581.574610102623</v>
      </c>
      <c r="K253" s="5">
        <f t="shared" si="282"/>
        <v>314920.98678697197</v>
      </c>
      <c r="L253" s="5">
        <f t="shared" si="283"/>
        <v>47476.524507365721</v>
      </c>
      <c r="M253" s="5">
        <f t="shared" si="284"/>
        <v>11117.314059329388</v>
      </c>
      <c r="N253" s="15">
        <f t="shared" si="285"/>
        <v>3.5312913852836303E-3</v>
      </c>
      <c r="O253" s="15">
        <f t="shared" si="286"/>
        <v>3.8347730040564354E-3</v>
      </c>
      <c r="P253" s="15">
        <f t="shared" si="287"/>
        <v>4.1510760047318573E-3</v>
      </c>
      <c r="Q253" s="5">
        <f t="shared" si="288"/>
        <v>6158.778954947933</v>
      </c>
      <c r="R253" s="5">
        <f t="shared" si="289"/>
        <v>7543.5875783916154</v>
      </c>
      <c r="S253" s="5">
        <f t="shared" si="290"/>
        <v>4640.1901296276747</v>
      </c>
      <c r="T253" s="5">
        <f t="shared" si="291"/>
        <v>16.780976302143255</v>
      </c>
      <c r="U253" s="5">
        <f t="shared" si="292"/>
        <v>53.604168267104633</v>
      </c>
      <c r="V253" s="5">
        <f t="shared" si="293"/>
        <v>95.513374501919486</v>
      </c>
      <c r="W253" s="15">
        <f t="shared" si="294"/>
        <v>-1.0734613539272964E-2</v>
      </c>
      <c r="X253" s="15">
        <f t="shared" si="295"/>
        <v>-1.217998157191269E-2</v>
      </c>
      <c r="Y253" s="15">
        <f t="shared" si="296"/>
        <v>-9.7425357312937999E-3</v>
      </c>
      <c r="Z253" s="5">
        <f t="shared" si="252"/>
        <v>5229.0967177654593</v>
      </c>
      <c r="AA253" s="5">
        <f t="shared" si="253"/>
        <v>231.91362518269341</v>
      </c>
      <c r="AB253" s="5">
        <f t="shared" si="254"/>
        <v>747.21820578048562</v>
      </c>
      <c r="AC253" s="16">
        <f t="shared" si="297"/>
        <v>1.0405983098785447</v>
      </c>
      <c r="AD253" s="16">
        <f t="shared" si="298"/>
        <v>3.0485163619200724</v>
      </c>
      <c r="AE253" s="16">
        <f t="shared" si="299"/>
        <v>16.012500078466893</v>
      </c>
      <c r="AF253" s="15">
        <f t="shared" si="300"/>
        <v>-4.0504037456468023E-3</v>
      </c>
      <c r="AG253" s="15">
        <f t="shared" si="301"/>
        <v>2.9673830763510267E-4</v>
      </c>
      <c r="AH253" s="15">
        <f t="shared" si="302"/>
        <v>9.7937136394747881E-3</v>
      </c>
      <c r="AI253" s="1">
        <f t="shared" si="266"/>
        <v>706426.69589624868</v>
      </c>
      <c r="AJ253" s="1">
        <f t="shared" si="267"/>
        <v>277300.014894408</v>
      </c>
      <c r="AK253" s="1">
        <f t="shared" si="268"/>
        <v>93026.940210421293</v>
      </c>
      <c r="AL253" s="14">
        <f t="shared" si="303"/>
        <v>87.751336954644017</v>
      </c>
      <c r="AM253" s="14">
        <f t="shared" si="304"/>
        <v>21.235735579482192</v>
      </c>
      <c r="AN253" s="14">
        <f t="shared" si="305"/>
        <v>6.6860673484859108</v>
      </c>
      <c r="AO253" s="11">
        <f t="shared" si="306"/>
        <v>2.8473811481421231E-3</v>
      </c>
      <c r="AP253" s="11">
        <f t="shared" si="307"/>
        <v>3.5869492597526182E-3</v>
      </c>
      <c r="AQ253" s="11">
        <f t="shared" si="308"/>
        <v>3.2538155593572595E-3</v>
      </c>
      <c r="AR253" s="1">
        <f t="shared" si="255"/>
        <v>367009.57346333523</v>
      </c>
      <c r="AS253" s="1">
        <f t="shared" si="248"/>
        <v>140727.63037386595</v>
      </c>
      <c r="AT253" s="1">
        <f t="shared" si="249"/>
        <v>48581.574610102623</v>
      </c>
      <c r="AU253" s="1">
        <f t="shared" si="269"/>
        <v>73401.914692667051</v>
      </c>
      <c r="AV253" s="1">
        <f t="shared" si="270"/>
        <v>28145.526074773192</v>
      </c>
      <c r="AW253" s="1">
        <f t="shared" si="271"/>
        <v>9716.314922020525</v>
      </c>
      <c r="AX253" s="2">
        <f t="shared" si="250"/>
        <v>0.19282834853407599</v>
      </c>
      <c r="AY253" s="2">
        <f t="shared" ref="AY253:AY316" si="309">IF(AY252=0.99,0.99,MIN(0.99,$BH253*AA253/AS253/2/BC$5/1000))</f>
        <v>0.99</v>
      </c>
      <c r="AZ253" s="2">
        <f t="shared" ref="AZ253:AZ316" si="310">IF(AZ252=0.99,0.99,MIN(0.99,$BH253*AB253/AT253/2/BD$5/1000))</f>
        <v>0.99</v>
      </c>
      <c r="BA253" s="2">
        <f t="shared" si="262"/>
        <v>0.31855441234846549</v>
      </c>
      <c r="BB253" s="2">
        <f t="shared" si="263"/>
        <v>3.7182771998379087E-3</v>
      </c>
      <c r="BC253" s="2">
        <f t="shared" si="256"/>
        <v>9.801E-2</v>
      </c>
      <c r="BD253" s="2">
        <f t="shared" si="257"/>
        <v>9.801E-2</v>
      </c>
      <c r="BE253" s="2">
        <f t="shared" si="264"/>
        <v>1364.6433291309554</v>
      </c>
      <c r="BF253" s="2">
        <f t="shared" si="258"/>
        <v>13792.715052942602</v>
      </c>
      <c r="BG253" s="2">
        <f t="shared" si="259"/>
        <v>4761.4801275361579</v>
      </c>
      <c r="BH253" s="2">
        <f t="shared" si="251"/>
        <v>2706.7715044051638</v>
      </c>
      <c r="BI253" s="2">
        <f t="shared" si="260"/>
        <v>120148.48542027283</v>
      </c>
      <c r="BJ253" s="2">
        <f t="shared" si="261"/>
        <v>12873.283464437149</v>
      </c>
      <c r="BK253" s="11">
        <f t="shared" si="265"/>
        <v>3.366191196287846E-2</v>
      </c>
      <c r="BL253" s="11"/>
      <c r="BM253" s="11"/>
    </row>
    <row r="254" spans="1:65">
      <c r="A254" s="2">
        <f t="shared" si="272"/>
        <v>2208</v>
      </c>
      <c r="B254" s="5">
        <f t="shared" si="273"/>
        <v>1165.4022672952299</v>
      </c>
      <c r="C254" s="5">
        <f t="shared" si="274"/>
        <v>2964.152832767757</v>
      </c>
      <c r="D254" s="5">
        <f t="shared" si="275"/>
        <v>4369.9049541197146</v>
      </c>
      <c r="E254" s="15">
        <f t="shared" si="276"/>
        <v>1.5955184084292248E-7</v>
      </c>
      <c r="F254" s="15">
        <f t="shared" si="277"/>
        <v>3.1432782528593453E-7</v>
      </c>
      <c r="G254" s="15">
        <f t="shared" si="278"/>
        <v>6.4168907400835651E-7</v>
      </c>
      <c r="H254" s="5">
        <f t="shared" si="279"/>
        <v>368291.01957775891</v>
      </c>
      <c r="I254" s="5">
        <f t="shared" si="280"/>
        <v>141269.70046766911</v>
      </c>
      <c r="J254" s="5">
        <f t="shared" si="281"/>
        <v>48781.357819195291</v>
      </c>
      <c r="K254" s="5">
        <f t="shared" si="282"/>
        <v>316020.510610917</v>
      </c>
      <c r="L254" s="5">
        <f t="shared" si="283"/>
        <v>47659.384801612781</v>
      </c>
      <c r="M254" s="5">
        <f t="shared" si="284"/>
        <v>11163.024901309767</v>
      </c>
      <c r="N254" s="15">
        <f t="shared" si="285"/>
        <v>3.4914275963728869E-3</v>
      </c>
      <c r="O254" s="15">
        <f t="shared" si="286"/>
        <v>3.8515939434169422E-3</v>
      </c>
      <c r="P254" s="15">
        <f t="shared" si="287"/>
        <v>4.1116803695959714E-3</v>
      </c>
      <c r="Q254" s="5">
        <f t="shared" si="288"/>
        <v>6113.9399236341033</v>
      </c>
      <c r="R254" s="5">
        <f t="shared" si="289"/>
        <v>7480.4101208597313</v>
      </c>
      <c r="S254" s="5">
        <f t="shared" si="290"/>
        <v>4613.8789731994084</v>
      </c>
      <c r="T254" s="5">
        <f t="shared" si="291"/>
        <v>16.600839006728048</v>
      </c>
      <c r="U254" s="5">
        <f t="shared" si="292"/>
        <v>52.951270485433589</v>
      </c>
      <c r="V254" s="5">
        <f t="shared" si="293"/>
        <v>94.582832038018083</v>
      </c>
      <c r="W254" s="15">
        <f t="shared" si="294"/>
        <v>-1.0734613539272964E-2</v>
      </c>
      <c r="X254" s="15">
        <f t="shared" si="295"/>
        <v>-1.217998157191269E-2</v>
      </c>
      <c r="Y254" s="15">
        <f t="shared" si="296"/>
        <v>-9.7425357312937999E-3</v>
      </c>
      <c r="Z254" s="5">
        <f t="shared" si="252"/>
        <v>5152.0609701044796</v>
      </c>
      <c r="AA254" s="5">
        <f t="shared" si="253"/>
        <v>230.03574177027551</v>
      </c>
      <c r="AB254" s="5">
        <f t="shared" si="254"/>
        <v>750.28727970794102</v>
      </c>
      <c r="AC254" s="16">
        <f t="shared" si="297"/>
        <v>1.036383466586499</v>
      </c>
      <c r="AD254" s="16">
        <f t="shared" si="298"/>
        <v>3.0494209735061064</v>
      </c>
      <c r="AE254" s="16">
        <f t="shared" si="299"/>
        <v>16.169321918887466</v>
      </c>
      <c r="AF254" s="15">
        <f t="shared" si="300"/>
        <v>-4.0504037456468023E-3</v>
      </c>
      <c r="AG254" s="15">
        <f t="shared" si="301"/>
        <v>2.9673830763510267E-4</v>
      </c>
      <c r="AH254" s="15">
        <f t="shared" si="302"/>
        <v>9.7937136394747881E-3</v>
      </c>
      <c r="AI254" s="1">
        <f t="shared" si="266"/>
        <v>709185.94099929091</v>
      </c>
      <c r="AJ254" s="1">
        <f t="shared" si="267"/>
        <v>277715.53947974037</v>
      </c>
      <c r="AK254" s="1">
        <f t="shared" si="268"/>
        <v>93440.561111399686</v>
      </c>
      <c r="AL254" s="14">
        <f t="shared" si="303"/>
        <v>87.99869984218725</v>
      </c>
      <c r="AM254" s="14">
        <f t="shared" si="304"/>
        <v>21.311145370439149</v>
      </c>
      <c r="AN254" s="14">
        <f t="shared" si="305"/>
        <v>6.7076050261556306</v>
      </c>
      <c r="AO254" s="11">
        <f t="shared" si="306"/>
        <v>2.8189073366607018E-3</v>
      </c>
      <c r="AP254" s="11">
        <f t="shared" si="307"/>
        <v>3.551079767155092E-3</v>
      </c>
      <c r="AQ254" s="11">
        <f t="shared" si="308"/>
        <v>3.2212774037636868E-3</v>
      </c>
      <c r="AR254" s="1">
        <f t="shared" si="255"/>
        <v>368291.01957775891</v>
      </c>
      <c r="AS254" s="1">
        <f t="shared" ref="AS254:AS317" si="311">AM254*AJ254^$AR$5*C254^(1-$AR$5)*(1-BC253)</f>
        <v>141269.70046766911</v>
      </c>
      <c r="AT254" s="1">
        <f t="shared" ref="AT254:AT317" si="312">AN254*AK254^$AR$5*D254^(1-$AR$5)*(1-BD253)</f>
        <v>48781.357819195291</v>
      </c>
      <c r="AU254" s="1">
        <f t="shared" si="269"/>
        <v>73658.203915551785</v>
      </c>
      <c r="AV254" s="1">
        <f t="shared" si="270"/>
        <v>28253.940093533824</v>
      </c>
      <c r="AW254" s="1">
        <f t="shared" si="271"/>
        <v>9756.2715638390582</v>
      </c>
      <c r="AX254" s="2">
        <f t="shared" ref="AX254:AX317" si="313">IF(AX253=0.99,0.99,MIN(0.99,$BH254*Z254/AR254/2/BB$5/1000))</f>
        <v>0.19569961834673852</v>
      </c>
      <c r="AY254" s="2">
        <f t="shared" si="309"/>
        <v>0.99</v>
      </c>
      <c r="AZ254" s="2">
        <f t="shared" si="310"/>
        <v>0.99</v>
      </c>
      <c r="BA254" s="2">
        <f t="shared" si="262"/>
        <v>0.32267649245841007</v>
      </c>
      <c r="BB254" s="2">
        <f t="shared" si="263"/>
        <v>3.8298340621059114E-3</v>
      </c>
      <c r="BC254" s="2">
        <f t="shared" si="256"/>
        <v>9.801E-2</v>
      </c>
      <c r="BD254" s="2">
        <f t="shared" si="257"/>
        <v>9.801E-2</v>
      </c>
      <c r="BE254" s="2">
        <f t="shared" si="264"/>
        <v>1410.493491546616</v>
      </c>
      <c r="BF254" s="2">
        <f t="shared" si="258"/>
        <v>13845.84334283625</v>
      </c>
      <c r="BG254" s="2">
        <f t="shared" si="259"/>
        <v>4781.0608798593303</v>
      </c>
      <c r="BH254" s="2">
        <f t="shared" ref="BH254:BH317" si="314">IF(AX253=0.99,2*BB$5*AX254*AR254/Z254*1000,BH253*(1+BK253))</f>
        <v>2797.8866084900787</v>
      </c>
      <c r="BI254" s="2">
        <f t="shared" si="260"/>
        <v>121595.88974017804</v>
      </c>
      <c r="BJ254" s="2">
        <f t="shared" si="261"/>
        <v>12873.347462268646</v>
      </c>
      <c r="BK254" s="11">
        <f t="shared" si="265"/>
        <v>3.3636479422311599E-2</v>
      </c>
      <c r="BL254" s="11"/>
      <c r="BM254" s="11"/>
    </row>
    <row r="255" spans="1:65">
      <c r="A255" s="2">
        <f t="shared" si="272"/>
        <v>2209</v>
      </c>
      <c r="B255" s="5">
        <f t="shared" si="273"/>
        <v>1165.4024439402031</v>
      </c>
      <c r="C255" s="5">
        <f t="shared" si="274"/>
        <v>2964.1537178976851</v>
      </c>
      <c r="D255" s="5">
        <f t="shared" si="275"/>
        <v>4369.9076180339653</v>
      </c>
      <c r="E255" s="15">
        <f t="shared" si="276"/>
        <v>1.5157424880077635E-7</v>
      </c>
      <c r="F255" s="15">
        <f t="shared" si="277"/>
        <v>2.9861143402163779E-7</v>
      </c>
      <c r="G255" s="15">
        <f t="shared" si="278"/>
        <v>6.0960462030793871E-7</v>
      </c>
      <c r="H255" s="5">
        <f t="shared" si="279"/>
        <v>369562.37353321997</v>
      </c>
      <c r="I255" s="5">
        <f t="shared" si="280"/>
        <v>141815.59258011269</v>
      </c>
      <c r="J255" s="5">
        <f t="shared" si="281"/>
        <v>48980.049920589197</v>
      </c>
      <c r="K255" s="5">
        <f t="shared" si="282"/>
        <v>317111.37680794351</v>
      </c>
      <c r="L255" s="5">
        <f t="shared" si="283"/>
        <v>47843.53514590831</v>
      </c>
      <c r="M255" s="5">
        <f t="shared" si="284"/>
        <v>11208.486357573269</v>
      </c>
      <c r="N255" s="15">
        <f t="shared" si="285"/>
        <v>3.451884167004593E-3</v>
      </c>
      <c r="O255" s="15">
        <f t="shared" si="286"/>
        <v>3.863884207949253E-3</v>
      </c>
      <c r="P255" s="15">
        <f t="shared" si="287"/>
        <v>4.0725033461286309E-3</v>
      </c>
      <c r="Q255" s="5">
        <f t="shared" si="288"/>
        <v>6069.1881238462311</v>
      </c>
      <c r="R255" s="5">
        <f t="shared" si="289"/>
        <v>7417.8524736784666</v>
      </c>
      <c r="S255" s="5">
        <f t="shared" si="290"/>
        <v>4587.5378639704168</v>
      </c>
      <c r="T255" s="5">
        <f t="shared" si="291"/>
        <v>16.422635415563136</v>
      </c>
      <c r="U255" s="5">
        <f t="shared" si="292"/>
        <v>52.306324986711644</v>
      </c>
      <c r="V255" s="5">
        <f t="shared" si="293"/>
        <v>93.661355417320735</v>
      </c>
      <c r="W255" s="15">
        <f t="shared" si="294"/>
        <v>-1.0734613539272964E-2</v>
      </c>
      <c r="X255" s="15">
        <f t="shared" si="295"/>
        <v>-1.217998157191269E-2</v>
      </c>
      <c r="Y255" s="15">
        <f t="shared" si="296"/>
        <v>-9.7425357312937999E-3</v>
      </c>
      <c r="Z255" s="5">
        <f t="shared" ref="Z255:Z318" si="315">Q254*AC255*(1-AX254)</f>
        <v>5075.7155741831739</v>
      </c>
      <c r="AA255" s="5">
        <f t="shared" ref="AA255:AA318" si="316">R254*AD255*(1-AY254)</f>
        <v>228.17688386628913</v>
      </c>
      <c r="AB255" s="5">
        <f t="shared" ref="AB255:AB318" si="317">S254*AE255*(1-AZ254)</f>
        <v>753.33937714484193</v>
      </c>
      <c r="AC255" s="16">
        <f t="shared" si="297"/>
        <v>1.0321856951115107</v>
      </c>
      <c r="AD255" s="16">
        <f t="shared" si="298"/>
        <v>3.0503258535250515</v>
      </c>
      <c r="AE255" s="16">
        <f t="shared" si="299"/>
        <v>16.327679627505532</v>
      </c>
      <c r="AF255" s="15">
        <f t="shared" si="300"/>
        <v>-4.0504037456468023E-3</v>
      </c>
      <c r="AG255" s="15">
        <f t="shared" si="301"/>
        <v>2.9673830763510267E-4</v>
      </c>
      <c r="AH255" s="15">
        <f t="shared" si="302"/>
        <v>9.7937136394747881E-3</v>
      </c>
      <c r="AI255" s="1">
        <f t="shared" si="266"/>
        <v>711925.55081491359</v>
      </c>
      <c r="AJ255" s="1">
        <f t="shared" si="267"/>
        <v>278197.92562530015</v>
      </c>
      <c r="AK255" s="1">
        <f t="shared" si="268"/>
        <v>93852.776564098778</v>
      </c>
      <c r="AL255" s="14">
        <f t="shared" si="303"/>
        <v>88.244279420982977</v>
      </c>
      <c r="AM255" s="14">
        <f t="shared" si="304"/>
        <v>21.386066171807617</v>
      </c>
      <c r="AN255" s="14">
        <f t="shared" si="305"/>
        <v>6.7289960120947168</v>
      </c>
      <c r="AO255" s="11">
        <f t="shared" si="306"/>
        <v>2.7907182632940946E-3</v>
      </c>
      <c r="AP255" s="11">
        <f t="shared" si="307"/>
        <v>3.5155689694835409E-3</v>
      </c>
      <c r="AQ255" s="11">
        <f t="shared" si="308"/>
        <v>3.1890646297260501E-3</v>
      </c>
      <c r="AR255" s="1">
        <f t="shared" ref="AR255:AR318" si="318">AL255*AI255^$AR$5*B255^(1-$AR$5)*(1-BB254)</f>
        <v>369562.37353321997</v>
      </c>
      <c r="AS255" s="1">
        <f t="shared" si="311"/>
        <v>141815.59258011269</v>
      </c>
      <c r="AT255" s="1">
        <f t="shared" si="312"/>
        <v>48980.049920589197</v>
      </c>
      <c r="AU255" s="1">
        <f t="shared" si="269"/>
        <v>73912.474706644003</v>
      </c>
      <c r="AV255" s="1">
        <f t="shared" si="270"/>
        <v>28363.11851602254</v>
      </c>
      <c r="AW255" s="1">
        <f t="shared" si="271"/>
        <v>9796.0099841178398</v>
      </c>
      <c r="AX255" s="2">
        <f t="shared" si="313"/>
        <v>0.19859918966352524</v>
      </c>
      <c r="AY255" s="2">
        <f t="shared" si="309"/>
        <v>0.99</v>
      </c>
      <c r="AZ255" s="2">
        <f t="shared" si="310"/>
        <v>0.99</v>
      </c>
      <c r="BA255" s="2">
        <f t="shared" si="262"/>
        <v>0.32683809242589879</v>
      </c>
      <c r="BB255" s="2">
        <f t="shared" si="263"/>
        <v>3.9441638135008878E-3</v>
      </c>
      <c r="BC255" s="2">
        <f t="shared" si="256"/>
        <v>9.801E-2</v>
      </c>
      <c r="BD255" s="2">
        <f t="shared" si="257"/>
        <v>9.801E-2</v>
      </c>
      <c r="BE255" s="2">
        <f t="shared" si="264"/>
        <v>1457.6145405212244</v>
      </c>
      <c r="BF255" s="2">
        <f t="shared" si="258"/>
        <v>13899.346228776845</v>
      </c>
      <c r="BG255" s="2">
        <f t="shared" si="259"/>
        <v>4800.5346927169476</v>
      </c>
      <c r="BH255" s="2">
        <f t="shared" si="314"/>
        <v>2891.9976638225166</v>
      </c>
      <c r="BI255" s="2">
        <f t="shared" si="260"/>
        <v>123060.17531257372</v>
      </c>
      <c r="BJ255" s="2">
        <f t="shared" si="261"/>
        <v>12873.414265204474</v>
      </c>
      <c r="BK255" s="11">
        <f t="shared" si="265"/>
        <v>3.361013905206664E-2</v>
      </c>
      <c r="BL255" s="11"/>
      <c r="BM255" s="11"/>
    </row>
    <row r="256" spans="1:65">
      <c r="A256" s="2">
        <f t="shared" si="272"/>
        <v>2210</v>
      </c>
      <c r="B256" s="5">
        <f t="shared" si="273"/>
        <v>1165.4026117529531</v>
      </c>
      <c r="C256" s="5">
        <f t="shared" si="274"/>
        <v>2964.1545587713681</v>
      </c>
      <c r="D256" s="5">
        <f t="shared" si="275"/>
        <v>4369.9101487540456</v>
      </c>
      <c r="E256" s="15">
        <f t="shared" si="276"/>
        <v>1.4399553636073751E-7</v>
      </c>
      <c r="F256" s="15">
        <f t="shared" si="277"/>
        <v>2.8368086232055587E-7</v>
      </c>
      <c r="G256" s="15">
        <f t="shared" si="278"/>
        <v>5.7912438929254173E-7</v>
      </c>
      <c r="H256" s="5">
        <f t="shared" si="279"/>
        <v>370823.61510067963</v>
      </c>
      <c r="I256" s="5">
        <f t="shared" si="280"/>
        <v>142364.74490145914</v>
      </c>
      <c r="J256" s="5">
        <f t="shared" si="281"/>
        <v>49177.642247508978</v>
      </c>
      <c r="K256" s="5">
        <f t="shared" si="282"/>
        <v>318193.56792319287</v>
      </c>
      <c r="L256" s="5">
        <f t="shared" si="283"/>
        <v>48028.785975475192</v>
      </c>
      <c r="M256" s="5">
        <f t="shared" si="284"/>
        <v>11253.696431614406</v>
      </c>
      <c r="N256" s="15">
        <f t="shared" si="285"/>
        <v>3.4126530752152107E-3</v>
      </c>
      <c r="O256" s="15">
        <f t="shared" si="286"/>
        <v>3.8720138259416004E-3</v>
      </c>
      <c r="P256" s="15">
        <f t="shared" si="287"/>
        <v>4.0335574848240352E-3</v>
      </c>
      <c r="Q256" s="5">
        <f t="shared" si="288"/>
        <v>6024.5283001841635</v>
      </c>
      <c r="R256" s="5">
        <f t="shared" si="289"/>
        <v>7355.8774475401697</v>
      </c>
      <c r="S256" s="5">
        <f t="shared" si="290"/>
        <v>4561.1700747505556</v>
      </c>
      <c r="T256" s="5">
        <f t="shared" si="291"/>
        <v>16.246344771080686</v>
      </c>
      <c r="U256" s="5">
        <f t="shared" si="292"/>
        <v>51.669234912279023</v>
      </c>
      <c r="V256" s="5">
        <f t="shared" si="293"/>
        <v>92.748856315526083</v>
      </c>
      <c r="W256" s="15">
        <f t="shared" si="294"/>
        <v>-1.0734613539272964E-2</v>
      </c>
      <c r="X256" s="15">
        <f t="shared" si="295"/>
        <v>-1.217998157191269E-2</v>
      </c>
      <c r="Y256" s="15">
        <f t="shared" si="296"/>
        <v>-9.7425357312937999E-3</v>
      </c>
      <c r="Z256" s="5">
        <f t="shared" si="315"/>
        <v>5000.0641052136907</v>
      </c>
      <c r="AA256" s="5">
        <f t="shared" si="316"/>
        <v>226.33581436369715</v>
      </c>
      <c r="AB256" s="5">
        <f t="shared" si="317"/>
        <v>756.37435364878763</v>
      </c>
      <c r="AC256" s="16">
        <f t="shared" si="297"/>
        <v>1.028004926305828</v>
      </c>
      <c r="AD256" s="16">
        <f t="shared" si="298"/>
        <v>3.0512310020565621</v>
      </c>
      <c r="AE256" s="16">
        <f t="shared" si="299"/>
        <v>16.487588246174408</v>
      </c>
      <c r="AF256" s="15">
        <f t="shared" si="300"/>
        <v>-4.0504037456468023E-3</v>
      </c>
      <c r="AG256" s="15">
        <f t="shared" si="301"/>
        <v>2.9673830763510267E-4</v>
      </c>
      <c r="AH256" s="15">
        <f t="shared" si="302"/>
        <v>9.7937136394747881E-3</v>
      </c>
      <c r="AI256" s="1">
        <f t="shared" si="266"/>
        <v>714645.47044006619</v>
      </c>
      <c r="AJ256" s="1">
        <f t="shared" si="267"/>
        <v>278741.2515787927</v>
      </c>
      <c r="AK256" s="1">
        <f t="shared" si="268"/>
        <v>94263.508891806749</v>
      </c>
      <c r="AL256" s="14">
        <f t="shared" si="303"/>
        <v>88.488081693972234</v>
      </c>
      <c r="AM256" s="14">
        <f t="shared" si="304"/>
        <v>21.460498520514417</v>
      </c>
      <c r="AN256" s="14">
        <f t="shared" si="305"/>
        <v>6.7502406232386987</v>
      </c>
      <c r="AO256" s="11">
        <f t="shared" si="306"/>
        <v>2.7628110806611535E-3</v>
      </c>
      <c r="AP256" s="11">
        <f t="shared" si="307"/>
        <v>3.4804132797887056E-3</v>
      </c>
      <c r="AQ256" s="11">
        <f t="shared" si="308"/>
        <v>3.1571739834287895E-3</v>
      </c>
      <c r="AR256" s="1">
        <f t="shared" si="318"/>
        <v>370823.61510067963</v>
      </c>
      <c r="AS256" s="1">
        <f t="shared" si="311"/>
        <v>142364.74490145914</v>
      </c>
      <c r="AT256" s="1">
        <f t="shared" si="312"/>
        <v>49177.642247508978</v>
      </c>
      <c r="AU256" s="1">
        <f t="shared" si="269"/>
        <v>74164.723020135934</v>
      </c>
      <c r="AV256" s="1">
        <f t="shared" si="270"/>
        <v>28472.948980291829</v>
      </c>
      <c r="AW256" s="1">
        <f t="shared" si="271"/>
        <v>9835.5284495017968</v>
      </c>
      <c r="AX256" s="2">
        <f t="shared" si="313"/>
        <v>0.20152683852584105</v>
      </c>
      <c r="AY256" s="2">
        <f t="shared" si="309"/>
        <v>0.99</v>
      </c>
      <c r="AZ256" s="2">
        <f t="shared" si="310"/>
        <v>0.99</v>
      </c>
      <c r="BA256" s="2">
        <f t="shared" si="262"/>
        <v>0.33103876018618772</v>
      </c>
      <c r="BB256" s="2">
        <f t="shared" si="263"/>
        <v>4.0613066646220412E-3</v>
      </c>
      <c r="BC256" s="2">
        <f t="shared" si="256"/>
        <v>9.801E-2</v>
      </c>
      <c r="BD256" s="2">
        <f t="shared" si="257"/>
        <v>9.801E-2</v>
      </c>
      <c r="BE256" s="2">
        <f t="shared" si="264"/>
        <v>1506.0284194076287</v>
      </c>
      <c r="BF256" s="2">
        <f t="shared" si="258"/>
        <v>13953.16864779201</v>
      </c>
      <c r="BG256" s="2">
        <f t="shared" si="259"/>
        <v>4819.9007166783549</v>
      </c>
      <c r="BH256" s="2">
        <f t="shared" si="314"/>
        <v>2989.1981074418436</v>
      </c>
      <c r="BI256" s="2">
        <f t="shared" si="260"/>
        <v>124541.57805177705</v>
      </c>
      <c r="BJ256" s="2">
        <f t="shared" si="261"/>
        <v>12873.484033447417</v>
      </c>
      <c r="BK256" s="11">
        <f t="shared" si="265"/>
        <v>3.3582980833621628E-2</v>
      </c>
      <c r="BL256" s="11"/>
      <c r="BM256" s="11"/>
    </row>
    <row r="257" spans="1:65">
      <c r="A257" s="2">
        <f t="shared" si="272"/>
        <v>2211</v>
      </c>
      <c r="B257" s="5">
        <f t="shared" si="273"/>
        <v>1165.4027711750887</v>
      </c>
      <c r="C257" s="5">
        <f t="shared" si="274"/>
        <v>2964.1553576015936</v>
      </c>
      <c r="D257" s="5">
        <f t="shared" si="275"/>
        <v>4369.9125529395151</v>
      </c>
      <c r="E257" s="15">
        <f t="shared" si="276"/>
        <v>1.3679575954270063E-7</v>
      </c>
      <c r="F257" s="15">
        <f t="shared" si="277"/>
        <v>2.6949681920452804E-7</v>
      </c>
      <c r="G257" s="15">
        <f t="shared" si="278"/>
        <v>5.5016816982791466E-7</v>
      </c>
      <c r="H257" s="5">
        <f t="shared" si="279"/>
        <v>372074.72516642569</v>
      </c>
      <c r="I257" s="5">
        <f t="shared" si="280"/>
        <v>142916.63591192826</v>
      </c>
      <c r="J257" s="5">
        <f t="shared" si="281"/>
        <v>49374.126910806786</v>
      </c>
      <c r="K257" s="5">
        <f t="shared" si="282"/>
        <v>319267.06746308709</v>
      </c>
      <c r="L257" s="5">
        <f t="shared" si="283"/>
        <v>48214.961319560294</v>
      </c>
      <c r="M257" s="5">
        <f t="shared" si="284"/>
        <v>11298.653305452126</v>
      </c>
      <c r="N257" s="15">
        <f t="shared" si="285"/>
        <v>3.3737311124824032E-3</v>
      </c>
      <c r="O257" s="15">
        <f t="shared" si="286"/>
        <v>3.8763283373468571E-3</v>
      </c>
      <c r="P257" s="15">
        <f t="shared" si="287"/>
        <v>3.9948539673972938E-3</v>
      </c>
      <c r="Q257" s="5">
        <f t="shared" si="288"/>
        <v>5979.9650912157695</v>
      </c>
      <c r="R257" s="5">
        <f t="shared" si="289"/>
        <v>7294.4514602985591</v>
      </c>
      <c r="S257" s="5">
        <f t="shared" si="290"/>
        <v>4534.7788948059106</v>
      </c>
      <c r="T257" s="5">
        <f t="shared" si="291"/>
        <v>16.071946538537347</v>
      </c>
      <c r="U257" s="5">
        <f t="shared" si="292"/>
        <v>51.039904583212639</v>
      </c>
      <c r="V257" s="5">
        <f t="shared" si="293"/>
        <v>91.845247268835436</v>
      </c>
      <c r="W257" s="15">
        <f t="shared" si="294"/>
        <v>-1.0734613539272964E-2</v>
      </c>
      <c r="X257" s="15">
        <f t="shared" si="295"/>
        <v>-1.217998157191269E-2</v>
      </c>
      <c r="Y257" s="15">
        <f t="shared" si="296"/>
        <v>-9.7425357312937999E-3</v>
      </c>
      <c r="Z257" s="5">
        <f t="shared" si="315"/>
        <v>4925.1099197954227</v>
      </c>
      <c r="AA257" s="5">
        <f t="shared" si="316"/>
        <v>224.51141452664518</v>
      </c>
      <c r="AB257" s="5">
        <f t="shared" si="317"/>
        <v>759.39207764322055</v>
      </c>
      <c r="AC257" s="16">
        <f t="shared" si="297"/>
        <v>1.0238410913017755</v>
      </c>
      <c r="AD257" s="16">
        <f t="shared" si="298"/>
        <v>3.0521364191803162</v>
      </c>
      <c r="AE257" s="16">
        <f t="shared" si="299"/>
        <v>16.64906296406301</v>
      </c>
      <c r="AF257" s="15">
        <f t="shared" si="300"/>
        <v>-4.0504037456468023E-3</v>
      </c>
      <c r="AG257" s="15">
        <f t="shared" si="301"/>
        <v>2.9673830763510267E-4</v>
      </c>
      <c r="AH257" s="15">
        <f t="shared" si="302"/>
        <v>9.7937136394747881E-3</v>
      </c>
      <c r="AI257" s="1">
        <f t="shared" si="266"/>
        <v>717345.64641619544</v>
      </c>
      <c r="AJ257" s="1">
        <f t="shared" si="267"/>
        <v>279340.07540120528</v>
      </c>
      <c r="AK257" s="1">
        <f t="shared" si="268"/>
        <v>94672.686452127877</v>
      </c>
      <c r="AL257" s="14">
        <f t="shared" si="303"/>
        <v>88.730112788056687</v>
      </c>
      <c r="AM257" s="14">
        <f t="shared" si="304"/>
        <v>21.534443010515684</v>
      </c>
      <c r="AN257" s="14">
        <f t="shared" si="305"/>
        <v>6.7713391904754969</v>
      </c>
      <c r="AO257" s="11">
        <f t="shared" si="306"/>
        <v>2.7351829698545418E-3</v>
      </c>
      <c r="AP257" s="11">
        <f t="shared" si="307"/>
        <v>3.4456091469908185E-3</v>
      </c>
      <c r="AQ257" s="11">
        <f t="shared" si="308"/>
        <v>3.1256022435945017E-3</v>
      </c>
      <c r="AR257" s="1">
        <f t="shared" si="318"/>
        <v>372074.72516642569</v>
      </c>
      <c r="AS257" s="1">
        <f t="shared" si="311"/>
        <v>142916.63591192826</v>
      </c>
      <c r="AT257" s="1">
        <f t="shared" si="312"/>
        <v>49374.126910806786</v>
      </c>
      <c r="AU257" s="1">
        <f t="shared" si="269"/>
        <v>74414.945033285141</v>
      </c>
      <c r="AV257" s="1">
        <f t="shared" si="270"/>
        <v>28583.327182385652</v>
      </c>
      <c r="AW257" s="1">
        <f t="shared" si="271"/>
        <v>9874.825382161358</v>
      </c>
      <c r="AX257" s="2">
        <f t="shared" si="313"/>
        <v>0.20448234193900575</v>
      </c>
      <c r="AY257" s="2">
        <f t="shared" si="309"/>
        <v>0.99</v>
      </c>
      <c r="AZ257" s="2">
        <f t="shared" si="310"/>
        <v>0.99</v>
      </c>
      <c r="BA257" s="2">
        <f t="shared" si="262"/>
        <v>0.33527804556057789</v>
      </c>
      <c r="BB257" s="2">
        <f t="shared" si="263"/>
        <v>4.1813028164860468E-3</v>
      </c>
      <c r="BC257" s="2">
        <f t="shared" si="256"/>
        <v>9.801E-2</v>
      </c>
      <c r="BD257" s="2">
        <f t="shared" si="257"/>
        <v>9.801E-2</v>
      </c>
      <c r="BE257" s="2">
        <f t="shared" si="264"/>
        <v>1555.7570962816476</v>
      </c>
      <c r="BF257" s="2">
        <f t="shared" si="258"/>
        <v>14007.259485728089</v>
      </c>
      <c r="BG257" s="2">
        <f t="shared" si="259"/>
        <v>4839.1581785281733</v>
      </c>
      <c r="BH257" s="2">
        <f t="shared" si="314"/>
        <v>3089.5842901919614</v>
      </c>
      <c r="BI257" s="2">
        <f t="shared" si="260"/>
        <v>126040.33505478372</v>
      </c>
      <c r="BJ257" s="2">
        <f t="shared" si="261"/>
        <v>12873.556909732162</v>
      </c>
      <c r="BK257" s="11">
        <f t="shared" si="265"/>
        <v>3.3555091284665356E-2</v>
      </c>
      <c r="BL257" s="11"/>
      <c r="BM257" s="11"/>
    </row>
    <row r="258" spans="1:65">
      <c r="A258" s="2">
        <f t="shared" si="272"/>
        <v>2212</v>
      </c>
      <c r="B258" s="5">
        <f t="shared" si="273"/>
        <v>1165.402922626138</v>
      </c>
      <c r="C258" s="5">
        <f t="shared" si="274"/>
        <v>2964.156116490512</v>
      </c>
      <c r="D258" s="5">
        <f t="shared" si="275"/>
        <v>4369.914836916967</v>
      </c>
      <c r="E258" s="15">
        <f t="shared" si="276"/>
        <v>1.299559715655656E-7</v>
      </c>
      <c r="F258" s="15">
        <f t="shared" si="277"/>
        <v>2.5602197824430163E-7</v>
      </c>
      <c r="G258" s="15">
        <f t="shared" si="278"/>
        <v>5.2265976133651891E-7</v>
      </c>
      <c r="H258" s="5">
        <f t="shared" si="279"/>
        <v>373315.6854661649</v>
      </c>
      <c r="I258" s="5">
        <f t="shared" si="280"/>
        <v>143470.78184997416</v>
      </c>
      <c r="J258" s="5">
        <f t="shared" si="281"/>
        <v>49569.496749041842</v>
      </c>
      <c r="K258" s="5">
        <f t="shared" si="282"/>
        <v>320331.85966698045</v>
      </c>
      <c r="L258" s="5">
        <f t="shared" si="283"/>
        <v>48401.897947210702</v>
      </c>
      <c r="M258" s="5">
        <f t="shared" si="284"/>
        <v>11343.355328181586</v>
      </c>
      <c r="N258" s="15">
        <f t="shared" si="285"/>
        <v>3.3351144305431291E-3</v>
      </c>
      <c r="O258" s="15">
        <f t="shared" si="286"/>
        <v>3.8771498002752036E-3</v>
      </c>
      <c r="P258" s="15">
        <f t="shared" si="287"/>
        <v>3.9564027252600997E-3</v>
      </c>
      <c r="Q258" s="5">
        <f t="shared" si="288"/>
        <v>5935.5030264929837</v>
      </c>
      <c r="R258" s="5">
        <f t="shared" si="289"/>
        <v>7233.5442385494789</v>
      </c>
      <c r="S258" s="5">
        <f t="shared" si="290"/>
        <v>4508.3676224653564</v>
      </c>
      <c r="T258" s="5">
        <f t="shared" si="291"/>
        <v>15.899420403622292</v>
      </c>
      <c r="U258" s="5">
        <f t="shared" si="292"/>
        <v>50.418239485956924</v>
      </c>
      <c r="V258" s="5">
        <f t="shared" si="293"/>
        <v>90.950441665569286</v>
      </c>
      <c r="W258" s="15">
        <f t="shared" si="294"/>
        <v>-1.0734613539272964E-2</v>
      </c>
      <c r="X258" s="15">
        <f t="shared" si="295"/>
        <v>-1.217998157191269E-2</v>
      </c>
      <c r="Y258" s="15">
        <f t="shared" si="296"/>
        <v>-9.7425357312937999E-3</v>
      </c>
      <c r="Z258" s="5">
        <f t="shared" si="315"/>
        <v>4850.8560658355455</v>
      </c>
      <c r="AA258" s="5">
        <f t="shared" si="316"/>
        <v>222.702674409953</v>
      </c>
      <c r="AB258" s="5">
        <f t="shared" si="317"/>
        <v>762.39242958251464</v>
      </c>
      <c r="AC258" s="16">
        <f t="shared" si="297"/>
        <v>1.0196941215106197</v>
      </c>
      <c r="AD258" s="16">
        <f t="shared" si="298"/>
        <v>3.053042104976015</v>
      </c>
      <c r="AE258" s="16">
        <f t="shared" si="299"/>
        <v>16.812119119098629</v>
      </c>
      <c r="AF258" s="15">
        <f t="shared" si="300"/>
        <v>-4.0504037456468023E-3</v>
      </c>
      <c r="AG258" s="15">
        <f t="shared" si="301"/>
        <v>2.9673830763510267E-4</v>
      </c>
      <c r="AH258" s="15">
        <f t="shared" si="302"/>
        <v>9.7937136394747881E-3</v>
      </c>
      <c r="AI258" s="1">
        <f t="shared" si="266"/>
        <v>720026.02680786105</v>
      </c>
      <c r="AJ258" s="1">
        <f t="shared" si="267"/>
        <v>279989.39504347043</v>
      </c>
      <c r="AK258" s="1">
        <f t="shared" si="268"/>
        <v>95080.243189076456</v>
      </c>
      <c r="AL258" s="14">
        <f t="shared" si="303"/>
        <v>88.970378950533743</v>
      </c>
      <c r="AM258" s="14">
        <f t="shared" si="304"/>
        <v>21.607900291589946</v>
      </c>
      <c r="AN258" s="14">
        <f t="shared" si="305"/>
        <v>6.7922920583117277</v>
      </c>
      <c r="AO258" s="11">
        <f t="shared" si="306"/>
        <v>2.7078311401559961E-3</v>
      </c>
      <c r="AP258" s="11">
        <f t="shared" si="307"/>
        <v>3.4111530555209105E-3</v>
      </c>
      <c r="AQ258" s="11">
        <f t="shared" si="308"/>
        <v>3.0943462211585567E-3</v>
      </c>
      <c r="AR258" s="1">
        <f t="shared" si="318"/>
        <v>373315.6854661649</v>
      </c>
      <c r="AS258" s="1">
        <f t="shared" si="311"/>
        <v>143470.78184997416</v>
      </c>
      <c r="AT258" s="1">
        <f t="shared" si="312"/>
        <v>49569.496749041842</v>
      </c>
      <c r="AU258" s="1">
        <f t="shared" si="269"/>
        <v>74663.137093232988</v>
      </c>
      <c r="AV258" s="1">
        <f t="shared" si="270"/>
        <v>28694.156369994831</v>
      </c>
      <c r="AW258" s="1">
        <f t="shared" si="271"/>
        <v>9913.8993498083692</v>
      </c>
      <c r="AX258" s="2">
        <f t="shared" si="313"/>
        <v>0.2074654745232658</v>
      </c>
      <c r="AY258" s="2">
        <f t="shared" si="309"/>
        <v>0.99</v>
      </c>
      <c r="AZ258" s="2">
        <f t="shared" si="310"/>
        <v>0.99</v>
      </c>
      <c r="BA258" s="2">
        <f t="shared" si="262"/>
        <v>0.33955549846616961</v>
      </c>
      <c r="BB258" s="2">
        <f t="shared" si="263"/>
        <v>4.304192311916386E-3</v>
      </c>
      <c r="BC258" s="2">
        <f t="shared" si="256"/>
        <v>9.801E-2</v>
      </c>
      <c r="BD258" s="2">
        <f t="shared" si="257"/>
        <v>9.801E-2</v>
      </c>
      <c r="BE258" s="2">
        <f t="shared" si="264"/>
        <v>1606.8225033012627</v>
      </c>
      <c r="BF258" s="2">
        <f t="shared" si="258"/>
        <v>14061.571329115966</v>
      </c>
      <c r="BG258" s="2">
        <f t="shared" si="259"/>
        <v>4858.3063763735909</v>
      </c>
      <c r="BH258" s="2">
        <f t="shared" si="314"/>
        <v>3193.2555730810209</v>
      </c>
      <c r="BI258" s="2">
        <f t="shared" si="260"/>
        <v>127556.68463146804</v>
      </c>
      <c r="BJ258" s="2">
        <f t="shared" si="261"/>
        <v>12873.633020837889</v>
      </c>
      <c r="BK258" s="11">
        <f t="shared" si="265"/>
        <v>3.3526550201013777E-2</v>
      </c>
      <c r="BL258" s="11"/>
      <c r="BM258" s="11"/>
    </row>
    <row r="259" spans="1:65">
      <c r="A259" s="2">
        <f t="shared" si="272"/>
        <v>2213</v>
      </c>
      <c r="B259" s="5">
        <f t="shared" si="273"/>
        <v>1165.4030665046537</v>
      </c>
      <c r="C259" s="5">
        <f t="shared" si="274"/>
        <v>2964.1568374351696</v>
      </c>
      <c r="D259" s="5">
        <f t="shared" si="275"/>
        <v>4369.9170066966808</v>
      </c>
      <c r="E259" s="15">
        <f t="shared" si="276"/>
        <v>1.2345817298728732E-7</v>
      </c>
      <c r="F259" s="15">
        <f t="shared" si="277"/>
        <v>2.4322087933208651E-7</v>
      </c>
      <c r="G259" s="15">
        <f t="shared" si="278"/>
        <v>4.9652677326969291E-7</v>
      </c>
      <c r="H259" s="5">
        <f t="shared" si="279"/>
        <v>374546.4786293371</v>
      </c>
      <c r="I259" s="5">
        <f t="shared" si="280"/>
        <v>144026.73429016874</v>
      </c>
      <c r="J259" s="5">
        <f t="shared" si="281"/>
        <v>49763.745282222728</v>
      </c>
      <c r="K259" s="5">
        <f t="shared" si="282"/>
        <v>321387.92954501079</v>
      </c>
      <c r="L259" s="5">
        <f t="shared" si="283"/>
        <v>48589.444550036838</v>
      </c>
      <c r="M259" s="5">
        <f t="shared" si="284"/>
        <v>11387.801005365151</v>
      </c>
      <c r="N259" s="15">
        <f t="shared" si="285"/>
        <v>3.2967993852632826E-3</v>
      </c>
      <c r="O259" s="15">
        <f t="shared" si="286"/>
        <v>3.8747778657499676E-3</v>
      </c>
      <c r="P259" s="15">
        <f t="shared" si="287"/>
        <v>3.9182125480230479E-3</v>
      </c>
      <c r="Q259" s="5">
        <f t="shared" si="288"/>
        <v>5891.1465287168949</v>
      </c>
      <c r="R259" s="5">
        <f t="shared" si="289"/>
        <v>7173.128539668347</v>
      </c>
      <c r="S259" s="5">
        <f t="shared" si="290"/>
        <v>4481.9395584191443</v>
      </c>
      <c r="T259" s="5">
        <f t="shared" si="291"/>
        <v>15.728746270090975</v>
      </c>
      <c r="U259" s="5">
        <f t="shared" si="292"/>
        <v>49.804146258129691</v>
      </c>
      <c r="V259" s="5">
        <f t="shared" si="293"/>
        <v>90.064353737865531</v>
      </c>
      <c r="W259" s="15">
        <f t="shared" si="294"/>
        <v>-1.0734613539272964E-2</v>
      </c>
      <c r="X259" s="15">
        <f t="shared" si="295"/>
        <v>-1.217998157191269E-2</v>
      </c>
      <c r="Y259" s="15">
        <f t="shared" si="296"/>
        <v>-9.7425357312937999E-3</v>
      </c>
      <c r="Z259" s="5">
        <f t="shared" si="315"/>
        <v>4777.305306362472</v>
      </c>
      <c r="AA259" s="5">
        <f t="shared" si="316"/>
        <v>220.90868390794756</v>
      </c>
      <c r="AB259" s="5">
        <f t="shared" si="317"/>
        <v>765.37530117852396</v>
      </c>
      <c r="AC259" s="16">
        <f t="shared" si="297"/>
        <v>1.0155639486214389</v>
      </c>
      <c r="AD259" s="16">
        <f t="shared" si="298"/>
        <v>3.0539480595233841</v>
      </c>
      <c r="AE259" s="16">
        <f t="shared" si="299"/>
        <v>16.97677219942382</v>
      </c>
      <c r="AF259" s="15">
        <f t="shared" si="300"/>
        <v>-4.0504037456468023E-3</v>
      </c>
      <c r="AG259" s="15">
        <f t="shared" si="301"/>
        <v>2.9673830763510267E-4</v>
      </c>
      <c r="AH259" s="15">
        <f t="shared" si="302"/>
        <v>9.7937136394747881E-3</v>
      </c>
      <c r="AI259" s="1">
        <f t="shared" si="266"/>
        <v>722686.56122030795</v>
      </c>
      <c r="AJ259" s="1">
        <f t="shared" si="267"/>
        <v>280684.61190911825</v>
      </c>
      <c r="AK259" s="1">
        <f t="shared" si="268"/>
        <v>95486.118219977187</v>
      </c>
      <c r="AL259" s="14">
        <f t="shared" si="303"/>
        <v>89.208886545580739</v>
      </c>
      <c r="AM259" s="14">
        <f t="shared" si="304"/>
        <v>21.680871068141961</v>
      </c>
      <c r="AN259" s="14">
        <f t="shared" si="305"/>
        <v>6.8130995845427327</v>
      </c>
      <c r="AO259" s="11">
        <f t="shared" si="306"/>
        <v>2.680752828754436E-3</v>
      </c>
      <c r="AP259" s="11">
        <f t="shared" si="307"/>
        <v>3.3770415249657014E-3</v>
      </c>
      <c r="AQ259" s="11">
        <f t="shared" si="308"/>
        <v>3.063402758946971E-3</v>
      </c>
      <c r="AR259" s="1">
        <f t="shared" si="318"/>
        <v>374546.4786293371</v>
      </c>
      <c r="AS259" s="1">
        <f t="shared" si="311"/>
        <v>144026.73429016874</v>
      </c>
      <c r="AT259" s="1">
        <f t="shared" si="312"/>
        <v>49763.745282222728</v>
      </c>
      <c r="AU259" s="1">
        <f t="shared" si="269"/>
        <v>74909.295725867429</v>
      </c>
      <c r="AV259" s="1">
        <f t="shared" si="270"/>
        <v>28805.34685803375</v>
      </c>
      <c r="AW259" s="1">
        <f t="shared" si="271"/>
        <v>9952.749056444547</v>
      </c>
      <c r="AX259" s="2">
        <f t="shared" si="313"/>
        <v>0.21047600863347091</v>
      </c>
      <c r="AY259" s="2">
        <f t="shared" si="309"/>
        <v>0.99</v>
      </c>
      <c r="AZ259" s="2">
        <f t="shared" si="310"/>
        <v>0.99</v>
      </c>
      <c r="BA259" s="2">
        <f t="shared" si="262"/>
        <v>0.34387066772483921</v>
      </c>
      <c r="BB259" s="2">
        <f t="shared" si="263"/>
        <v>4.4300150210276916E-3</v>
      </c>
      <c r="BC259" s="2">
        <f t="shared" si="256"/>
        <v>9.801E-2</v>
      </c>
      <c r="BD259" s="2">
        <f t="shared" si="257"/>
        <v>9.801E-2</v>
      </c>
      <c r="BE259" s="2">
        <f t="shared" si="264"/>
        <v>1659.2465264009907</v>
      </c>
      <c r="BF259" s="2">
        <f t="shared" si="258"/>
        <v>14116.060227779439</v>
      </c>
      <c r="BG259" s="2">
        <f t="shared" si="259"/>
        <v>4877.3446751106494</v>
      </c>
      <c r="BH259" s="2">
        <f t="shared" si="314"/>
        <v>3300.3144163565889</v>
      </c>
      <c r="BI259" s="2">
        <f t="shared" si="260"/>
        <v>129090.86634790935</v>
      </c>
      <c r="BJ259" s="2">
        <f t="shared" si="261"/>
        <v>12873.712478973548</v>
      </c>
      <c r="BK259" s="11">
        <f t="shared" si="265"/>
        <v>3.3497431556417351E-2</v>
      </c>
      <c r="BL259" s="11"/>
      <c r="BM259" s="11"/>
    </row>
    <row r="260" spans="1:65">
      <c r="A260" s="2">
        <f t="shared" si="272"/>
        <v>2214</v>
      </c>
      <c r="B260" s="5">
        <f t="shared" si="273"/>
        <v>1165.4032031892605</v>
      </c>
      <c r="C260" s="5">
        <f t="shared" si="274"/>
        <v>2964.15752233276</v>
      </c>
      <c r="D260" s="5">
        <f t="shared" si="275"/>
        <v>4369.9190679884323</v>
      </c>
      <c r="E260" s="15">
        <f t="shared" si="276"/>
        <v>1.1728526433792295E-7</v>
      </c>
      <c r="F260" s="15">
        <f t="shared" si="277"/>
        <v>2.3105983536548216E-7</v>
      </c>
      <c r="G260" s="15">
        <f t="shared" si="278"/>
        <v>4.7170043460620825E-7</v>
      </c>
      <c r="H260" s="5">
        <f t="shared" si="279"/>
        <v>375767.08817477641</v>
      </c>
      <c r="I260" s="5">
        <f t="shared" si="280"/>
        <v>144584.0778346489</v>
      </c>
      <c r="J260" s="5">
        <f t="shared" si="281"/>
        <v>49956.866668933821</v>
      </c>
      <c r="K260" s="5">
        <f t="shared" si="282"/>
        <v>322435.26287421072</v>
      </c>
      <c r="L260" s="5">
        <f t="shared" si="283"/>
        <v>48777.46096329685</v>
      </c>
      <c r="M260" s="5">
        <f t="shared" si="284"/>
        <v>11431.98898919884</v>
      </c>
      <c r="N260" s="15">
        <f t="shared" si="285"/>
        <v>3.2587824025707146E-3</v>
      </c>
      <c r="O260" s="15">
        <f t="shared" si="286"/>
        <v>3.8694908945993145E-3</v>
      </c>
      <c r="P260" s="15">
        <f t="shared" si="287"/>
        <v>3.8802911828956788E-3</v>
      </c>
      <c r="Q260" s="5">
        <f t="shared" si="288"/>
        <v>5846.8999150906229</v>
      </c>
      <c r="R260" s="5">
        <f t="shared" si="289"/>
        <v>7113.1798934827102</v>
      </c>
      <c r="S260" s="5">
        <f t="shared" si="290"/>
        <v>4455.4979996508528</v>
      </c>
      <c r="T260" s="5">
        <f t="shared" si="291"/>
        <v>15.559904257424266</v>
      </c>
      <c r="U260" s="5">
        <f t="shared" si="292"/>
        <v>49.197532674500827</v>
      </c>
      <c r="V260" s="5">
        <f t="shared" si="293"/>
        <v>89.186898553458491</v>
      </c>
      <c r="W260" s="15">
        <f t="shared" si="294"/>
        <v>-1.0734613539272964E-2</v>
      </c>
      <c r="X260" s="15">
        <f t="shared" si="295"/>
        <v>-1.217998157191269E-2</v>
      </c>
      <c r="Y260" s="15">
        <f t="shared" si="296"/>
        <v>-9.7425357312937999E-3</v>
      </c>
      <c r="Z260" s="5">
        <f t="shared" si="315"/>
        <v>4704.4601254902564</v>
      </c>
      <c r="AA260" s="5">
        <f t="shared" si="316"/>
        <v>219.12862441213676</v>
      </c>
      <c r="AB260" s="5">
        <f t="shared" si="317"/>
        <v>768.34059468388523</v>
      </c>
      <c r="AC260" s="16">
        <f t="shared" si="297"/>
        <v>1.0114505045999989</v>
      </c>
      <c r="AD260" s="16">
        <f t="shared" si="298"/>
        <v>3.0548542829021725</v>
      </c>
      <c r="AE260" s="16">
        <f t="shared" si="299"/>
        <v>17.143037844867575</v>
      </c>
      <c r="AF260" s="15">
        <f t="shared" si="300"/>
        <v>-4.0504037456468023E-3</v>
      </c>
      <c r="AG260" s="15">
        <f t="shared" si="301"/>
        <v>2.9673830763510267E-4</v>
      </c>
      <c r="AH260" s="15">
        <f t="shared" si="302"/>
        <v>9.7937136394747881E-3</v>
      </c>
      <c r="AI260" s="1">
        <f t="shared" si="266"/>
        <v>725327.20082414453</v>
      </c>
      <c r="AJ260" s="1">
        <f t="shared" si="267"/>
        <v>281421.49757624016</v>
      </c>
      <c r="AK260" s="1">
        <f t="shared" si="268"/>
        <v>95890.255454424012</v>
      </c>
      <c r="AL260" s="14">
        <f t="shared" si="303"/>
        <v>89.445642050788265</v>
      </c>
      <c r="AM260" s="14">
        <f t="shared" si="304"/>
        <v>21.753356098017559</v>
      </c>
      <c r="AN260" s="14">
        <f t="shared" si="305"/>
        <v>6.8337621399263595</v>
      </c>
      <c r="AO260" s="11">
        <f t="shared" si="306"/>
        <v>2.6539453004668914E-3</v>
      </c>
      <c r="AP260" s="11">
        <f t="shared" si="307"/>
        <v>3.3432711097160445E-3</v>
      </c>
      <c r="AQ260" s="11">
        <f t="shared" si="308"/>
        <v>3.0327687313575014E-3</v>
      </c>
      <c r="AR260" s="1">
        <f t="shared" si="318"/>
        <v>375767.08817477641</v>
      </c>
      <c r="AS260" s="1">
        <f t="shared" si="311"/>
        <v>144584.0778346489</v>
      </c>
      <c r="AT260" s="1">
        <f t="shared" si="312"/>
        <v>49956.866668933821</v>
      </c>
      <c r="AU260" s="1">
        <f t="shared" si="269"/>
        <v>75153.417634955287</v>
      </c>
      <c r="AV260" s="1">
        <f t="shared" si="270"/>
        <v>28916.815566929781</v>
      </c>
      <c r="AW260" s="1">
        <f t="shared" si="271"/>
        <v>9991.3733337867652</v>
      </c>
      <c r="AX260" s="2">
        <f t="shared" si="313"/>
        <v>0.21351371393136523</v>
      </c>
      <c r="AY260" s="2">
        <f t="shared" si="309"/>
        <v>0.99</v>
      </c>
      <c r="AZ260" s="2">
        <f t="shared" si="310"/>
        <v>0.99</v>
      </c>
      <c r="BA260" s="2">
        <f t="shared" si="262"/>
        <v>0.34822309982215183</v>
      </c>
      <c r="BB260" s="2">
        <f t="shared" si="263"/>
        <v>4.5588106036764863E-3</v>
      </c>
      <c r="BC260" s="2">
        <f t="shared" si="256"/>
        <v>9.801E-2</v>
      </c>
      <c r="BD260" s="2">
        <f t="shared" si="257"/>
        <v>9.801E-2</v>
      </c>
      <c r="BE260" s="2">
        <f t="shared" si="264"/>
        <v>1713.0509860838079</v>
      </c>
      <c r="BF260" s="2">
        <f t="shared" si="258"/>
        <v>14170.685468573938</v>
      </c>
      <c r="BG260" s="2">
        <f t="shared" si="259"/>
        <v>4896.2725022222039</v>
      </c>
      <c r="BH260" s="2">
        <f t="shared" si="314"/>
        <v>3410.8664726331513</v>
      </c>
      <c r="BI260" s="2">
        <f t="shared" si="260"/>
        <v>130643.12108041918</v>
      </c>
      <c r="BJ260" s="2">
        <f t="shared" si="261"/>
        <v>12873.795383046883</v>
      </c>
      <c r="BK260" s="11">
        <f t="shared" si="265"/>
        <v>3.3467803755750508E-2</v>
      </c>
      <c r="BL260" s="11"/>
      <c r="BM260" s="11"/>
    </row>
    <row r="261" spans="1:65">
      <c r="A261" s="2">
        <f t="shared" si="272"/>
        <v>2215</v>
      </c>
      <c r="B261" s="5">
        <f t="shared" si="273"/>
        <v>1165.4033330396521</v>
      </c>
      <c r="C261" s="5">
        <f t="shared" si="274"/>
        <v>2964.1581729856216</v>
      </c>
      <c r="D261" s="5">
        <f t="shared" si="275"/>
        <v>4369.9210262165188</v>
      </c>
      <c r="E261" s="15">
        <f t="shared" si="276"/>
        <v>1.114210011210268E-7</v>
      </c>
      <c r="F261" s="15">
        <f t="shared" si="277"/>
        <v>2.1950684359720804E-7</v>
      </c>
      <c r="G261" s="15">
        <f t="shared" si="278"/>
        <v>4.4811541287589782E-7</v>
      </c>
      <c r="H261" s="5">
        <f t="shared" si="279"/>
        <v>376977.49851494806</v>
      </c>
      <c r="I261" s="5">
        <f t="shared" si="280"/>
        <v>145142.42792010581</v>
      </c>
      <c r="J261" s="5">
        <f t="shared" si="281"/>
        <v>50148.855666586438</v>
      </c>
      <c r="K261" s="5">
        <f t="shared" si="282"/>
        <v>323473.8462019841</v>
      </c>
      <c r="L261" s="5">
        <f t="shared" si="283"/>
        <v>48965.817425968329</v>
      </c>
      <c r="M261" s="5">
        <f t="shared" si="284"/>
        <v>11475.918069394804</v>
      </c>
      <c r="N261" s="15">
        <f t="shared" si="285"/>
        <v>3.2210599998132583E-3</v>
      </c>
      <c r="O261" s="15">
        <f t="shared" si="286"/>
        <v>3.8615470947371833E-3</v>
      </c>
      <c r="P261" s="15">
        <f t="shared" si="287"/>
        <v>3.8426454256970111E-3</v>
      </c>
      <c r="Q261" s="5">
        <f t="shared" si="288"/>
        <v>5802.7673987993649</v>
      </c>
      <c r="R261" s="5">
        <f t="shared" si="289"/>
        <v>7053.6763626824168</v>
      </c>
      <c r="S261" s="5">
        <f t="shared" si="290"/>
        <v>4429.0462339487649</v>
      </c>
      <c r="T261" s="5">
        <f t="shared" si="291"/>
        <v>15.392874698512729</v>
      </c>
      <c r="U261" s="5">
        <f t="shared" si="292"/>
        <v>48.598307633141836</v>
      </c>
      <c r="V261" s="5">
        <f t="shared" si="293"/>
        <v>88.317992007538152</v>
      </c>
      <c r="W261" s="15">
        <f t="shared" si="294"/>
        <v>-1.0734613539272964E-2</v>
      </c>
      <c r="X261" s="15">
        <f t="shared" si="295"/>
        <v>-1.217998157191269E-2</v>
      </c>
      <c r="Y261" s="15">
        <f t="shared" si="296"/>
        <v>-9.7425357312937999E-3</v>
      </c>
      <c r="Z261" s="5">
        <f t="shared" si="315"/>
        <v>4632.3227369441447</v>
      </c>
      <c r="AA261" s="5">
        <f t="shared" si="316"/>
        <v>217.36176105389981</v>
      </c>
      <c r="AB261" s="5">
        <f t="shared" si="317"/>
        <v>771.28822222776125</v>
      </c>
      <c r="AC261" s="16">
        <f t="shared" si="297"/>
        <v>1.0073537216876307</v>
      </c>
      <c r="AD261" s="16">
        <f t="shared" si="298"/>
        <v>3.0557607751921529</v>
      </c>
      <c r="AE261" s="16">
        <f t="shared" si="299"/>
        <v>17.310931848430887</v>
      </c>
      <c r="AF261" s="15">
        <f t="shared" si="300"/>
        <v>-4.0504037456468023E-3</v>
      </c>
      <c r="AG261" s="15">
        <f t="shared" si="301"/>
        <v>2.9673830763510267E-4</v>
      </c>
      <c r="AH261" s="15">
        <f t="shared" si="302"/>
        <v>9.7937136394747881E-3</v>
      </c>
      <c r="AI261" s="1">
        <f t="shared" si="266"/>
        <v>727947.89837668533</v>
      </c>
      <c r="AJ261" s="1">
        <f t="shared" si="267"/>
        <v>282196.16338554589</v>
      </c>
      <c r="AK261" s="1">
        <f t="shared" si="268"/>
        <v>96292.603242768368</v>
      </c>
      <c r="AL261" s="14">
        <f t="shared" si="303"/>
        <v>89.68065205374252</v>
      </c>
      <c r="AM261" s="14">
        <f t="shared" si="304"/>
        <v>21.825356191329611</v>
      </c>
      <c r="AN261" s="14">
        <f t="shared" si="305"/>
        <v>6.8542801078605073</v>
      </c>
      <c r="AO261" s="11">
        <f t="shared" si="306"/>
        <v>2.6274058474622226E-3</v>
      </c>
      <c r="AP261" s="11">
        <f t="shared" si="307"/>
        <v>3.3098383986188838E-3</v>
      </c>
      <c r="AQ261" s="11">
        <f t="shared" si="308"/>
        <v>3.0024410440439263E-3</v>
      </c>
      <c r="AR261" s="1">
        <f t="shared" si="318"/>
        <v>376977.49851494806</v>
      </c>
      <c r="AS261" s="1">
        <f t="shared" si="311"/>
        <v>145142.42792010581</v>
      </c>
      <c r="AT261" s="1">
        <f t="shared" si="312"/>
        <v>50148.855666586438</v>
      </c>
      <c r="AU261" s="1">
        <f t="shared" si="269"/>
        <v>75395.499702989619</v>
      </c>
      <c r="AV261" s="1">
        <f t="shared" si="270"/>
        <v>29028.485584021164</v>
      </c>
      <c r="AW261" s="1">
        <f t="shared" si="271"/>
        <v>10029.771133317288</v>
      </c>
      <c r="AX261" s="2">
        <f t="shared" si="313"/>
        <v>0.21657835705706774</v>
      </c>
      <c r="AY261" s="2">
        <f t="shared" si="309"/>
        <v>0.99</v>
      </c>
      <c r="AZ261" s="2">
        <f t="shared" si="310"/>
        <v>0.99</v>
      </c>
      <c r="BA261" s="2">
        <f t="shared" si="262"/>
        <v>0.35261233772625122</v>
      </c>
      <c r="BB261" s="2">
        <f t="shared" si="263"/>
        <v>4.6906184745538725E-3</v>
      </c>
      <c r="BC261" s="2">
        <f t="shared" si="256"/>
        <v>9.801E-2</v>
      </c>
      <c r="BD261" s="2">
        <f t="shared" si="257"/>
        <v>9.801E-2</v>
      </c>
      <c r="BE261" s="2">
        <f t="shared" si="264"/>
        <v>1768.2576190253203</v>
      </c>
      <c r="BF261" s="2">
        <f t="shared" si="258"/>
        <v>14225.40936044957</v>
      </c>
      <c r="BG261" s="2">
        <f t="shared" si="259"/>
        <v>4915.0893438821367</v>
      </c>
      <c r="BH261" s="2">
        <f t="shared" si="314"/>
        <v>3525.0206823763065</v>
      </c>
      <c r="BI261" s="2">
        <f t="shared" si="260"/>
        <v>132213.69107814072</v>
      </c>
      <c r="BJ261" s="2">
        <f t="shared" si="261"/>
        <v>12873.881819826291</v>
      </c>
      <c r="BK261" s="11">
        <f t="shared" si="265"/>
        <v>3.3437729985559467E-2</v>
      </c>
      <c r="BL261" s="11"/>
      <c r="BM261" s="11"/>
    </row>
    <row r="262" spans="1:65">
      <c r="A262" s="2">
        <f t="shared" si="272"/>
        <v>2216</v>
      </c>
      <c r="B262" s="5">
        <f t="shared" si="273"/>
        <v>1165.4034563975379</v>
      </c>
      <c r="C262" s="5">
        <f t="shared" si="274"/>
        <v>2964.158791105976</v>
      </c>
      <c r="D262" s="5">
        <f t="shared" si="275"/>
        <v>4369.9228865340356</v>
      </c>
      <c r="E262" s="15">
        <f t="shared" si="276"/>
        <v>1.0584995106497545E-7</v>
      </c>
      <c r="F262" s="15">
        <f t="shared" si="277"/>
        <v>2.0853150141734763E-7</v>
      </c>
      <c r="G262" s="15">
        <f t="shared" si="278"/>
        <v>4.257096422321029E-7</v>
      </c>
      <c r="H262" s="5">
        <f t="shared" si="279"/>
        <v>378177.6949594093</v>
      </c>
      <c r="I262" s="5">
        <f t="shared" si="280"/>
        <v>145701.42874068025</v>
      </c>
      <c r="J262" s="5">
        <f t="shared" si="281"/>
        <v>50339.707594555759</v>
      </c>
      <c r="K262" s="5">
        <f t="shared" si="282"/>
        <v>324503.66684892244</v>
      </c>
      <c r="L262" s="5">
        <f t="shared" si="283"/>
        <v>49154.393879929987</v>
      </c>
      <c r="M262" s="5">
        <f t="shared" si="284"/>
        <v>11519.587164725061</v>
      </c>
      <c r="N262" s="15">
        <f t="shared" si="285"/>
        <v>3.1836287818314268E-3</v>
      </c>
      <c r="O262" s="15">
        <f t="shared" si="286"/>
        <v>3.8511856612373219E-3</v>
      </c>
      <c r="P262" s="15">
        <f t="shared" si="287"/>
        <v>3.8052812041868833E-3</v>
      </c>
      <c r="Q262" s="5">
        <f t="shared" si="288"/>
        <v>5758.7530904649693</v>
      </c>
      <c r="R262" s="5">
        <f t="shared" si="289"/>
        <v>6994.5983210217528</v>
      </c>
      <c r="S262" s="5">
        <f t="shared" si="290"/>
        <v>4402.5875349474254</v>
      </c>
      <c r="T262" s="5">
        <f t="shared" si="291"/>
        <v>15.227638137365743</v>
      </c>
      <c r="U262" s="5">
        <f t="shared" si="292"/>
        <v>48.006381141744022</v>
      </c>
      <c r="V262" s="5">
        <f t="shared" si="293"/>
        <v>87.457550814688588</v>
      </c>
      <c r="W262" s="15">
        <f t="shared" si="294"/>
        <v>-1.0734613539272964E-2</v>
      </c>
      <c r="X262" s="15">
        <f t="shared" si="295"/>
        <v>-1.217998157191269E-2</v>
      </c>
      <c r="Y262" s="15">
        <f t="shared" si="296"/>
        <v>-9.7425357312937999E-3</v>
      </c>
      <c r="Z262" s="5">
        <f t="shared" si="315"/>
        <v>4560.8950918931714</v>
      </c>
      <c r="AA262" s="5">
        <f t="shared" si="316"/>
        <v>215.60743550599167</v>
      </c>
      <c r="AB262" s="5">
        <f t="shared" si="317"/>
        <v>774.21810519999838</v>
      </c>
      <c r="AC262" s="16">
        <f t="shared" si="297"/>
        <v>1.0032735324001159</v>
      </c>
      <c r="AD262" s="16">
        <f t="shared" si="298"/>
        <v>3.0566675364731211</v>
      </c>
      <c r="AE262" s="16">
        <f t="shared" si="299"/>
        <v>17.480470157786883</v>
      </c>
      <c r="AF262" s="15">
        <f t="shared" si="300"/>
        <v>-4.0504037456468023E-3</v>
      </c>
      <c r="AG262" s="15">
        <f t="shared" si="301"/>
        <v>2.9673830763510267E-4</v>
      </c>
      <c r="AH262" s="15">
        <f t="shared" si="302"/>
        <v>9.7937136394747881E-3</v>
      </c>
      <c r="AI262" s="1">
        <f t="shared" si="266"/>
        <v>730548.60824200639</v>
      </c>
      <c r="AJ262" s="1">
        <f t="shared" si="267"/>
        <v>283005.03263101244</v>
      </c>
      <c r="AK262" s="1">
        <f t="shared" si="268"/>
        <v>96693.114051808821</v>
      </c>
      <c r="AL262" s="14">
        <f t="shared" si="303"/>
        <v>89.913923248656644</v>
      </c>
      <c r="AM262" s="14">
        <f t="shared" si="304"/>
        <v>21.896872209295353</v>
      </c>
      <c r="AN262" s="14">
        <f t="shared" si="305"/>
        <v>6.8746538840644904</v>
      </c>
      <c r="AO262" s="11">
        <f t="shared" si="306"/>
        <v>2.6011317889876001E-3</v>
      </c>
      <c r="AP262" s="11">
        <f t="shared" si="307"/>
        <v>3.276740014632695E-3</v>
      </c>
      <c r="AQ262" s="11">
        <f t="shared" si="308"/>
        <v>2.9724166336034868E-3</v>
      </c>
      <c r="AR262" s="1">
        <f t="shared" si="318"/>
        <v>378177.6949594093</v>
      </c>
      <c r="AS262" s="1">
        <f t="shared" si="311"/>
        <v>145701.42874068025</v>
      </c>
      <c r="AT262" s="1">
        <f t="shared" si="312"/>
        <v>50339.707594555759</v>
      </c>
      <c r="AU262" s="1">
        <f t="shared" si="269"/>
        <v>75635.538991881869</v>
      </c>
      <c r="AV262" s="1">
        <f t="shared" si="270"/>
        <v>29140.285748136052</v>
      </c>
      <c r="AW262" s="1">
        <f t="shared" si="271"/>
        <v>10067.941518911153</v>
      </c>
      <c r="AX262" s="2">
        <f t="shared" si="313"/>
        <v>0.21966970129635616</v>
      </c>
      <c r="AY262" s="2">
        <f t="shared" si="309"/>
        <v>0.99</v>
      </c>
      <c r="AZ262" s="2">
        <f t="shared" si="310"/>
        <v>0.99</v>
      </c>
      <c r="BA262" s="2">
        <f t="shared" si="262"/>
        <v>0.3570379197504524</v>
      </c>
      <c r="BB262" s="2">
        <f t="shared" si="263"/>
        <v>4.825477766763034E-3</v>
      </c>
      <c r="BC262" s="2">
        <f t="shared" ref="BC262:BC325" si="319">BC$5*AY262^2</f>
        <v>9.801E-2</v>
      </c>
      <c r="BD262" s="2">
        <f t="shared" ref="BD262:BD325" si="320">BD$5*AZ262^2</f>
        <v>9.801E-2</v>
      </c>
      <c r="BE262" s="2">
        <f t="shared" si="264"/>
        <v>1824.8880589123223</v>
      </c>
      <c r="BF262" s="2">
        <f t="shared" ref="BF262:BF325" si="321">BC262*AS262</f>
        <v>14280.197030874071</v>
      </c>
      <c r="BG262" s="2">
        <f t="shared" ref="BG262:BG325" si="322">BD262*AT262</f>
        <v>4933.7947413424099</v>
      </c>
      <c r="BH262" s="2">
        <f t="shared" si="314"/>
        <v>3642.8893721471181</v>
      </c>
      <c r="BI262" s="2">
        <f t="shared" ref="BI262:BI325" si="323">2*BC$5*AY262*AS262/AA262*1000</f>
        <v>133802.8200323963</v>
      </c>
      <c r="BJ262" s="2">
        <f t="shared" ref="BJ262:BJ325" si="324">2*BD$5*AZ262*AT262/AB262*1000</f>
        <v>12873.971865004718</v>
      </c>
      <c r="BK262" s="11">
        <f t="shared" si="265"/>
        <v>3.3407268539928231E-2</v>
      </c>
      <c r="BL262" s="11"/>
      <c r="BM262" s="11"/>
    </row>
    <row r="263" spans="1:65">
      <c r="A263" s="2">
        <f t="shared" si="272"/>
        <v>2217</v>
      </c>
      <c r="B263" s="5">
        <f t="shared" si="273"/>
        <v>1165.4035735875418</v>
      </c>
      <c r="C263" s="5">
        <f t="shared" si="274"/>
        <v>2964.1593783204348</v>
      </c>
      <c r="D263" s="5">
        <f t="shared" si="275"/>
        <v>4369.9246538364287</v>
      </c>
      <c r="E263" s="15">
        <f t="shared" si="276"/>
        <v>1.0055745351172668E-7</v>
      </c>
      <c r="F263" s="15">
        <f t="shared" si="277"/>
        <v>1.9810492634648024E-7</v>
      </c>
      <c r="G263" s="15">
        <f t="shared" si="278"/>
        <v>4.0442416012049771E-7</v>
      </c>
      <c r="H263" s="5">
        <f t="shared" si="279"/>
        <v>379367.66371905286</v>
      </c>
      <c r="I263" s="5">
        <f t="shared" si="280"/>
        <v>146260.75128580662</v>
      </c>
      <c r="J263" s="5">
        <f t="shared" si="281"/>
        <v>50529.418299981327</v>
      </c>
      <c r="K263" s="5">
        <f t="shared" si="282"/>
        <v>325524.71291229984</v>
      </c>
      <c r="L263" s="5">
        <f t="shared" si="283"/>
        <v>49343.079307928958</v>
      </c>
      <c r="M263" s="5">
        <f t="shared" si="284"/>
        <v>11562.99531517568</v>
      </c>
      <c r="N263" s="15">
        <f t="shared" si="285"/>
        <v>3.1464854412655008E-3</v>
      </c>
      <c r="O263" s="15">
        <f t="shared" si="286"/>
        <v>3.838627904961589E-3</v>
      </c>
      <c r="P263" s="15">
        <f t="shared" si="287"/>
        <v>3.7682036543411623E-3</v>
      </c>
      <c r="Q263" s="5">
        <f t="shared" si="288"/>
        <v>5714.8609995994739</v>
      </c>
      <c r="R263" s="5">
        <f t="shared" si="289"/>
        <v>6935.9282483414763</v>
      </c>
      <c r="S263" s="5">
        <f t="shared" si="290"/>
        <v>4376.1251576541272</v>
      </c>
      <c r="T263" s="5">
        <f t="shared" si="291"/>
        <v>15.064175326845227</v>
      </c>
      <c r="U263" s="5">
        <f t="shared" si="292"/>
        <v>47.421664304103366</v>
      </c>
      <c r="V263" s="5">
        <f t="shared" si="293"/>
        <v>86.605492500905044</v>
      </c>
      <c r="W263" s="15">
        <f t="shared" si="294"/>
        <v>-1.0734613539272964E-2</v>
      </c>
      <c r="X263" s="15">
        <f t="shared" si="295"/>
        <v>-1.217998157191269E-2</v>
      </c>
      <c r="Y263" s="15">
        <f t="shared" si="296"/>
        <v>-9.7425357312937999E-3</v>
      </c>
      <c r="Z263" s="5">
        <f t="shared" si="315"/>
        <v>4490.1788866105735</v>
      </c>
      <c r="AA263" s="5">
        <f t="shared" si="316"/>
        <v>213.86505931512258</v>
      </c>
      <c r="AB263" s="5">
        <f t="shared" si="317"/>
        <v>777.13017367999942</v>
      </c>
      <c r="AC263" s="16">
        <f t="shared" si="297"/>
        <v>0.99920986952657409</v>
      </c>
      <c r="AD263" s="16">
        <f t="shared" si="298"/>
        <v>3.057574566824897</v>
      </c>
      <c r="AE263" s="16">
        <f t="shared" si="299"/>
        <v>17.651668876795632</v>
      </c>
      <c r="AF263" s="15">
        <f t="shared" si="300"/>
        <v>-4.0504037456468023E-3</v>
      </c>
      <c r="AG263" s="15">
        <f t="shared" si="301"/>
        <v>2.9673830763510267E-4</v>
      </c>
      <c r="AH263" s="15">
        <f t="shared" si="302"/>
        <v>9.7937136394747881E-3</v>
      </c>
      <c r="AI263" s="1">
        <f t="shared" si="266"/>
        <v>733129.2864096876</v>
      </c>
      <c r="AJ263" s="1">
        <f t="shared" si="267"/>
        <v>283844.81511604722</v>
      </c>
      <c r="AK263" s="1">
        <f t="shared" si="268"/>
        <v>97091.744165539101</v>
      </c>
      <c r="AL263" s="14">
        <f t="shared" si="303"/>
        <v>90.145462433050966</v>
      </c>
      <c r="AM263" s="14">
        <f t="shared" si="304"/>
        <v>21.967905063085215</v>
      </c>
      <c r="AN263" s="14">
        <f t="shared" si="305"/>
        <v>6.8948838762641982</v>
      </c>
      <c r="AO263" s="11">
        <f t="shared" si="306"/>
        <v>2.575120471097724E-3</v>
      </c>
      <c r="AP263" s="11">
        <f t="shared" si="307"/>
        <v>3.243972614486368E-3</v>
      </c>
      <c r="AQ263" s="11">
        <f t="shared" si="308"/>
        <v>2.942692467267452E-3</v>
      </c>
      <c r="AR263" s="1">
        <f t="shared" si="318"/>
        <v>379367.66371905286</v>
      </c>
      <c r="AS263" s="1">
        <f t="shared" si="311"/>
        <v>146260.75128580662</v>
      </c>
      <c r="AT263" s="1">
        <f t="shared" si="312"/>
        <v>50529.418299981327</v>
      </c>
      <c r="AU263" s="1">
        <f t="shared" si="269"/>
        <v>75873.532743810574</v>
      </c>
      <c r="AV263" s="1">
        <f t="shared" si="270"/>
        <v>29252.150257161324</v>
      </c>
      <c r="AW263" s="1">
        <f t="shared" si="271"/>
        <v>10105.883659996267</v>
      </c>
      <c r="AX263" s="2">
        <f t="shared" si="313"/>
        <v>0.22278750626330934</v>
      </c>
      <c r="AY263" s="2">
        <f t="shared" si="309"/>
        <v>0.99</v>
      </c>
      <c r="AZ263" s="2">
        <f t="shared" si="310"/>
        <v>0.99</v>
      </c>
      <c r="BA263" s="2">
        <f t="shared" ref="BA263:BA326" si="325">(AX263*Z263+AY263*AA263+AZ263*AB263)/(Z263+AA263+AB263)</f>
        <v>0.36149937846379598</v>
      </c>
      <c r="BB263" s="2">
        <f t="shared" ref="BB263:BB326" si="326">BB$5*AX263^2</f>
        <v>4.9634272947024103E-3</v>
      </c>
      <c r="BC263" s="2">
        <f t="shared" si="319"/>
        <v>9.801E-2</v>
      </c>
      <c r="BD263" s="2">
        <f t="shared" si="320"/>
        <v>9.801E-2</v>
      </c>
      <c r="BE263" s="2">
        <f t="shared" ref="BE263:BE326" si="327">BB263*AR263</f>
        <v>1882.9638168306324</v>
      </c>
      <c r="BF263" s="2">
        <f t="shared" si="321"/>
        <v>14335.016233521907</v>
      </c>
      <c r="BG263" s="2">
        <f t="shared" si="322"/>
        <v>4952.3882875811696</v>
      </c>
      <c r="BH263" s="2">
        <f t="shared" si="314"/>
        <v>3764.5883556636877</v>
      </c>
      <c r="BI263" s="2">
        <f t="shared" si="323"/>
        <v>135410.75315121355</v>
      </c>
      <c r="BJ263" s="2">
        <f t="shared" si="324"/>
        <v>12874.065584173306</v>
      </c>
      <c r="BK263" s="11">
        <f t="shared" si="265"/>
        <v>3.3376473138889445E-2</v>
      </c>
      <c r="BL263" s="11"/>
      <c r="BM263" s="11"/>
    </row>
    <row r="264" spans="1:65">
      <c r="A264" s="2">
        <f t="shared" si="272"/>
        <v>2218</v>
      </c>
      <c r="B264" s="5">
        <f t="shared" si="273"/>
        <v>1165.4036849180568</v>
      </c>
      <c r="C264" s="5">
        <f t="shared" si="274"/>
        <v>2964.1599361742815</v>
      </c>
      <c r="D264" s="5">
        <f t="shared" si="275"/>
        <v>4369.9263327743811</v>
      </c>
      <c r="E264" s="15">
        <f t="shared" si="276"/>
        <v>9.5529580836140336E-8</v>
      </c>
      <c r="F264" s="15">
        <f t="shared" si="277"/>
        <v>1.8819968002915621E-7</v>
      </c>
      <c r="G264" s="15">
        <f t="shared" si="278"/>
        <v>3.8420295211447282E-7</v>
      </c>
      <c r="H264" s="5">
        <f t="shared" si="279"/>
        <v>380547.39191086031</v>
      </c>
      <c r="I264" s="5">
        <f t="shared" si="280"/>
        <v>146820.09149099432</v>
      </c>
      <c r="J264" s="5">
        <f t="shared" si="281"/>
        <v>50717.984126028095</v>
      </c>
      <c r="K264" s="5">
        <f t="shared" si="282"/>
        <v>326536.97327001143</v>
      </c>
      <c r="L264" s="5">
        <f t="shared" si="283"/>
        <v>49531.771109655085</v>
      </c>
      <c r="M264" s="5">
        <f t="shared" si="284"/>
        <v>11606.141674664854</v>
      </c>
      <c r="N264" s="15">
        <f t="shared" si="285"/>
        <v>3.1096267581511849E-3</v>
      </c>
      <c r="O264" s="15">
        <f t="shared" si="286"/>
        <v>3.8240783585592464E-3</v>
      </c>
      <c r="P264" s="15">
        <f t="shared" si="287"/>
        <v>3.7314171901934312E-3</v>
      </c>
      <c r="Q264" s="5">
        <f t="shared" si="288"/>
        <v>5671.0950360526076</v>
      </c>
      <c r="R264" s="5">
        <f t="shared" si="289"/>
        <v>6877.6505414304447</v>
      </c>
      <c r="S264" s="5">
        <f t="shared" si="290"/>
        <v>4349.6623344191603</v>
      </c>
      <c r="T264" s="5">
        <f t="shared" si="291"/>
        <v>14.902467226423692</v>
      </c>
      <c r="U264" s="5">
        <f t="shared" si="292"/>
        <v>46.84406930676996</v>
      </c>
      <c r="V264" s="5">
        <f t="shared" si="293"/>
        <v>85.761735395688675</v>
      </c>
      <c r="W264" s="15">
        <f t="shared" si="294"/>
        <v>-1.0734613539272964E-2</v>
      </c>
      <c r="X264" s="15">
        <f t="shared" si="295"/>
        <v>-1.217998157191269E-2</v>
      </c>
      <c r="Y264" s="15">
        <f t="shared" si="296"/>
        <v>-9.7425357312937999E-3</v>
      </c>
      <c r="Z264" s="5">
        <f t="shared" si="315"/>
        <v>4420.1755698713196</v>
      </c>
      <c r="AA264" s="5">
        <f t="shared" si="316"/>
        <v>212.13410773699871</v>
      </c>
      <c r="AB264" s="5">
        <f t="shared" si="317"/>
        <v>780.02436590686318</v>
      </c>
      <c r="AC264" s="16">
        <f t="shared" si="297"/>
        <v>0.99516266612835635</v>
      </c>
      <c r="AD264" s="16">
        <f t="shared" si="298"/>
        <v>3.058481866327325</v>
      </c>
      <c r="AE264" s="16">
        <f t="shared" si="299"/>
        <v>17.824544267033797</v>
      </c>
      <c r="AF264" s="15">
        <f t="shared" si="300"/>
        <v>-4.0504037456468023E-3</v>
      </c>
      <c r="AG264" s="15">
        <f t="shared" si="301"/>
        <v>2.9673830763510267E-4</v>
      </c>
      <c r="AH264" s="15">
        <f t="shared" si="302"/>
        <v>9.7937136394747881E-3</v>
      </c>
      <c r="AI264" s="1">
        <f t="shared" si="266"/>
        <v>735689.89051252941</v>
      </c>
      <c r="AJ264" s="1">
        <f t="shared" si="267"/>
        <v>284712.48386160383</v>
      </c>
      <c r="AK264" s="1">
        <f t="shared" si="268"/>
        <v>97488.453408981455</v>
      </c>
      <c r="AL264" s="14">
        <f t="shared" si="303"/>
        <v>90.375276504482002</v>
      </c>
      <c r="AM264" s="14">
        <f t="shared" si="304"/>
        <v>22.038455712683277</v>
      </c>
      <c r="AN264" s="14">
        <f t="shared" si="305"/>
        <v>6.9149705038811105</v>
      </c>
      <c r="AO264" s="11">
        <f t="shared" si="306"/>
        <v>2.5493692663867465E-3</v>
      </c>
      <c r="AP264" s="11">
        <f t="shared" si="307"/>
        <v>3.2115328883415041E-3</v>
      </c>
      <c r="AQ264" s="11">
        <f t="shared" si="308"/>
        <v>2.9132655425947772E-3</v>
      </c>
      <c r="AR264" s="1">
        <f t="shared" si="318"/>
        <v>380547.39191086031</v>
      </c>
      <c r="AS264" s="1">
        <f t="shared" si="311"/>
        <v>146820.09149099432</v>
      </c>
      <c r="AT264" s="1">
        <f t="shared" si="312"/>
        <v>50717.984126028095</v>
      </c>
      <c r="AU264" s="1">
        <f t="shared" si="269"/>
        <v>76109.478382172063</v>
      </c>
      <c r="AV264" s="1">
        <f t="shared" si="270"/>
        <v>29364.018298198866</v>
      </c>
      <c r="AW264" s="1">
        <f t="shared" si="271"/>
        <v>10143.596825205619</v>
      </c>
      <c r="AX264" s="2">
        <f t="shared" si="313"/>
        <v>0.22593152759669963</v>
      </c>
      <c r="AY264" s="2">
        <f t="shared" si="309"/>
        <v>0.99</v>
      </c>
      <c r="AZ264" s="2">
        <f t="shared" si="310"/>
        <v>0.99</v>
      </c>
      <c r="BA264" s="2">
        <f t="shared" si="325"/>
        <v>0.36599623964959849</v>
      </c>
      <c r="BB264" s="2">
        <f t="shared" si="326"/>
        <v>5.1045055162178242E-3</v>
      </c>
      <c r="BC264" s="2">
        <f t="shared" si="319"/>
        <v>9.801E-2</v>
      </c>
      <c r="BD264" s="2">
        <f t="shared" si="320"/>
        <v>9.801E-2</v>
      </c>
      <c r="BE264" s="2">
        <f t="shared" si="327"/>
        <v>1942.5062611912927</v>
      </c>
      <c r="BF264" s="2">
        <f t="shared" si="321"/>
        <v>14389.837167032354</v>
      </c>
      <c r="BG264" s="2">
        <f t="shared" si="322"/>
        <v>4970.8696241920134</v>
      </c>
      <c r="BH264" s="2">
        <f t="shared" si="314"/>
        <v>3890.237037795473</v>
      </c>
      <c r="BI264" s="2">
        <f t="shared" si="323"/>
        <v>137037.73723770049</v>
      </c>
      <c r="BJ264" s="2">
        <f t="shared" si="324"/>
        <v>12874.163033713003</v>
      </c>
      <c r="BK264" s="11">
        <f t="shared" ref="BK264:BK327" si="328">SUM(H264:J264)*SUM(B263:D263)/SUM(H263:J263)/SUM(B264:D264)-1+BK$5</f>
        <v>3.3345393234480908E-2</v>
      </c>
      <c r="BL264" s="11"/>
      <c r="BM264" s="11"/>
    </row>
    <row r="265" spans="1:65">
      <c r="A265" s="2">
        <f t="shared" si="272"/>
        <v>2219</v>
      </c>
      <c r="B265" s="5">
        <f t="shared" si="273"/>
        <v>1165.4037906820558</v>
      </c>
      <c r="C265" s="5">
        <f t="shared" si="274"/>
        <v>2964.160466135535</v>
      </c>
      <c r="D265" s="5">
        <f t="shared" si="275"/>
        <v>4369.927927766048</v>
      </c>
      <c r="E265" s="15">
        <f t="shared" si="276"/>
        <v>9.0753101794333311E-8</v>
      </c>
      <c r="F265" s="15">
        <f t="shared" si="277"/>
        <v>1.7878969602769838E-7</v>
      </c>
      <c r="G265" s="15">
        <f t="shared" si="278"/>
        <v>3.6499280450874916E-7</v>
      </c>
      <c r="H265" s="5">
        <f t="shared" si="279"/>
        <v>381716.8675631978</v>
      </c>
      <c r="I265" s="5">
        <f t="shared" si="280"/>
        <v>147379.16849870875</v>
      </c>
      <c r="J265" s="5">
        <f t="shared" si="281"/>
        <v>50905.401882417806</v>
      </c>
      <c r="K265" s="5">
        <f t="shared" si="282"/>
        <v>327540.43758498237</v>
      </c>
      <c r="L265" s="5">
        <f t="shared" si="283"/>
        <v>49720.374514963893</v>
      </c>
      <c r="M265" s="5">
        <f t="shared" si="284"/>
        <v>11649.025504281295</v>
      </c>
      <c r="N265" s="15">
        <f t="shared" si="285"/>
        <v>3.0730495996273977E-3</v>
      </c>
      <c r="O265" s="15">
        <f t="shared" si="286"/>
        <v>3.8077258511768353E-3</v>
      </c>
      <c r="P265" s="15">
        <f t="shared" si="287"/>
        <v>3.6949255677320991E-3</v>
      </c>
      <c r="Q265" s="5">
        <f t="shared" si="288"/>
        <v>5627.4590114532612</v>
      </c>
      <c r="R265" s="5">
        <f t="shared" si="289"/>
        <v>6819.751339752841</v>
      </c>
      <c r="S265" s="5">
        <f t="shared" si="290"/>
        <v>4323.2022713118768</v>
      </c>
      <c r="T265" s="5">
        <f t="shared" si="291"/>
        <v>14.742494999966352</v>
      </c>
      <c r="U265" s="5">
        <f t="shared" si="292"/>
        <v>46.273509405860104</v>
      </c>
      <c r="V265" s="5">
        <f t="shared" si="293"/>
        <v>84.926198624218415</v>
      </c>
      <c r="W265" s="15">
        <f t="shared" si="294"/>
        <v>-1.0734613539272964E-2</v>
      </c>
      <c r="X265" s="15">
        <f t="shared" si="295"/>
        <v>-1.217998157191269E-2</v>
      </c>
      <c r="Y265" s="15">
        <f t="shared" si="296"/>
        <v>-9.7425357312937999E-3</v>
      </c>
      <c r="Z265" s="5">
        <f t="shared" si="315"/>
        <v>4350.8863501016731</v>
      </c>
      <c r="AA265" s="5">
        <f t="shared" si="316"/>
        <v>210.41411404488878</v>
      </c>
      <c r="AB265" s="5">
        <f t="shared" si="317"/>
        <v>782.90062778764775</v>
      </c>
      <c r="AC265" s="16">
        <f t="shared" si="297"/>
        <v>0.99113185553794225</v>
      </c>
      <c r="AD265" s="16">
        <f t="shared" si="298"/>
        <v>3.0593894350602717</v>
      </c>
      <c r="AE265" s="16">
        <f t="shared" si="299"/>
        <v>17.999112749339268</v>
      </c>
      <c r="AF265" s="15">
        <f t="shared" si="300"/>
        <v>-4.0504037456468023E-3</v>
      </c>
      <c r="AG265" s="15">
        <f t="shared" si="301"/>
        <v>2.9673830763510267E-4</v>
      </c>
      <c r="AH265" s="15">
        <f t="shared" si="302"/>
        <v>9.7937136394747881E-3</v>
      </c>
      <c r="AI265" s="1">
        <f t="shared" si="266"/>
        <v>738230.37984344852</v>
      </c>
      <c r="AJ265" s="1">
        <f t="shared" si="267"/>
        <v>285605.2537736423</v>
      </c>
      <c r="AK265" s="1">
        <f t="shared" si="268"/>
        <v>97883.20489328893</v>
      </c>
      <c r="AL265" s="14">
        <f t="shared" si="303"/>
        <v>90.60337245732012</v>
      </c>
      <c r="AM265" s="14">
        <f t="shared" si="304"/>
        <v>22.108525165759524</v>
      </c>
      <c r="AN265" s="14">
        <f t="shared" si="305"/>
        <v>6.9349141977251572</v>
      </c>
      <c r="AO265" s="11">
        <f t="shared" si="306"/>
        <v>2.5238755737228792E-3</v>
      </c>
      <c r="AP265" s="11">
        <f t="shared" si="307"/>
        <v>3.1794175594580892E-3</v>
      </c>
      <c r="AQ265" s="11">
        <f t="shared" si="308"/>
        <v>2.8841328871688295E-3</v>
      </c>
      <c r="AR265" s="1">
        <f t="shared" si="318"/>
        <v>381716.8675631978</v>
      </c>
      <c r="AS265" s="1">
        <f t="shared" si="311"/>
        <v>147379.16849870875</v>
      </c>
      <c r="AT265" s="1">
        <f t="shared" si="312"/>
        <v>50905.401882417806</v>
      </c>
      <c r="AU265" s="1">
        <f t="shared" si="269"/>
        <v>76343.373512639562</v>
      </c>
      <c r="AV265" s="1">
        <f t="shared" si="270"/>
        <v>29475.83369974175</v>
      </c>
      <c r="AW265" s="1">
        <f t="shared" si="271"/>
        <v>10181.080376483562</v>
      </c>
      <c r="AX265" s="2">
        <f t="shared" si="313"/>
        <v>0.22910151667179934</v>
      </c>
      <c r="AY265" s="2">
        <f t="shared" si="309"/>
        <v>0.99</v>
      </c>
      <c r="AZ265" s="2">
        <f t="shared" si="310"/>
        <v>0.99</v>
      </c>
      <c r="BA265" s="2">
        <f t="shared" si="325"/>
        <v>0.37052802131224721</v>
      </c>
      <c r="BB265" s="2">
        <f t="shared" si="326"/>
        <v>5.2487504941318751E-3</v>
      </c>
      <c r="BC265" s="2">
        <f t="shared" si="319"/>
        <v>9.801E-2</v>
      </c>
      <c r="BD265" s="2">
        <f t="shared" si="320"/>
        <v>9.801E-2</v>
      </c>
      <c r="BE265" s="2">
        <f t="shared" si="327"/>
        <v>2003.536597240806</v>
      </c>
      <c r="BF265" s="2">
        <f t="shared" si="321"/>
        <v>14444.632304558445</v>
      </c>
      <c r="BG265" s="2">
        <f t="shared" si="322"/>
        <v>4989.2384384957695</v>
      </c>
      <c r="BH265" s="2">
        <f t="shared" si="314"/>
        <v>4019.9585215961056</v>
      </c>
      <c r="BI265" s="2">
        <f t="shared" si="323"/>
        <v>138684.02077114931</v>
      </c>
      <c r="BJ265" s="2">
        <f t="shared" si="324"/>
        <v>12874.264261610229</v>
      </c>
      <c r="BK265" s="11">
        <f t="shared" si="328"/>
        <v>3.3314074303818247E-2</v>
      </c>
      <c r="BL265" s="11"/>
      <c r="BM265" s="11"/>
    </row>
    <row r="266" spans="1:65">
      <c r="A266" s="2">
        <f t="shared" si="272"/>
        <v>2220</v>
      </c>
      <c r="B266" s="5">
        <f t="shared" si="273"/>
        <v>1165.4038911578643</v>
      </c>
      <c r="C266" s="5">
        <f t="shared" si="274"/>
        <v>2964.1609695988163</v>
      </c>
      <c r="D266" s="5">
        <f t="shared" si="275"/>
        <v>4369.9294430086848</v>
      </c>
      <c r="E266" s="15">
        <f t="shared" si="276"/>
        <v>8.6215446704616637E-8</v>
      </c>
      <c r="F266" s="15">
        <f t="shared" si="277"/>
        <v>1.6985021122631347E-7</v>
      </c>
      <c r="G266" s="15">
        <f t="shared" si="278"/>
        <v>3.467431642833117E-7</v>
      </c>
      <c r="H266" s="5">
        <f t="shared" si="279"/>
        <v>382876.07962164073</v>
      </c>
      <c r="I266" s="5">
        <f t="shared" si="280"/>
        <v>147937.72302588119</v>
      </c>
      <c r="J266" s="5">
        <f t="shared" si="281"/>
        <v>51091.668818056198</v>
      </c>
      <c r="K266" s="5">
        <f t="shared" si="282"/>
        <v>328535.0963100369</v>
      </c>
      <c r="L266" s="5">
        <f t="shared" si="283"/>
        <v>49908.802033077103</v>
      </c>
      <c r="M266" s="5">
        <f t="shared" si="284"/>
        <v>11691.64616600302</v>
      </c>
      <c r="N266" s="15">
        <f t="shared" si="285"/>
        <v>3.0367509196371767E-3</v>
      </c>
      <c r="O266" s="15">
        <f t="shared" si="286"/>
        <v>3.7897445453975998E-3</v>
      </c>
      <c r="P266" s="15">
        <f t="shared" si="287"/>
        <v>3.6587319433767362E-3</v>
      </c>
      <c r="Q266" s="5">
        <f t="shared" si="288"/>
        <v>5583.9566406441299</v>
      </c>
      <c r="R266" s="5">
        <f t="shared" si="289"/>
        <v>6762.2183650846491</v>
      </c>
      <c r="S266" s="5">
        <f t="shared" si="290"/>
        <v>4296.7481448679619</v>
      </c>
      <c r="T266" s="5">
        <f t="shared" si="291"/>
        <v>14.58424001353705</v>
      </c>
      <c r="U266" s="5">
        <f t="shared" si="292"/>
        <v>45.709898914028997</v>
      </c>
      <c r="V266" s="5">
        <f t="shared" si="293"/>
        <v>84.098802099599013</v>
      </c>
      <c r="W266" s="15">
        <f t="shared" si="294"/>
        <v>-1.0734613539272964E-2</v>
      </c>
      <c r="X266" s="15">
        <f t="shared" si="295"/>
        <v>-1.217998157191269E-2</v>
      </c>
      <c r="Y266" s="15">
        <f t="shared" si="296"/>
        <v>-9.7425357312937999E-3</v>
      </c>
      <c r="Z266" s="5">
        <f t="shared" si="315"/>
        <v>4282.3122022805874</v>
      </c>
      <c r="AA266" s="5">
        <f t="shared" si="316"/>
        <v>208.70466428290453</v>
      </c>
      <c r="AB266" s="5">
        <f t="shared" si="317"/>
        <v>785.75891244080844</v>
      </c>
      <c r="AC266" s="16">
        <f t="shared" si="297"/>
        <v>0.9871173713578415</v>
      </c>
      <c r="AD266" s="16">
        <f t="shared" si="298"/>
        <v>3.0602972731036284</v>
      </c>
      <c r="AE266" s="16">
        <f t="shared" si="299"/>
        <v>18.175390905370918</v>
      </c>
      <c r="AF266" s="15">
        <f t="shared" si="300"/>
        <v>-4.0504037456468023E-3</v>
      </c>
      <c r="AG266" s="15">
        <f t="shared" si="301"/>
        <v>2.9673830763510267E-4</v>
      </c>
      <c r="AH266" s="15">
        <f t="shared" si="302"/>
        <v>9.7937136394747881E-3</v>
      </c>
      <c r="AI266" s="1">
        <f t="shared" si="266"/>
        <v>740750.71537174319</v>
      </c>
      <c r="AJ266" s="1">
        <f t="shared" si="267"/>
        <v>286520.56209601986</v>
      </c>
      <c r="AK266" s="1">
        <f t="shared" si="268"/>
        <v>98275.964780443595</v>
      </c>
      <c r="AL266" s="14">
        <f t="shared" si="303"/>
        <v>90.829757379575639</v>
      </c>
      <c r="AM266" s="14">
        <f t="shared" si="304"/>
        <v>22.178114476554001</v>
      </c>
      <c r="AN266" s="14">
        <f t="shared" si="305"/>
        <v>6.9547153996914366</v>
      </c>
      <c r="AO266" s="11">
        <f t="shared" si="306"/>
        <v>2.4986368179856504E-3</v>
      </c>
      <c r="AP266" s="11">
        <f t="shared" si="307"/>
        <v>3.1476233838635083E-3</v>
      </c>
      <c r="AQ266" s="11">
        <f t="shared" si="308"/>
        <v>2.855291558297141E-3</v>
      </c>
      <c r="AR266" s="1">
        <f t="shared" si="318"/>
        <v>382876.07962164073</v>
      </c>
      <c r="AS266" s="1">
        <f t="shared" si="311"/>
        <v>147937.72302588119</v>
      </c>
      <c r="AT266" s="1">
        <f t="shared" si="312"/>
        <v>51091.668818056198</v>
      </c>
      <c r="AU266" s="1">
        <f t="shared" si="269"/>
        <v>76575.215924328149</v>
      </c>
      <c r="AV266" s="1">
        <f t="shared" si="270"/>
        <v>29587.544605176241</v>
      </c>
      <c r="AW266" s="1">
        <f t="shared" si="271"/>
        <v>10218.333763611241</v>
      </c>
      <c r="AX266" s="2">
        <f t="shared" si="313"/>
        <v>0.2322972203283529</v>
      </c>
      <c r="AY266" s="2">
        <f t="shared" si="309"/>
        <v>0.99</v>
      </c>
      <c r="AZ266" s="2">
        <f t="shared" si="310"/>
        <v>0.99</v>
      </c>
      <c r="BA266" s="2">
        <f t="shared" si="325"/>
        <v>0.37509423273200454</v>
      </c>
      <c r="BB266" s="2">
        <f t="shared" si="326"/>
        <v>5.3961998572279336E-3</v>
      </c>
      <c r="BC266" s="2">
        <f t="shared" si="319"/>
        <v>9.801E-2</v>
      </c>
      <c r="BD266" s="2">
        <f t="shared" si="320"/>
        <v>9.801E-2</v>
      </c>
      <c r="BE266" s="2">
        <f t="shared" si="327"/>
        <v>2066.0758461902888</v>
      </c>
      <c r="BF266" s="2">
        <f t="shared" si="321"/>
        <v>14499.376233766616</v>
      </c>
      <c r="BG266" s="2">
        <f t="shared" si="322"/>
        <v>5007.494460857688</v>
      </c>
      <c r="BH266" s="2">
        <f t="shared" si="314"/>
        <v>4153.8797184828254</v>
      </c>
      <c r="BI266" s="2">
        <f t="shared" si="323"/>
        <v>140349.85398993702</v>
      </c>
      <c r="BJ266" s="2">
        <f t="shared" si="324"/>
        <v>12874.369308203273</v>
      </c>
      <c r="BK266" s="11">
        <f t="shared" si="328"/>
        <v>3.3282558128335332E-2</v>
      </c>
      <c r="BL266" s="11"/>
      <c r="BM266" s="11"/>
    </row>
    <row r="267" spans="1:65">
      <c r="A267" s="2">
        <f t="shared" si="272"/>
        <v>2221</v>
      </c>
      <c r="B267" s="5">
        <f t="shared" si="273"/>
        <v>1165.4039866098906</v>
      </c>
      <c r="C267" s="5">
        <f t="shared" si="274"/>
        <v>2964.1614478890151</v>
      </c>
      <c r="D267" s="5">
        <f t="shared" si="275"/>
        <v>4369.9308824896889</v>
      </c>
      <c r="E267" s="15">
        <f t="shared" si="276"/>
        <v>8.1904674369385801E-8</v>
      </c>
      <c r="F267" s="15">
        <f t="shared" si="277"/>
        <v>1.6135770066499779E-7</v>
      </c>
      <c r="G267" s="15">
        <f t="shared" si="278"/>
        <v>3.2940600606914611E-7</v>
      </c>
      <c r="H267" s="5">
        <f t="shared" si="279"/>
        <v>384025.0179553089</v>
      </c>
      <c r="I267" s="5">
        <f t="shared" si="280"/>
        <v>148495.51583410264</v>
      </c>
      <c r="J267" s="5">
        <f t="shared" si="281"/>
        <v>51276.78259559624</v>
      </c>
      <c r="K267" s="5">
        <f t="shared" si="282"/>
        <v>329520.94069321052</v>
      </c>
      <c r="L267" s="5">
        <f t="shared" si="283"/>
        <v>50096.972936429156</v>
      </c>
      <c r="M267" s="5">
        <f t="shared" si="284"/>
        <v>11734.003116859876</v>
      </c>
      <c r="N267" s="15">
        <f t="shared" si="285"/>
        <v>3.0007277586054926E-3</v>
      </c>
      <c r="O267" s="15">
        <f t="shared" si="286"/>
        <v>3.7702949316904544E-3</v>
      </c>
      <c r="P267" s="15">
        <f t="shared" si="287"/>
        <v>3.6228389275090311E-3</v>
      </c>
      <c r="Q267" s="5">
        <f t="shared" si="288"/>
        <v>5540.5915431087988</v>
      </c>
      <c r="R267" s="5">
        <f t="shared" si="289"/>
        <v>6705.0407741292347</v>
      </c>
      <c r="S267" s="5">
        <f t="shared" si="290"/>
        <v>4270.3030991763608</v>
      </c>
      <c r="T267" s="5">
        <f t="shared" si="291"/>
        <v>14.427683833227729</v>
      </c>
      <c r="U267" s="5">
        <f t="shared" si="292"/>
        <v>45.153153187602129</v>
      </c>
      <c r="V267" s="5">
        <f t="shared" si="293"/>
        <v>83.279466515184666</v>
      </c>
      <c r="W267" s="15">
        <f t="shared" si="294"/>
        <v>-1.0734613539272964E-2</v>
      </c>
      <c r="X267" s="15">
        <f t="shared" si="295"/>
        <v>-1.217998157191269E-2</v>
      </c>
      <c r="Y267" s="15">
        <f t="shared" si="296"/>
        <v>-9.7425357312937999E-3</v>
      </c>
      <c r="Z267" s="5">
        <f t="shared" si="315"/>
        <v>4214.4538745977579</v>
      </c>
      <c r="AA267" s="5">
        <f t="shared" si="316"/>
        <v>207.00539243565353</v>
      </c>
      <c r="AB267" s="5">
        <f t="shared" si="317"/>
        <v>788.59917977210398</v>
      </c>
      <c r="AC267" s="16">
        <f t="shared" si="297"/>
        <v>0.98311914745950069</v>
      </c>
      <c r="AD267" s="16">
        <f t="shared" si="298"/>
        <v>3.0612053805373094</v>
      </c>
      <c r="AE267" s="16">
        <f t="shared" si="299"/>
        <v>18.353395479183636</v>
      </c>
      <c r="AF267" s="15">
        <f t="shared" si="300"/>
        <v>-4.0504037456468023E-3</v>
      </c>
      <c r="AG267" s="15">
        <f t="shared" si="301"/>
        <v>2.9673830763510267E-4</v>
      </c>
      <c r="AH267" s="15">
        <f t="shared" si="302"/>
        <v>9.7937136394747881E-3</v>
      </c>
      <c r="AI267" s="1">
        <f t="shared" si="266"/>
        <v>743250.8597588971</v>
      </c>
      <c r="AJ267" s="1">
        <f t="shared" si="267"/>
        <v>287456.05049159413</v>
      </c>
      <c r="AK267" s="1">
        <f t="shared" si="268"/>
        <v>98666.702066010475</v>
      </c>
      <c r="AL267" s="14">
        <f t="shared" si="303"/>
        <v>91.054438449773372</v>
      </c>
      <c r="AM267" s="14">
        <f t="shared" si="304"/>
        <v>22.247224744773042</v>
      </c>
      <c r="AN267" s="14">
        <f t="shared" si="305"/>
        <v>6.9743745624608229</v>
      </c>
      <c r="AO267" s="11">
        <f t="shared" si="306"/>
        <v>2.4736504498057937E-3</v>
      </c>
      <c r="AP267" s="11">
        <f t="shared" si="307"/>
        <v>3.1161471500248733E-3</v>
      </c>
      <c r="AQ267" s="11">
        <f t="shared" si="308"/>
        <v>2.8267386427141697E-3</v>
      </c>
      <c r="AR267" s="1">
        <f t="shared" si="318"/>
        <v>384025.0179553089</v>
      </c>
      <c r="AS267" s="1">
        <f t="shared" si="311"/>
        <v>148495.51583410264</v>
      </c>
      <c r="AT267" s="1">
        <f t="shared" si="312"/>
        <v>51276.78259559624</v>
      </c>
      <c r="AU267" s="1">
        <f t="shared" si="269"/>
        <v>76805.003591061788</v>
      </c>
      <c r="AV267" s="1">
        <f t="shared" si="270"/>
        <v>29699.103166820529</v>
      </c>
      <c r="AW267" s="1">
        <f t="shared" si="271"/>
        <v>10255.356519119248</v>
      </c>
      <c r="AX267" s="2">
        <f t="shared" si="313"/>
        <v>0.23551838061535935</v>
      </c>
      <c r="AY267" s="2">
        <f t="shared" si="309"/>
        <v>0.99</v>
      </c>
      <c r="AZ267" s="2">
        <f t="shared" si="310"/>
        <v>0.99</v>
      </c>
      <c r="BA267" s="2">
        <f t="shared" si="325"/>
        <v>0.37969437356734426</v>
      </c>
      <c r="BB267" s="2">
        <f t="shared" si="326"/>
        <v>5.5468907607681278E-3</v>
      </c>
      <c r="BC267" s="2">
        <f t="shared" si="319"/>
        <v>9.801E-2</v>
      </c>
      <c r="BD267" s="2">
        <f t="shared" si="320"/>
        <v>9.801E-2</v>
      </c>
      <c r="BE267" s="2">
        <f t="shared" si="327"/>
        <v>2130.1448240001173</v>
      </c>
      <c r="BF267" s="2">
        <f t="shared" si="321"/>
        <v>14554.0455069004</v>
      </c>
      <c r="BG267" s="2">
        <f t="shared" si="322"/>
        <v>5025.6374621943878</v>
      </c>
      <c r="BH267" s="2">
        <f t="shared" si="314"/>
        <v>4292.1314616713435</v>
      </c>
      <c r="BI267" s="2">
        <f t="shared" si="323"/>
        <v>142035.4889754469</v>
      </c>
      <c r="BJ267" s="2">
        <f t="shared" si="324"/>
        <v>12874.47820686562</v>
      </c>
      <c r="BK267" s="11">
        <f t="shared" si="328"/>
        <v>3.3250883058717901E-2</v>
      </c>
      <c r="BL267" s="11"/>
      <c r="BM267" s="11"/>
    </row>
    <row r="268" spans="1:65">
      <c r="A268" s="2">
        <f t="shared" si="272"/>
        <v>2222</v>
      </c>
      <c r="B268" s="5">
        <f t="shared" si="273"/>
        <v>1165.4040772893229</v>
      </c>
      <c r="C268" s="5">
        <f t="shared" si="274"/>
        <v>2964.1619022647774</v>
      </c>
      <c r="D268" s="5">
        <f t="shared" si="275"/>
        <v>4369.932249997094</v>
      </c>
      <c r="E268" s="15">
        <f t="shared" si="276"/>
        <v>7.7809440650916511E-8</v>
      </c>
      <c r="F268" s="15">
        <f t="shared" si="277"/>
        <v>1.5328981563174789E-7</v>
      </c>
      <c r="G268" s="15">
        <f t="shared" si="278"/>
        <v>3.1293570576568881E-7</v>
      </c>
      <c r="H268" s="5">
        <f t="shared" si="279"/>
        <v>385163.67336370313</v>
      </c>
      <c r="I268" s="5">
        <f t="shared" si="280"/>
        <v>149052.32629822611</v>
      </c>
      <c r="J268" s="5">
        <f t="shared" si="281"/>
        <v>51460.741267786601</v>
      </c>
      <c r="K268" s="5">
        <f t="shared" si="282"/>
        <v>330497.9627834977</v>
      </c>
      <c r="L268" s="5">
        <f t="shared" si="283"/>
        <v>50284.812777717103</v>
      </c>
      <c r="M268" s="5">
        <f t="shared" si="284"/>
        <v>11776.095903505329</v>
      </c>
      <c r="N268" s="15">
        <f t="shared" si="285"/>
        <v>2.9649772431210586E-3</v>
      </c>
      <c r="O268" s="15">
        <f t="shared" si="286"/>
        <v>3.749524777201696E-3</v>
      </c>
      <c r="P268" s="15">
        <f t="shared" si="287"/>
        <v>3.5872486334158626E-3</v>
      </c>
      <c r="Q268" s="5">
        <f t="shared" si="288"/>
        <v>5497.3672443906662</v>
      </c>
      <c r="R268" s="5">
        <f t="shared" si="289"/>
        <v>6648.2090232148876</v>
      </c>
      <c r="S268" s="5">
        <f t="shared" si="290"/>
        <v>4243.8702432766959</v>
      </c>
      <c r="T268" s="5">
        <f t="shared" si="291"/>
        <v>14.272808223011213</v>
      </c>
      <c r="U268" s="5">
        <f t="shared" si="292"/>
        <v>44.603188613863381</v>
      </c>
      <c r="V268" s="5">
        <f t="shared" si="293"/>
        <v>82.468113336977396</v>
      </c>
      <c r="W268" s="15">
        <f t="shared" si="294"/>
        <v>-1.0734613539272964E-2</v>
      </c>
      <c r="X268" s="15">
        <f t="shared" si="295"/>
        <v>-1.217998157191269E-2</v>
      </c>
      <c r="Y268" s="15">
        <f t="shared" si="296"/>
        <v>-9.7425357312937999E-3</v>
      </c>
      <c r="Z268" s="5">
        <f t="shared" si="315"/>
        <v>4147.3118948740366</v>
      </c>
      <c r="AA268" s="5">
        <f t="shared" si="316"/>
        <v>205.31597598665701</v>
      </c>
      <c r="AB268" s="5">
        <f t="shared" si="317"/>
        <v>791.42139608049808</v>
      </c>
      <c r="AC268" s="16">
        <f t="shared" si="297"/>
        <v>0.97913711798221359</v>
      </c>
      <c r="AD268" s="16">
        <f t="shared" si="298"/>
        <v>3.0621137574412534</v>
      </c>
      <c r="AE268" s="16">
        <f t="shared" si="299"/>
        <v>18.533143378818792</v>
      </c>
      <c r="AF268" s="15">
        <f t="shared" si="300"/>
        <v>-4.0504037456468023E-3</v>
      </c>
      <c r="AG268" s="15">
        <f t="shared" si="301"/>
        <v>2.9673830763510267E-4</v>
      </c>
      <c r="AH268" s="15">
        <f t="shared" si="302"/>
        <v>9.7937136394747881E-3</v>
      </c>
      <c r="AI268" s="1">
        <f t="shared" si="266"/>
        <v>745730.77737406921</v>
      </c>
      <c r="AJ268" s="1">
        <f t="shared" si="267"/>
        <v>288409.54860925523</v>
      </c>
      <c r="AK268" s="1">
        <f t="shared" si="268"/>
        <v>99055.388378528674</v>
      </c>
      <c r="AL268" s="14">
        <f t="shared" si="303"/>
        <v>91.277422933875187</v>
      </c>
      <c r="AM268" s="14">
        <f t="shared" si="304"/>
        <v>22.315857114497586</v>
      </c>
      <c r="AN268" s="14">
        <f t="shared" si="305"/>
        <v>6.9938921492044486</v>
      </c>
      <c r="AO268" s="11">
        <f t="shared" si="306"/>
        <v>2.4489139453077358E-3</v>
      </c>
      <c r="AP268" s="11">
        <f t="shared" si="307"/>
        <v>3.0849856785246247E-3</v>
      </c>
      <c r="AQ268" s="11">
        <f t="shared" si="308"/>
        <v>2.7984712562870279E-3</v>
      </c>
      <c r="AR268" s="1">
        <f t="shared" si="318"/>
        <v>385163.67336370313</v>
      </c>
      <c r="AS268" s="1">
        <f t="shared" si="311"/>
        <v>149052.32629822611</v>
      </c>
      <c r="AT268" s="1">
        <f t="shared" si="312"/>
        <v>51460.741267786601</v>
      </c>
      <c r="AU268" s="1">
        <f t="shared" si="269"/>
        <v>77032.734672740626</v>
      </c>
      <c r="AV268" s="1">
        <f t="shared" si="270"/>
        <v>29810.465259645222</v>
      </c>
      <c r="AW268" s="1">
        <f t="shared" si="271"/>
        <v>10292.148253557321</v>
      </c>
      <c r="AX268" s="2">
        <f t="shared" si="313"/>
        <v>0.23876473455307265</v>
      </c>
      <c r="AY268" s="2">
        <f t="shared" si="309"/>
        <v>0.99</v>
      </c>
      <c r="AZ268" s="2">
        <f t="shared" si="310"/>
        <v>0.99</v>
      </c>
      <c r="BA268" s="2">
        <f t="shared" si="325"/>
        <v>0.38432793300412332</v>
      </c>
      <c r="BB268" s="2">
        <f t="shared" si="326"/>
        <v>5.7008598466199252E-3</v>
      </c>
      <c r="BC268" s="2">
        <f t="shared" si="319"/>
        <v>9.801E-2</v>
      </c>
      <c r="BD268" s="2">
        <f t="shared" si="320"/>
        <v>9.801E-2</v>
      </c>
      <c r="BE268" s="2">
        <f t="shared" si="327"/>
        <v>2195.7641198557676</v>
      </c>
      <c r="BF268" s="2">
        <f t="shared" si="321"/>
        <v>14608.618500489141</v>
      </c>
      <c r="BG268" s="2">
        <f t="shared" si="322"/>
        <v>5043.6672516557646</v>
      </c>
      <c r="BH268" s="2">
        <f t="shared" si="314"/>
        <v>4434.848622976021</v>
      </c>
      <c r="BI268" s="2">
        <f t="shared" si="323"/>
        <v>143741.17973638207</v>
      </c>
      <c r="BJ268" s="2">
        <f t="shared" si="324"/>
        <v>12874.590984630604</v>
      </c>
      <c r="BK268" s="11">
        <f t="shared" si="328"/>
        <v>3.3219084265383642E-2</v>
      </c>
      <c r="BL268" s="11"/>
      <c r="BM268" s="11"/>
    </row>
    <row r="269" spans="1:65">
      <c r="A269" s="2">
        <f t="shared" si="272"/>
        <v>2223</v>
      </c>
      <c r="B269" s="5">
        <f t="shared" si="273"/>
        <v>1165.4041634347905</v>
      </c>
      <c r="C269" s="5">
        <f t="shared" si="274"/>
        <v>2964.1623339218177</v>
      </c>
      <c r="D269" s="5">
        <f t="shared" si="275"/>
        <v>4369.9335491295351</v>
      </c>
      <c r="E269" s="15">
        <f t="shared" si="276"/>
        <v>7.3918968618370677E-8</v>
      </c>
      <c r="F269" s="15">
        <f t="shared" si="277"/>
        <v>1.4562532485016048E-7</v>
      </c>
      <c r="G269" s="15">
        <f t="shared" si="278"/>
        <v>2.9728892047740438E-7</v>
      </c>
      <c r="H269" s="5">
        <f t="shared" si="279"/>
        <v>386292.03758402012</v>
      </c>
      <c r="I269" s="5">
        <f t="shared" si="280"/>
        <v>149607.95106888769</v>
      </c>
      <c r="J269" s="5">
        <f t="shared" si="281"/>
        <v>51643.543255469369</v>
      </c>
      <c r="K269" s="5">
        <f t="shared" si="282"/>
        <v>331466.15543701447</v>
      </c>
      <c r="L269" s="5">
        <f t="shared" si="283"/>
        <v>50472.252938638725</v>
      </c>
      <c r="M269" s="5">
        <f t="shared" si="284"/>
        <v>11817.924157166293</v>
      </c>
      <c r="N269" s="15">
        <f t="shared" si="285"/>
        <v>2.9294965855841681E-3</v>
      </c>
      <c r="O269" s="15">
        <f t="shared" si="286"/>
        <v>3.7275700269621126E-3</v>
      </c>
      <c r="P269" s="15">
        <f t="shared" si="287"/>
        <v>3.5519627220863548E-3</v>
      </c>
      <c r="Q269" s="5">
        <f t="shared" si="288"/>
        <v>5454.2871775029653</v>
      </c>
      <c r="R269" s="5">
        <f t="shared" si="289"/>
        <v>6591.7147442150645</v>
      </c>
      <c r="S269" s="5">
        <f t="shared" si="290"/>
        <v>4217.452648840771</v>
      </c>
      <c r="T269" s="5">
        <f t="shared" si="291"/>
        <v>14.11959514261703</v>
      </c>
      <c r="U269" s="5">
        <f t="shared" si="292"/>
        <v>44.059922598497977</v>
      </c>
      <c r="V269" s="5">
        <f t="shared" si="293"/>
        <v>81.664664796099501</v>
      </c>
      <c r="W269" s="15">
        <f t="shared" si="294"/>
        <v>-1.0734613539272964E-2</v>
      </c>
      <c r="X269" s="15">
        <f t="shared" si="295"/>
        <v>-1.217998157191269E-2</v>
      </c>
      <c r="Y269" s="15">
        <f t="shared" si="296"/>
        <v>-9.7425357312937999E-3</v>
      </c>
      <c r="Z269" s="5">
        <f t="shared" si="315"/>
        <v>4080.8865767514067</v>
      </c>
      <c r="AA269" s="5">
        <f t="shared" si="316"/>
        <v>203.63613183886923</v>
      </c>
      <c r="AB269" s="5">
        <f t="shared" si="317"/>
        <v>794.2255336917176</v>
      </c>
      <c r="AC269" s="16">
        <f t="shared" si="297"/>
        <v>0.9751712173320366</v>
      </c>
      <c r="AD269" s="16">
        <f t="shared" si="298"/>
        <v>3.0630224038954226</v>
      </c>
      <c r="AE269" s="16">
        <f t="shared" si="299"/>
        <v>18.714651677910272</v>
      </c>
      <c r="AF269" s="15">
        <f t="shared" si="300"/>
        <v>-4.0504037456468023E-3</v>
      </c>
      <c r="AG269" s="15">
        <f t="shared" si="301"/>
        <v>2.9673830763510267E-4</v>
      </c>
      <c r="AH269" s="15">
        <f t="shared" si="302"/>
        <v>9.7937136394747881E-3</v>
      </c>
      <c r="AI269" s="1">
        <f t="shared" si="266"/>
        <v>748190.43430940295</v>
      </c>
      <c r="AJ269" s="1">
        <f t="shared" si="267"/>
        <v>289379.05900797492</v>
      </c>
      <c r="AK269" s="1">
        <f t="shared" si="268"/>
        <v>99441.997794233132</v>
      </c>
      <c r="AL269" s="14">
        <f t="shared" si="303"/>
        <v>91.49871818225057</v>
      </c>
      <c r="AM269" s="14">
        <f t="shared" si="304"/>
        <v>22.384012773103787</v>
      </c>
      <c r="AN269" s="14">
        <f t="shared" si="305"/>
        <v>7.0132686332920775</v>
      </c>
      <c r="AO269" s="11">
        <f t="shared" si="306"/>
        <v>2.4244248058546583E-3</v>
      </c>
      <c r="AP269" s="11">
        <f t="shared" si="307"/>
        <v>3.0541358217393783E-3</v>
      </c>
      <c r="AQ269" s="11">
        <f t="shared" si="308"/>
        <v>2.7704865437241577E-3</v>
      </c>
      <c r="AR269" s="1">
        <f t="shared" si="318"/>
        <v>386292.03758402012</v>
      </c>
      <c r="AS269" s="1">
        <f t="shared" si="311"/>
        <v>149607.95106888769</v>
      </c>
      <c r="AT269" s="1">
        <f t="shared" si="312"/>
        <v>51643.543255469369</v>
      </c>
      <c r="AU269" s="1">
        <f t="shared" si="269"/>
        <v>77258.407516804029</v>
      </c>
      <c r="AV269" s="1">
        <f t="shared" si="270"/>
        <v>29921.590213777541</v>
      </c>
      <c r="AW269" s="1">
        <f t="shared" si="271"/>
        <v>10328.708651093875</v>
      </c>
      <c r="AX269" s="2">
        <f t="shared" si="313"/>
        <v>0.24203601391249155</v>
      </c>
      <c r="AY269" s="2">
        <f t="shared" si="309"/>
        <v>0.99</v>
      </c>
      <c r="AZ269" s="2">
        <f t="shared" si="310"/>
        <v>0.99</v>
      </c>
      <c r="BA269" s="2">
        <f t="shared" si="325"/>
        <v>0.38899438895075095</v>
      </c>
      <c r="BB269" s="2">
        <f t="shared" si="326"/>
        <v>5.85814320306478E-3</v>
      </c>
      <c r="BC269" s="2">
        <f t="shared" si="319"/>
        <v>9.801E-2</v>
      </c>
      <c r="BD269" s="2">
        <f t="shared" si="320"/>
        <v>9.801E-2</v>
      </c>
      <c r="BE269" s="2">
        <f t="shared" si="327"/>
        <v>2262.9540743708721</v>
      </c>
      <c r="BF269" s="2">
        <f t="shared" si="321"/>
        <v>14663.075284261682</v>
      </c>
      <c r="BG269" s="2">
        <f t="shared" si="322"/>
        <v>5061.583674468553</v>
      </c>
      <c r="BH269" s="2">
        <f t="shared" si="314"/>
        <v>4582.170233086882</v>
      </c>
      <c r="BI269" s="2">
        <f t="shared" si="323"/>
        <v>145467.18229296853</v>
      </c>
      <c r="BJ269" s="2">
        <f t="shared" si="324"/>
        <v>12874.707662763183</v>
      </c>
      <c r="BK269" s="11">
        <f t="shared" si="328"/>
        <v>3.3187193974506951E-2</v>
      </c>
      <c r="BL269" s="11"/>
      <c r="BM269" s="11"/>
    </row>
    <row r="270" spans="1:65">
      <c r="A270" s="2">
        <f t="shared" si="272"/>
        <v>2224</v>
      </c>
      <c r="B270" s="5">
        <f t="shared" si="273"/>
        <v>1165.4042452729907</v>
      </c>
      <c r="C270" s="5">
        <f t="shared" si="274"/>
        <v>2964.1627439960653</v>
      </c>
      <c r="D270" s="5">
        <f t="shared" si="275"/>
        <v>4369.9347833057209</v>
      </c>
      <c r="E270" s="15">
        <f t="shared" si="276"/>
        <v>7.0223020187452136E-8</v>
      </c>
      <c r="F270" s="15">
        <f t="shared" si="277"/>
        <v>1.3834405860765245E-7</v>
      </c>
      <c r="G270" s="15">
        <f t="shared" si="278"/>
        <v>2.8242447445353414E-7</v>
      </c>
      <c r="H270" s="5">
        <f t="shared" si="279"/>
        <v>387410.10329893237</v>
      </c>
      <c r="I270" s="5">
        <f t="shared" si="280"/>
        <v>150162.20282432254</v>
      </c>
      <c r="J270" s="5">
        <f t="shared" si="281"/>
        <v>51825.187327100924</v>
      </c>
      <c r="K270" s="5">
        <f t="shared" si="282"/>
        <v>332425.51232356572</v>
      </c>
      <c r="L270" s="5">
        <f t="shared" si="283"/>
        <v>50659.230208758694</v>
      </c>
      <c r="M270" s="5">
        <f t="shared" si="284"/>
        <v>11859.487588942178</v>
      </c>
      <c r="N270" s="15">
        <f t="shared" si="285"/>
        <v>2.8942830838534217E-3</v>
      </c>
      <c r="O270" s="15">
        <f t="shared" si="286"/>
        <v>3.7045556564967441E-3</v>
      </c>
      <c r="P270" s="15">
        <f t="shared" si="287"/>
        <v>3.5169824432053076E-3</v>
      </c>
      <c r="Q270" s="5">
        <f t="shared" si="288"/>
        <v>5411.3546843293025</v>
      </c>
      <c r="R270" s="5">
        <f t="shared" si="289"/>
        <v>6535.5506308723452</v>
      </c>
      <c r="S270" s="5">
        <f t="shared" si="290"/>
        <v>4191.0533481139573</v>
      </c>
      <c r="T270" s="5">
        <f t="shared" si="291"/>
        <v>13.96802674543004</v>
      </c>
      <c r="U270" s="5">
        <f t="shared" si="292"/>
        <v>43.523273553188375</v>
      </c>
      <c r="V270" s="5">
        <f t="shared" si="293"/>
        <v>80.869043881339365</v>
      </c>
      <c r="W270" s="15">
        <f t="shared" si="294"/>
        <v>-1.0734613539272964E-2</v>
      </c>
      <c r="X270" s="15">
        <f t="shared" si="295"/>
        <v>-1.217998157191269E-2</v>
      </c>
      <c r="Y270" s="15">
        <f t="shared" si="296"/>
        <v>-9.7425357312937999E-3</v>
      </c>
      <c r="Z270" s="5">
        <f t="shared" si="315"/>
        <v>4015.1780256603074</v>
      </c>
      <c r="AA270" s="5">
        <f t="shared" si="316"/>
        <v>201.96561257173209</v>
      </c>
      <c r="AB270" s="5">
        <f t="shared" si="317"/>
        <v>797.01157061735921</v>
      </c>
      <c r="AC270" s="16">
        <f t="shared" si="297"/>
        <v>0.97122138018070792</v>
      </c>
      <c r="AD270" s="16">
        <f t="shared" si="298"/>
        <v>3.0639313199798028</v>
      </c>
      <c r="AE270" s="16">
        <f t="shared" si="299"/>
        <v>18.897937617306241</v>
      </c>
      <c r="AF270" s="15">
        <f t="shared" si="300"/>
        <v>-4.0504037456468023E-3</v>
      </c>
      <c r="AG270" s="15">
        <f t="shared" si="301"/>
        <v>2.9673830763510267E-4</v>
      </c>
      <c r="AH270" s="15">
        <f t="shared" si="302"/>
        <v>9.7937136394747881E-3</v>
      </c>
      <c r="AI270" s="1">
        <f t="shared" si="266"/>
        <v>750629.79839526676</v>
      </c>
      <c r="AJ270" s="1">
        <f t="shared" si="267"/>
        <v>290362.74332095496</v>
      </c>
      <c r="AK270" s="1">
        <f t="shared" si="268"/>
        <v>99826.506665903697</v>
      </c>
      <c r="AL270" s="14">
        <f t="shared" si="303"/>
        <v>91.718331626694862</v>
      </c>
      <c r="AM270" s="14">
        <f t="shared" si="304"/>
        <v>22.451692950195948</v>
      </c>
      <c r="AN270" s="14">
        <f t="shared" si="305"/>
        <v>7.0325044980043758</v>
      </c>
      <c r="AO270" s="11">
        <f t="shared" si="306"/>
        <v>2.4001805577961118E-3</v>
      </c>
      <c r="AP270" s="11">
        <f t="shared" si="307"/>
        <v>3.0235944635219844E-3</v>
      </c>
      <c r="AQ270" s="11">
        <f t="shared" si="308"/>
        <v>2.7427816782869159E-3</v>
      </c>
      <c r="AR270" s="1">
        <f t="shared" si="318"/>
        <v>387410.10329893237</v>
      </c>
      <c r="AS270" s="1">
        <f t="shared" si="311"/>
        <v>150162.20282432254</v>
      </c>
      <c r="AT270" s="1">
        <f t="shared" si="312"/>
        <v>51825.187327100924</v>
      </c>
      <c r="AU270" s="1">
        <f t="shared" si="269"/>
        <v>77482.020659786474</v>
      </c>
      <c r="AV270" s="1">
        <f t="shared" si="270"/>
        <v>30032.440564864508</v>
      </c>
      <c r="AW270" s="1">
        <f t="shared" si="271"/>
        <v>10365.037465420186</v>
      </c>
      <c r="AX270" s="2">
        <f t="shared" si="313"/>
        <v>0.24533194501244099</v>
      </c>
      <c r="AY270" s="2">
        <f t="shared" si="309"/>
        <v>0.99</v>
      </c>
      <c r="AZ270" s="2">
        <f t="shared" si="310"/>
        <v>0.99</v>
      </c>
      <c r="BA270" s="2">
        <f t="shared" si="325"/>
        <v>0.39369320727840812</v>
      </c>
      <c r="BB270" s="2">
        <f t="shared" si="326"/>
        <v>6.0187763243587378E-3</v>
      </c>
      <c r="BC270" s="2">
        <f t="shared" si="319"/>
        <v>9.801E-2</v>
      </c>
      <c r="BD270" s="2">
        <f t="shared" si="320"/>
        <v>9.801E-2</v>
      </c>
      <c r="BE270" s="2">
        <f t="shared" si="327"/>
        <v>2331.734757552987</v>
      </c>
      <c r="BF270" s="2">
        <f t="shared" si="321"/>
        <v>14717.397498811852</v>
      </c>
      <c r="BG270" s="2">
        <f t="shared" si="322"/>
        <v>5079.3866099291618</v>
      </c>
      <c r="BH270" s="2">
        <f t="shared" si="314"/>
        <v>4734.2396054365481</v>
      </c>
      <c r="BI270" s="2">
        <f t="shared" si="323"/>
        <v>147213.75476063241</v>
      </c>
      <c r="BJ270" s="2">
        <f t="shared" si="324"/>
        <v>12874.828257283129</v>
      </c>
      <c r="BK270" s="11">
        <f t="shared" si="328"/>
        <v>3.3155241689809295E-2</v>
      </c>
      <c r="BL270" s="11"/>
      <c r="BM270" s="11"/>
    </row>
    <row r="271" spans="1:65">
      <c r="A271" s="2">
        <f t="shared" si="272"/>
        <v>2225</v>
      </c>
      <c r="B271" s="5">
        <f t="shared" si="273"/>
        <v>1165.4043230192863</v>
      </c>
      <c r="C271" s="5">
        <f t="shared" si="274"/>
        <v>2964.1631335666543</v>
      </c>
      <c r="D271" s="5">
        <f t="shared" si="275"/>
        <v>4369.9359557734288</v>
      </c>
      <c r="E271" s="15">
        <f t="shared" si="276"/>
        <v>6.6711869178079529E-8</v>
      </c>
      <c r="F271" s="15">
        <f t="shared" si="277"/>
        <v>1.3142685567726982E-7</v>
      </c>
      <c r="G271" s="15">
        <f t="shared" si="278"/>
        <v>2.6830325073085743E-7</v>
      </c>
      <c r="H271" s="5">
        <f t="shared" si="279"/>
        <v>388517.86414481193</v>
      </c>
      <c r="I271" s="5">
        <f t="shared" si="280"/>
        <v>150714.90910681707</v>
      </c>
      <c r="J271" s="5">
        <f t="shared" si="281"/>
        <v>52005.672579676771</v>
      </c>
      <c r="K271" s="5">
        <f t="shared" si="282"/>
        <v>333376.02793359669</v>
      </c>
      <c r="L271" s="5">
        <f t="shared" si="283"/>
        <v>50845.686392930773</v>
      </c>
      <c r="M271" s="5">
        <f t="shared" si="284"/>
        <v>11900.785985425811</v>
      </c>
      <c r="N271" s="15">
        <f t="shared" si="285"/>
        <v>2.8593341208595913E-3</v>
      </c>
      <c r="O271" s="15">
        <f t="shared" si="286"/>
        <v>3.6805964757797849E-3</v>
      </c>
      <c r="P271" s="15">
        <f t="shared" si="287"/>
        <v>3.4823086726056829E-3</v>
      </c>
      <c r="Q271" s="5">
        <f t="shared" si="288"/>
        <v>5368.5730170141023</v>
      </c>
      <c r="R271" s="5">
        <f t="shared" si="289"/>
        <v>6479.7103347505508</v>
      </c>
      <c r="S271" s="5">
        <f t="shared" si="290"/>
        <v>4164.6753320940388</v>
      </c>
      <c r="T271" s="5">
        <f t="shared" si="291"/>
        <v>13.81808537641162</v>
      </c>
      <c r="U271" s="5">
        <f t="shared" si="292"/>
        <v>42.993160883361227</v>
      </c>
      <c r="V271" s="5">
        <f t="shared" si="293"/>
        <v>80.081174331769844</v>
      </c>
      <c r="W271" s="15">
        <f t="shared" si="294"/>
        <v>-1.0734613539272964E-2</v>
      </c>
      <c r="X271" s="15">
        <f t="shared" si="295"/>
        <v>-1.217998157191269E-2</v>
      </c>
      <c r="Y271" s="15">
        <f t="shared" si="296"/>
        <v>-9.7425357312937999E-3</v>
      </c>
      <c r="Z271" s="5">
        <f t="shared" si="315"/>
        <v>3950.186144573036</v>
      </c>
      <c r="AA271" s="5">
        <f t="shared" si="316"/>
        <v>200.3042030103704</v>
      </c>
      <c r="AB271" s="5">
        <f t="shared" si="317"/>
        <v>799.77949023759538</v>
      </c>
      <c r="AC271" s="16">
        <f t="shared" si="297"/>
        <v>0.96728754146457174</v>
      </c>
      <c r="AD271" s="16">
        <f t="shared" si="298"/>
        <v>3.0648405057744039</v>
      </c>
      <c r="AE271" s="16">
        <f t="shared" si="299"/>
        <v>19.083018606706798</v>
      </c>
      <c r="AF271" s="15">
        <f t="shared" si="300"/>
        <v>-4.0504037456468023E-3</v>
      </c>
      <c r="AG271" s="15">
        <f t="shared" si="301"/>
        <v>2.9673830763510267E-4</v>
      </c>
      <c r="AH271" s="15">
        <f t="shared" si="302"/>
        <v>9.7937136394747881E-3</v>
      </c>
      <c r="AI271" s="1">
        <f t="shared" si="266"/>
        <v>753048.83921552659</v>
      </c>
      <c r="AJ271" s="1">
        <f t="shared" si="267"/>
        <v>291358.90955372399</v>
      </c>
      <c r="AK271" s="1">
        <f t="shared" si="268"/>
        <v>100208.89346473351</v>
      </c>
      <c r="AL271" s="14">
        <f t="shared" si="303"/>
        <v>91.93627077749511</v>
      </c>
      <c r="AM271" s="14">
        <f t="shared" si="304"/>
        <v>22.518898916551848</v>
      </c>
      <c r="AN271" s="14">
        <f t="shared" si="305"/>
        <v>7.0516002362490768</v>
      </c>
      <c r="AO271" s="11">
        <f t="shared" si="306"/>
        <v>2.3761787522181507E-3</v>
      </c>
      <c r="AP271" s="11">
        <f t="shared" si="307"/>
        <v>2.9933585188867645E-3</v>
      </c>
      <c r="AQ271" s="11">
        <f t="shared" si="308"/>
        <v>2.7153538615040467E-3</v>
      </c>
      <c r="AR271" s="1">
        <f t="shared" si="318"/>
        <v>388517.86414481193</v>
      </c>
      <c r="AS271" s="1">
        <f t="shared" si="311"/>
        <v>150714.90910681707</v>
      </c>
      <c r="AT271" s="1">
        <f t="shared" si="312"/>
        <v>52005.672579676771</v>
      </c>
      <c r="AU271" s="1">
        <f t="shared" si="269"/>
        <v>77703.572828962395</v>
      </c>
      <c r="AV271" s="1">
        <f t="shared" si="270"/>
        <v>30142.981821363413</v>
      </c>
      <c r="AW271" s="1">
        <f t="shared" si="271"/>
        <v>10401.134515935355</v>
      </c>
      <c r="AX271" s="2">
        <f t="shared" si="313"/>
        <v>0.24865224853425816</v>
      </c>
      <c r="AY271" s="2">
        <f t="shared" si="309"/>
        <v>0.99</v>
      </c>
      <c r="AZ271" s="2">
        <f t="shared" si="310"/>
        <v>0.99</v>
      </c>
      <c r="BA271" s="2">
        <f t="shared" si="325"/>
        <v>0.39842384110531814</v>
      </c>
      <c r="BB271" s="2">
        <f t="shared" si="326"/>
        <v>6.1827940701142496E-3</v>
      </c>
      <c r="BC271" s="2">
        <f t="shared" si="319"/>
        <v>9.801E-2</v>
      </c>
      <c r="BD271" s="2">
        <f t="shared" si="320"/>
        <v>9.801E-2</v>
      </c>
      <c r="BE271" s="2">
        <f t="shared" si="327"/>
        <v>2402.1259465679968</v>
      </c>
      <c r="BF271" s="2">
        <f t="shared" si="321"/>
        <v>14771.56824155914</v>
      </c>
      <c r="BG271" s="2">
        <f t="shared" si="322"/>
        <v>5097.0759695341203</v>
      </c>
      <c r="BH271" s="2">
        <f t="shared" si="314"/>
        <v>4891.2044637722647</v>
      </c>
      <c r="BI271" s="2">
        <f t="shared" si="323"/>
        <v>148981.15743285121</v>
      </c>
      <c r="BJ271" s="2">
        <f t="shared" si="324"/>
        <v>12874.952779442958</v>
      </c>
      <c r="BK271" s="11">
        <f t="shared" si="328"/>
        <v>3.3123254400441143E-2</v>
      </c>
      <c r="BL271" s="11"/>
      <c r="BM271" s="11"/>
    </row>
    <row r="272" spans="1:65">
      <c r="A272" s="2">
        <f t="shared" si="272"/>
        <v>2226</v>
      </c>
      <c r="B272" s="5">
        <f t="shared" si="273"/>
        <v>1165.4043968782721</v>
      </c>
      <c r="C272" s="5">
        <f t="shared" si="274"/>
        <v>2964.1635036587622</v>
      </c>
      <c r="D272" s="5">
        <f t="shared" si="275"/>
        <v>4369.9370696180504</v>
      </c>
      <c r="E272" s="15">
        <f t="shared" si="276"/>
        <v>6.337627571917555E-8</v>
      </c>
      <c r="F272" s="15">
        <f t="shared" si="277"/>
        <v>1.2485551289340633E-7</v>
      </c>
      <c r="G272" s="15">
        <f t="shared" si="278"/>
        <v>2.5488808819431452E-7</v>
      </c>
      <c r="H272" s="5">
        <f t="shared" si="279"/>
        <v>389615.31472037116</v>
      </c>
      <c r="I272" s="5">
        <f t="shared" si="280"/>
        <v>151265.91123914358</v>
      </c>
      <c r="J272" s="5">
        <f t="shared" si="281"/>
        <v>52184.998420955002</v>
      </c>
      <c r="K272" s="5">
        <f t="shared" si="282"/>
        <v>334317.6975855077</v>
      </c>
      <c r="L272" s="5">
        <f t="shared" si="283"/>
        <v>51031.567945705829</v>
      </c>
      <c r="M272" s="5">
        <f t="shared" si="284"/>
        <v>11941.819204622134</v>
      </c>
      <c r="N272" s="15">
        <f t="shared" si="285"/>
        <v>2.8246471641883986E-3</v>
      </c>
      <c r="O272" s="15">
        <f t="shared" si="286"/>
        <v>3.6557978849687256E-3</v>
      </c>
      <c r="P272" s="15">
        <f t="shared" si="287"/>
        <v>3.4479419465718308E-3</v>
      </c>
      <c r="Q272" s="5">
        <f t="shared" si="288"/>
        <v>5325.9453393422837</v>
      </c>
      <c r="R272" s="5">
        <f t="shared" si="289"/>
        <v>6424.1883700826302</v>
      </c>
      <c r="S272" s="5">
        <f t="shared" si="290"/>
        <v>4138.3215489274371</v>
      </c>
      <c r="T272" s="5">
        <f t="shared" si="291"/>
        <v>13.669753570043163</v>
      </c>
      <c r="U272" s="5">
        <f t="shared" si="292"/>
        <v>42.469504976083613</v>
      </c>
      <c r="V272" s="5">
        <f t="shared" si="293"/>
        <v>79.300980629438612</v>
      </c>
      <c r="W272" s="15">
        <f t="shared" si="294"/>
        <v>-1.0734613539272964E-2</v>
      </c>
      <c r="X272" s="15">
        <f t="shared" si="295"/>
        <v>-1.217998157191269E-2</v>
      </c>
      <c r="Y272" s="15">
        <f t="shared" si="296"/>
        <v>-9.7425357312937999E-3</v>
      </c>
      <c r="Z272" s="5">
        <f t="shared" si="315"/>
        <v>3885.9106395522076</v>
      </c>
      <c r="AA272" s="5">
        <f t="shared" si="316"/>
        <v>198.65171708380711</v>
      </c>
      <c r="AB272" s="5">
        <f t="shared" si="317"/>
        <v>802.52928100562519</v>
      </c>
      <c r="AC272" s="16">
        <f t="shared" si="297"/>
        <v>0.96336963638350614</v>
      </c>
      <c r="AD272" s="16">
        <f t="shared" si="298"/>
        <v>3.0657499613592591</v>
      </c>
      <c r="AE272" s="16">
        <f t="shared" si="299"/>
        <v>19.269912226317654</v>
      </c>
      <c r="AF272" s="15">
        <f t="shared" si="300"/>
        <v>-4.0504037456468023E-3</v>
      </c>
      <c r="AG272" s="15">
        <f t="shared" si="301"/>
        <v>2.9673830763510267E-4</v>
      </c>
      <c r="AH272" s="15">
        <f t="shared" si="302"/>
        <v>9.7937136394747881E-3</v>
      </c>
      <c r="AI272" s="1">
        <f t="shared" si="266"/>
        <v>755447.52812293626</v>
      </c>
      <c r="AJ272" s="1">
        <f t="shared" si="267"/>
        <v>292366.00041971507</v>
      </c>
      <c r="AK272" s="1">
        <f t="shared" si="268"/>
        <v>100589.13863419551</v>
      </c>
      <c r="AL272" s="14">
        <f t="shared" si="303"/>
        <v>92.152543220542981</v>
      </c>
      <c r="AM272" s="14">
        <f t="shared" si="304"/>
        <v>22.585631983080578</v>
      </c>
      <c r="AN272" s="14">
        <f t="shared" si="305"/>
        <v>7.0705563502810458</v>
      </c>
      <c r="AO272" s="11">
        <f t="shared" si="306"/>
        <v>2.3524169646959693E-3</v>
      </c>
      <c r="AP272" s="11">
        <f t="shared" si="307"/>
        <v>2.9634249336978969E-3</v>
      </c>
      <c r="AQ272" s="11">
        <f t="shared" si="308"/>
        <v>2.6882003228890063E-3</v>
      </c>
      <c r="AR272" s="1">
        <f t="shared" si="318"/>
        <v>389615.31472037116</v>
      </c>
      <c r="AS272" s="1">
        <f t="shared" si="311"/>
        <v>151265.91123914358</v>
      </c>
      <c r="AT272" s="1">
        <f t="shared" si="312"/>
        <v>52184.998420955002</v>
      </c>
      <c r="AU272" s="1">
        <f t="shared" si="269"/>
        <v>77923.062944074234</v>
      </c>
      <c r="AV272" s="1">
        <f t="shared" si="270"/>
        <v>30253.182247828718</v>
      </c>
      <c r="AW272" s="1">
        <f t="shared" si="271"/>
        <v>10436.999684191002</v>
      </c>
      <c r="AX272" s="2">
        <f t="shared" si="313"/>
        <v>0.2519966393539913</v>
      </c>
      <c r="AY272" s="2">
        <f t="shared" si="309"/>
        <v>0.99</v>
      </c>
      <c r="AZ272" s="2">
        <f t="shared" si="310"/>
        <v>0.99</v>
      </c>
      <c r="BA272" s="2">
        <f t="shared" si="325"/>
        <v>0.40318573012403564</v>
      </c>
      <c r="BB272" s="2">
        <f t="shared" si="326"/>
        <v>6.3502306245705568E-3</v>
      </c>
      <c r="BC272" s="2">
        <f t="shared" si="319"/>
        <v>9.801E-2</v>
      </c>
      <c r="BD272" s="2">
        <f t="shared" si="320"/>
        <v>9.801E-2</v>
      </c>
      <c r="BE272" s="2">
        <f t="shared" si="327"/>
        <v>2474.1471033389967</v>
      </c>
      <c r="BF272" s="2">
        <f t="shared" si="321"/>
        <v>14825.571960548463</v>
      </c>
      <c r="BG272" s="2">
        <f t="shared" si="322"/>
        <v>5114.6516952377997</v>
      </c>
      <c r="BH272" s="2">
        <f t="shared" si="314"/>
        <v>5053.2170735503669</v>
      </c>
      <c r="BI272" s="2">
        <f t="shared" si="323"/>
        <v>150769.65286292924</v>
      </c>
      <c r="BJ272" s="2">
        <f t="shared" si="324"/>
        <v>12875.081236165717</v>
      </c>
      <c r="BK272" s="11">
        <f t="shared" si="328"/>
        <v>3.3091256775372474E-2</v>
      </c>
      <c r="BL272" s="11"/>
      <c r="BM272" s="11"/>
    </row>
    <row r="273" spans="1:65">
      <c r="A273" s="2">
        <f t="shared" si="272"/>
        <v>2227</v>
      </c>
      <c r="B273" s="5">
        <f t="shared" si="273"/>
        <v>1165.4044670443129</v>
      </c>
      <c r="C273" s="5">
        <f t="shared" si="274"/>
        <v>2964.1638552463087</v>
      </c>
      <c r="D273" s="5">
        <f t="shared" si="275"/>
        <v>4369.9381277707107</v>
      </c>
      <c r="E273" s="15">
        <f t="shared" si="276"/>
        <v>6.0207461933216772E-8</v>
      </c>
      <c r="F273" s="15">
        <f t="shared" si="277"/>
        <v>1.1861273724873601E-7</v>
      </c>
      <c r="G273" s="15">
        <f t="shared" si="278"/>
        <v>2.4214368378459877E-7</v>
      </c>
      <c r="H273" s="5">
        <f t="shared" si="279"/>
        <v>390702.45059570734</v>
      </c>
      <c r="I273" s="5">
        <f t="shared" si="280"/>
        <v>151815.06331639522</v>
      </c>
      <c r="J273" s="5">
        <f t="shared" si="281"/>
        <v>52363.164552877162</v>
      </c>
      <c r="K273" s="5">
        <f t="shared" si="282"/>
        <v>335250.51743331907</v>
      </c>
      <c r="L273" s="5">
        <f t="shared" si="283"/>
        <v>51216.825631179585</v>
      </c>
      <c r="M273" s="5">
        <f t="shared" si="284"/>
        <v>11982.587172141453</v>
      </c>
      <c r="N273" s="15">
        <f t="shared" si="285"/>
        <v>2.7902197656550776E-3</v>
      </c>
      <c r="O273" s="15">
        <f t="shared" si="286"/>
        <v>3.6302565829617883E-3</v>
      </c>
      <c r="P273" s="15">
        <f t="shared" si="287"/>
        <v>3.413882493174869E-3</v>
      </c>
      <c r="Q273" s="5">
        <f t="shared" si="288"/>
        <v>5283.4747281077262</v>
      </c>
      <c r="R273" s="5">
        <f t="shared" si="289"/>
        <v>6368.9800268262097</v>
      </c>
      <c r="S273" s="5">
        <f t="shared" si="290"/>
        <v>4111.9949025040687</v>
      </c>
      <c r="T273" s="5">
        <f t="shared" si="291"/>
        <v>13.523014048291653</v>
      </c>
      <c r="U273" s="5">
        <f t="shared" si="292"/>
        <v>41.952227188106662</v>
      </c>
      <c r="V273" s="5">
        <f t="shared" si="293"/>
        <v>78.528387992129666</v>
      </c>
      <c r="W273" s="15">
        <f t="shared" si="294"/>
        <v>-1.0734613539272964E-2</v>
      </c>
      <c r="X273" s="15">
        <f t="shared" si="295"/>
        <v>-1.217998157191269E-2</v>
      </c>
      <c r="Y273" s="15">
        <f t="shared" si="296"/>
        <v>-9.7425357312937999E-3</v>
      </c>
      <c r="Z273" s="5">
        <f t="shared" si="315"/>
        <v>3822.3510251035073</v>
      </c>
      <c r="AA273" s="5">
        <f t="shared" si="316"/>
        <v>197.00799495034491</v>
      </c>
      <c r="AB273" s="5">
        <f t="shared" si="317"/>
        <v>805.26093617224603</v>
      </c>
      <c r="AC273" s="16">
        <f t="shared" si="297"/>
        <v>0.95946760039985601</v>
      </c>
      <c r="AD273" s="16">
        <f t="shared" si="298"/>
        <v>3.0666596868144254</v>
      </c>
      <c r="AE273" s="16">
        <f t="shared" si="299"/>
        <v>19.458636228520025</v>
      </c>
      <c r="AF273" s="15">
        <f t="shared" si="300"/>
        <v>-4.0504037456468023E-3</v>
      </c>
      <c r="AG273" s="15">
        <f t="shared" si="301"/>
        <v>2.9673830763510267E-4</v>
      </c>
      <c r="AH273" s="15">
        <f t="shared" si="302"/>
        <v>9.7937136394747881E-3</v>
      </c>
      <c r="AI273" s="1">
        <f t="shared" si="266"/>
        <v>757825.83825471695</v>
      </c>
      <c r="AJ273" s="1">
        <f t="shared" si="267"/>
        <v>293382.58262557228</v>
      </c>
      <c r="AK273" s="1">
        <f t="shared" si="268"/>
        <v>100967.22445496696</v>
      </c>
      <c r="AL273" s="14">
        <f t="shared" si="303"/>
        <v>92.36715661449476</v>
      </c>
      <c r="AM273" s="14">
        <f t="shared" si="304"/>
        <v>22.651893499792944</v>
      </c>
      <c r="AN273" s="14">
        <f t="shared" si="305"/>
        <v>7.0893733514262385</v>
      </c>
      <c r="AO273" s="11">
        <f t="shared" si="306"/>
        <v>2.3288927950490096E-3</v>
      </c>
      <c r="AP273" s="11">
        <f t="shared" si="307"/>
        <v>2.9337906843609177E-3</v>
      </c>
      <c r="AQ273" s="11">
        <f t="shared" si="308"/>
        <v>2.6613183196601163E-3</v>
      </c>
      <c r="AR273" s="1">
        <f t="shared" si="318"/>
        <v>390702.45059570734</v>
      </c>
      <c r="AS273" s="1">
        <f t="shared" si="311"/>
        <v>151815.06331639522</v>
      </c>
      <c r="AT273" s="1">
        <f t="shared" si="312"/>
        <v>52363.164552877162</v>
      </c>
      <c r="AU273" s="1">
        <f t="shared" si="269"/>
        <v>78140.490119141468</v>
      </c>
      <c r="AV273" s="1">
        <f t="shared" si="270"/>
        <v>30363.012663279045</v>
      </c>
      <c r="AW273" s="1">
        <f t="shared" si="271"/>
        <v>10472.632910575434</v>
      </c>
      <c r="AX273" s="2">
        <f t="shared" si="313"/>
        <v>0.25536482639192798</v>
      </c>
      <c r="AY273" s="2">
        <f t="shared" si="309"/>
        <v>0.99</v>
      </c>
      <c r="AZ273" s="2">
        <f t="shared" si="310"/>
        <v>0.99</v>
      </c>
      <c r="BA273" s="2">
        <f t="shared" si="325"/>
        <v>0.40797829997071933</v>
      </c>
      <c r="BB273" s="2">
        <f t="shared" si="326"/>
        <v>6.5211194558179517E-3</v>
      </c>
      <c r="BC273" s="2">
        <f t="shared" si="319"/>
        <v>9.801E-2</v>
      </c>
      <c r="BD273" s="2">
        <f t="shared" si="320"/>
        <v>9.801E-2</v>
      </c>
      <c r="BE273" s="2">
        <f t="shared" si="327"/>
        <v>2547.8173520154191</v>
      </c>
      <c r="BF273" s="2">
        <f t="shared" si="321"/>
        <v>14879.394355639895</v>
      </c>
      <c r="BG273" s="2">
        <f t="shared" si="322"/>
        <v>5132.1137578274911</v>
      </c>
      <c r="BH273" s="2">
        <f t="shared" si="314"/>
        <v>5220.434377272918</v>
      </c>
      <c r="BI273" s="2">
        <f t="shared" si="323"/>
        <v>152579.50594453086</v>
      </c>
      <c r="BJ273" s="2">
        <f t="shared" si="324"/>
        <v>12875.213630444845</v>
      </c>
      <c r="BK273" s="11">
        <f t="shared" si="328"/>
        <v>3.305927134482875E-2</v>
      </c>
      <c r="BL273" s="11"/>
      <c r="BM273" s="11"/>
    </row>
    <row r="274" spans="1:65">
      <c r="A274" s="2">
        <f t="shared" si="272"/>
        <v>2228</v>
      </c>
      <c r="B274" s="5">
        <f t="shared" si="273"/>
        <v>1165.4045337020557</v>
      </c>
      <c r="C274" s="5">
        <f t="shared" si="274"/>
        <v>2964.1641892545176</v>
      </c>
      <c r="D274" s="5">
        <f t="shared" si="275"/>
        <v>4369.9391330159815</v>
      </c>
      <c r="E274" s="15">
        <f t="shared" si="276"/>
        <v>5.7197088836555931E-8</v>
      </c>
      <c r="F274" s="15">
        <f t="shared" si="277"/>
        <v>1.126821003862992E-7</v>
      </c>
      <c r="G274" s="15">
        <f t="shared" si="278"/>
        <v>2.3003649959536881E-7</v>
      </c>
      <c r="H274" s="5">
        <f t="shared" si="279"/>
        <v>391779.26832171518</v>
      </c>
      <c r="I274" s="5">
        <f t="shared" si="280"/>
        <v>152362.2312687395</v>
      </c>
      <c r="J274" s="5">
        <f t="shared" si="281"/>
        <v>52540.170956096299</v>
      </c>
      <c r="K274" s="5">
        <f t="shared" si="282"/>
        <v>336174.48447465582</v>
      </c>
      <c r="L274" s="5">
        <f t="shared" si="283"/>
        <v>51401.414206767797</v>
      </c>
      <c r="M274" s="5">
        <f t="shared" si="284"/>
        <v>12023.08987764662</v>
      </c>
      <c r="N274" s="15">
        <f t="shared" si="285"/>
        <v>2.7560495608198732E-3</v>
      </c>
      <c r="O274" s="15">
        <f t="shared" si="286"/>
        <v>3.604061230140676E-3</v>
      </c>
      <c r="P274" s="15">
        <f t="shared" si="287"/>
        <v>3.3801302609617334E-3</v>
      </c>
      <c r="Q274" s="5">
        <f t="shared" si="288"/>
        <v>5241.164174469829</v>
      </c>
      <c r="R274" s="5">
        <f t="shared" si="289"/>
        <v>6314.0812912818747</v>
      </c>
      <c r="S274" s="5">
        <f t="shared" si="290"/>
        <v>4085.6982512339355</v>
      </c>
      <c r="T274" s="5">
        <f t="shared" si="291"/>
        <v>13.377849718597083</v>
      </c>
      <c r="U274" s="5">
        <f t="shared" si="292"/>
        <v>41.44124983405483</v>
      </c>
      <c r="V274" s="5">
        <f t="shared" si="293"/>
        <v>77.763322366195439</v>
      </c>
      <c r="W274" s="15">
        <f t="shared" si="294"/>
        <v>-1.0734613539272964E-2</v>
      </c>
      <c r="X274" s="15">
        <f t="shared" si="295"/>
        <v>-1.217998157191269E-2</v>
      </c>
      <c r="Y274" s="15">
        <f t="shared" si="296"/>
        <v>-9.7425357312937999E-3</v>
      </c>
      <c r="Z274" s="5">
        <f t="shared" si="315"/>
        <v>3759.5066293423042</v>
      </c>
      <c r="AA274" s="5">
        <f t="shared" si="316"/>
        <v>195.37290036956713</v>
      </c>
      <c r="AB274" s="5">
        <f t="shared" si="317"/>
        <v>807.97445352897296</v>
      </c>
      <c r="AC274" s="16">
        <f t="shared" si="297"/>
        <v>0.95558136923736969</v>
      </c>
      <c r="AD274" s="16">
        <f t="shared" si="298"/>
        <v>3.0675696822199834</v>
      </c>
      <c r="AE274" s="16">
        <f t="shared" si="299"/>
        <v>19.649208539556859</v>
      </c>
      <c r="AF274" s="15">
        <f t="shared" si="300"/>
        <v>-4.0504037456468023E-3</v>
      </c>
      <c r="AG274" s="15">
        <f t="shared" si="301"/>
        <v>2.9673830763510267E-4</v>
      </c>
      <c r="AH274" s="15">
        <f t="shared" si="302"/>
        <v>9.7937136394747881E-3</v>
      </c>
      <c r="AI274" s="1">
        <f t="shared" si="266"/>
        <v>760183.74454838666</v>
      </c>
      <c r="AJ274" s="1">
        <f t="shared" si="267"/>
        <v>294407.33702629409</v>
      </c>
      <c r="AK274" s="1">
        <f t="shared" si="268"/>
        <v>101343.1349200457</v>
      </c>
      <c r="AL274" s="14">
        <f t="shared" si="303"/>
        <v>92.580118687978043</v>
      </c>
      <c r="AM274" s="14">
        <f t="shared" si="304"/>
        <v>22.717684854784444</v>
      </c>
      <c r="AN274" s="14">
        <f t="shared" si="305"/>
        <v>7.1080517598095483</v>
      </c>
      <c r="AO274" s="11">
        <f t="shared" si="306"/>
        <v>2.3056038670985195E-3</v>
      </c>
      <c r="AP274" s="11">
        <f t="shared" si="307"/>
        <v>2.9044527775173084E-3</v>
      </c>
      <c r="AQ274" s="11">
        <f t="shared" si="308"/>
        <v>2.6347051364635152E-3</v>
      </c>
      <c r="AR274" s="1">
        <f t="shared" si="318"/>
        <v>391779.26832171518</v>
      </c>
      <c r="AS274" s="1">
        <f t="shared" si="311"/>
        <v>152362.2312687395</v>
      </c>
      <c r="AT274" s="1">
        <f t="shared" si="312"/>
        <v>52540.170956096299</v>
      </c>
      <c r="AU274" s="1">
        <f t="shared" si="269"/>
        <v>78355.853664343042</v>
      </c>
      <c r="AV274" s="1">
        <f t="shared" si="270"/>
        <v>30472.446253747901</v>
      </c>
      <c r="AW274" s="1">
        <f t="shared" si="271"/>
        <v>10508.03419121926</v>
      </c>
      <c r="AX274" s="2">
        <f t="shared" si="313"/>
        <v>0.25875651247924109</v>
      </c>
      <c r="AY274" s="2">
        <f t="shared" si="309"/>
        <v>0.99</v>
      </c>
      <c r="AZ274" s="2">
        <f t="shared" si="310"/>
        <v>0.99</v>
      </c>
      <c r="BA274" s="2">
        <f t="shared" si="325"/>
        <v>0.41280096163538749</v>
      </c>
      <c r="BB274" s="2">
        <f t="shared" si="326"/>
        <v>6.6954932750419652E-3</v>
      </c>
      <c r="BC274" s="2">
        <f t="shared" si="319"/>
        <v>9.801E-2</v>
      </c>
      <c r="BD274" s="2">
        <f t="shared" si="320"/>
        <v>9.801E-2</v>
      </c>
      <c r="BE274" s="2">
        <f t="shared" si="327"/>
        <v>2623.1554563489058</v>
      </c>
      <c r="BF274" s="2">
        <f t="shared" si="321"/>
        <v>14933.022286649159</v>
      </c>
      <c r="BG274" s="2">
        <f t="shared" si="322"/>
        <v>5149.4621554069981</v>
      </c>
      <c r="BH274" s="2">
        <f t="shared" si="314"/>
        <v>5393.0181338890561</v>
      </c>
      <c r="BI274" s="2">
        <f t="shared" si="323"/>
        <v>154410.98399084623</v>
      </c>
      <c r="BJ274" s="2">
        <f t="shared" si="324"/>
        <v>12875.349961710184</v>
      </c>
      <c r="BK274" s="11">
        <f t="shared" si="328"/>
        <v>3.3027318669295952E-2</v>
      </c>
      <c r="BL274" s="11"/>
      <c r="BM274" s="11"/>
    </row>
    <row r="275" spans="1:65">
      <c r="A275" s="2">
        <f t="shared" si="272"/>
        <v>2229</v>
      </c>
      <c r="B275" s="5">
        <f t="shared" si="273"/>
        <v>1165.4045970269151</v>
      </c>
      <c r="C275" s="5">
        <f t="shared" si="274"/>
        <v>2964.164506562352</v>
      </c>
      <c r="D275" s="5">
        <f t="shared" si="275"/>
        <v>4369.9400879992081</v>
      </c>
      <c r="E275" s="15">
        <f t="shared" si="276"/>
        <v>5.4337234394728134E-8</v>
      </c>
      <c r="F275" s="15">
        <f t="shared" si="277"/>
        <v>1.0704799536698424E-7</v>
      </c>
      <c r="G275" s="15">
        <f t="shared" si="278"/>
        <v>2.1853467461560036E-7</v>
      </c>
      <c r="H275" s="5">
        <f t="shared" si="279"/>
        <v>392845.76543985202</v>
      </c>
      <c r="I275" s="5">
        <f t="shared" si="280"/>
        <v>152907.2919907411</v>
      </c>
      <c r="J275" s="5">
        <f t="shared" si="281"/>
        <v>52716.017875526042</v>
      </c>
      <c r="K275" s="5">
        <f t="shared" si="282"/>
        <v>337089.59655903879</v>
      </c>
      <c r="L275" s="5">
        <f t="shared" si="283"/>
        <v>51585.292129441616</v>
      </c>
      <c r="M275" s="5">
        <f t="shared" si="284"/>
        <v>12063.327371534342</v>
      </c>
      <c r="N275" s="15">
        <f t="shared" si="285"/>
        <v>2.7221342684975447E-3</v>
      </c>
      <c r="O275" s="15">
        <f t="shared" si="286"/>
        <v>3.5772930669601966E-3</v>
      </c>
      <c r="P275" s="15">
        <f t="shared" si="287"/>
        <v>3.3466849451513347E-3</v>
      </c>
      <c r="Q275" s="5">
        <f t="shared" si="288"/>
        <v>5199.0165852977952</v>
      </c>
      <c r="R275" s="5">
        <f t="shared" si="289"/>
        <v>6259.4887736717319</v>
      </c>
      <c r="S275" s="5">
        <f t="shared" si="290"/>
        <v>4059.4344069897647</v>
      </c>
      <c r="T275" s="5">
        <f t="shared" si="291"/>
        <v>13.234243671881472</v>
      </c>
      <c r="U275" s="5">
        <f t="shared" si="292"/>
        <v>40.936496174759014</v>
      </c>
      <c r="V275" s="5">
        <f t="shared" si="293"/>
        <v>77.005710419458666</v>
      </c>
      <c r="W275" s="15">
        <f t="shared" si="294"/>
        <v>-1.0734613539272964E-2</v>
      </c>
      <c r="X275" s="15">
        <f t="shared" si="295"/>
        <v>-1.217998157191269E-2</v>
      </c>
      <c r="Y275" s="15">
        <f t="shared" si="296"/>
        <v>-9.7425357312937999E-3</v>
      </c>
      <c r="Z275" s="5">
        <f t="shared" si="315"/>
        <v>3697.3765989833687</v>
      </c>
      <c r="AA275" s="5">
        <f t="shared" si="316"/>
        <v>193.74631830168593</v>
      </c>
      <c r="AB275" s="5">
        <f t="shared" si="317"/>
        <v>810.66983516830965</v>
      </c>
      <c r="AC275" s="16">
        <f t="shared" si="297"/>
        <v>0.95171087888014039</v>
      </c>
      <c r="AD275" s="16">
        <f t="shared" si="298"/>
        <v>3.068479947656038</v>
      </c>
      <c r="AE275" s="16">
        <f t="shared" si="299"/>
        <v>19.8416472612356</v>
      </c>
      <c r="AF275" s="15">
        <f t="shared" si="300"/>
        <v>-4.0504037456468023E-3</v>
      </c>
      <c r="AG275" s="15">
        <f t="shared" si="301"/>
        <v>2.9673830763510267E-4</v>
      </c>
      <c r="AH275" s="15">
        <f t="shared" si="302"/>
        <v>9.7937136394747881E-3</v>
      </c>
      <c r="AI275" s="1">
        <f t="shared" si="266"/>
        <v>762521.22375789098</v>
      </c>
      <c r="AJ275" s="1">
        <f t="shared" si="267"/>
        <v>295439.0495774126</v>
      </c>
      <c r="AK275" s="1">
        <f t="shared" si="268"/>
        <v>101716.8556192604</v>
      </c>
      <c r="AL275" s="14">
        <f t="shared" si="303"/>
        <v>92.791437236844857</v>
      </c>
      <c r="AM275" s="14">
        <f t="shared" si="304"/>
        <v>22.783007473230935</v>
      </c>
      <c r="AN275" s="14">
        <f t="shared" si="305"/>
        <v>7.1265921040865488</v>
      </c>
      <c r="AO275" s="11">
        <f t="shared" si="306"/>
        <v>2.2825478284275343E-3</v>
      </c>
      <c r="AP275" s="11">
        <f t="shared" si="307"/>
        <v>2.8754082497421353E-3</v>
      </c>
      <c r="AQ275" s="11">
        <f t="shared" si="308"/>
        <v>2.6083580850988801E-3</v>
      </c>
      <c r="AR275" s="1">
        <f t="shared" si="318"/>
        <v>392845.76543985202</v>
      </c>
      <c r="AS275" s="1">
        <f t="shared" si="311"/>
        <v>152907.2919907411</v>
      </c>
      <c r="AT275" s="1">
        <f t="shared" si="312"/>
        <v>52716.017875526042</v>
      </c>
      <c r="AU275" s="1">
        <f t="shared" si="269"/>
        <v>78569.153087970408</v>
      </c>
      <c r="AV275" s="1">
        <f t="shared" si="270"/>
        <v>30581.458398148221</v>
      </c>
      <c r="AW275" s="1">
        <f t="shared" si="271"/>
        <v>10543.20357510521</v>
      </c>
      <c r="AX275" s="2">
        <f t="shared" si="313"/>
        <v>0.26217139424144659</v>
      </c>
      <c r="AY275" s="2">
        <f t="shared" si="309"/>
        <v>0.99</v>
      </c>
      <c r="AZ275" s="2">
        <f t="shared" si="310"/>
        <v>0.99</v>
      </c>
      <c r="BA275" s="2">
        <f t="shared" si="325"/>
        <v>0.41765311091217455</v>
      </c>
      <c r="BB275" s="2">
        <f t="shared" si="326"/>
        <v>6.8733839958504024E-3</v>
      </c>
      <c r="BC275" s="2">
        <f t="shared" si="319"/>
        <v>9.801E-2</v>
      </c>
      <c r="BD275" s="2">
        <f t="shared" si="320"/>
        <v>9.801E-2</v>
      </c>
      <c r="BE275" s="2">
        <f t="shared" si="327"/>
        <v>2700.1797970118801</v>
      </c>
      <c r="BF275" s="2">
        <f t="shared" si="321"/>
        <v>14986.443688012536</v>
      </c>
      <c r="BG275" s="2">
        <f t="shared" si="322"/>
        <v>5166.696911980307</v>
      </c>
      <c r="BH275" s="2">
        <f t="shared" si="314"/>
        <v>5571.1350623863018</v>
      </c>
      <c r="BI275" s="2">
        <f t="shared" si="323"/>
        <v>156264.35681231364</v>
      </c>
      <c r="BJ275" s="2">
        <f t="shared" si="324"/>
        <v>12875.490226162279</v>
      </c>
      <c r="BK275" s="11">
        <f t="shared" si="328"/>
        <v>3.2995417496713503E-2</v>
      </c>
      <c r="BL275" s="11"/>
      <c r="BM275" s="11"/>
    </row>
    <row r="276" spans="1:65">
      <c r="A276" s="2">
        <f t="shared" si="272"/>
        <v>2230</v>
      </c>
      <c r="B276" s="5">
        <f t="shared" si="273"/>
        <v>1165.4046571855347</v>
      </c>
      <c r="C276" s="5">
        <f t="shared" si="274"/>
        <v>2964.1648080048267</v>
      </c>
      <c r="D276" s="5">
        <f t="shared" si="275"/>
        <v>4369.9409952334718</v>
      </c>
      <c r="E276" s="15">
        <f t="shared" si="276"/>
        <v>5.1620372674991723E-8</v>
      </c>
      <c r="F276" s="15">
        <f t="shared" si="277"/>
        <v>1.0169559559863502E-7</v>
      </c>
      <c r="G276" s="15">
        <f t="shared" si="278"/>
        <v>2.0760794088482034E-7</v>
      </c>
      <c r="H276" s="5">
        <f t="shared" si="279"/>
        <v>393901.94049221894</v>
      </c>
      <c r="I276" s="5">
        <f t="shared" si="280"/>
        <v>153450.13253306074</v>
      </c>
      <c r="J276" s="5">
        <f t="shared" si="281"/>
        <v>52890.705806833896</v>
      </c>
      <c r="K276" s="5">
        <f t="shared" si="282"/>
        <v>337995.85239645129</v>
      </c>
      <c r="L276" s="5">
        <f t="shared" si="283"/>
        <v>51768.421283008116</v>
      </c>
      <c r="M276" s="5">
        <f t="shared" si="284"/>
        <v>12103.299761833081</v>
      </c>
      <c r="N276" s="15">
        <f t="shared" si="285"/>
        <v>2.6884716902075834E-3</v>
      </c>
      <c r="O276" s="15">
        <f t="shared" si="286"/>
        <v>3.5500264902441625E-3</v>
      </c>
      <c r="P276" s="15">
        <f t="shared" si="287"/>
        <v>3.3135460116138216E-3</v>
      </c>
      <c r="Q276" s="5">
        <f t="shared" si="288"/>
        <v>5157.0347845019978</v>
      </c>
      <c r="R276" s="5">
        <f t="shared" si="289"/>
        <v>6205.199642116927</v>
      </c>
      <c r="S276" s="5">
        <f t="shared" si="290"/>
        <v>4033.2061342015381</v>
      </c>
      <c r="T276" s="5">
        <f t="shared" si="291"/>
        <v>13.092179180579256</v>
      </c>
      <c r="U276" s="5">
        <f t="shared" si="292"/>
        <v>40.437890405731778</v>
      </c>
      <c r="V276" s="5">
        <f t="shared" si="293"/>
        <v>76.255479534183422</v>
      </c>
      <c r="W276" s="15">
        <f t="shared" si="294"/>
        <v>-1.0734613539272964E-2</v>
      </c>
      <c r="X276" s="15">
        <f t="shared" si="295"/>
        <v>-1.217998157191269E-2</v>
      </c>
      <c r="Y276" s="15">
        <f t="shared" si="296"/>
        <v>-9.7425357312937999E-3</v>
      </c>
      <c r="Z276" s="5">
        <f t="shared" si="315"/>
        <v>3635.9599041632337</v>
      </c>
      <c r="AA276" s="5">
        <f t="shared" si="316"/>
        <v>192.12815271622281</v>
      </c>
      <c r="AB276" s="5">
        <f t="shared" si="317"/>
        <v>813.34708725983637</v>
      </c>
      <c r="AC276" s="16">
        <f t="shared" si="297"/>
        <v>0.94785606557155144</v>
      </c>
      <c r="AD276" s="16">
        <f t="shared" si="298"/>
        <v>3.0693904832027177</v>
      </c>
      <c r="AE276" s="16">
        <f t="shared" si="299"/>
        <v>20.035970672647611</v>
      </c>
      <c r="AF276" s="15">
        <f t="shared" si="300"/>
        <v>-4.0504037456468023E-3</v>
      </c>
      <c r="AG276" s="15">
        <f t="shared" si="301"/>
        <v>2.9673830763510267E-4</v>
      </c>
      <c r="AH276" s="15">
        <f t="shared" si="302"/>
        <v>9.7937136394747881E-3</v>
      </c>
      <c r="AI276" s="1">
        <f t="shared" si="266"/>
        <v>764838.25447007234</v>
      </c>
      <c r="AJ276" s="1">
        <f t="shared" si="267"/>
        <v>296476.60301781958</v>
      </c>
      <c r="AK276" s="1">
        <f t="shared" si="268"/>
        <v>102088.37363243959</v>
      </c>
      <c r="AL276" s="14">
        <f t="shared" si="303"/>
        <v>93.001120121470876</v>
      </c>
      <c r="AM276" s="14">
        <f t="shared" si="304"/>
        <v>22.847862816396976</v>
      </c>
      <c r="AN276" s="14">
        <f t="shared" si="305"/>
        <v>7.144994921179106</v>
      </c>
      <c r="AO276" s="11">
        <f t="shared" si="306"/>
        <v>2.259722350143259E-3</v>
      </c>
      <c r="AP276" s="11">
        <f t="shared" si="307"/>
        <v>2.8466541672447138E-3</v>
      </c>
      <c r="AQ276" s="11">
        <f t="shared" si="308"/>
        <v>2.5822745042478911E-3</v>
      </c>
      <c r="AR276" s="1">
        <f t="shared" si="318"/>
        <v>393901.94049221894</v>
      </c>
      <c r="AS276" s="1">
        <f t="shared" si="311"/>
        <v>153450.13253306074</v>
      </c>
      <c r="AT276" s="1">
        <f t="shared" si="312"/>
        <v>52890.705806833896</v>
      </c>
      <c r="AU276" s="1">
        <f t="shared" si="269"/>
        <v>78780.3880984438</v>
      </c>
      <c r="AV276" s="1">
        <f t="shared" si="270"/>
        <v>30690.02650661215</v>
      </c>
      <c r="AW276" s="1">
        <f t="shared" si="271"/>
        <v>10578.141161366781</v>
      </c>
      <c r="AX276" s="2">
        <f t="shared" si="313"/>
        <v>0.26560916199837353</v>
      </c>
      <c r="AY276" s="2">
        <f t="shared" si="309"/>
        <v>0.99</v>
      </c>
      <c r="AZ276" s="2">
        <f t="shared" si="310"/>
        <v>0.99</v>
      </c>
      <c r="BA276" s="2">
        <f t="shared" si="325"/>
        <v>0.42253412788868339</v>
      </c>
      <c r="BB276" s="2">
        <f t="shared" si="326"/>
        <v>7.0548226937478245E-3</v>
      </c>
      <c r="BC276" s="2">
        <f t="shared" si="319"/>
        <v>9.801E-2</v>
      </c>
      <c r="BD276" s="2">
        <f t="shared" si="320"/>
        <v>9.801E-2</v>
      </c>
      <c r="BE276" s="2">
        <f t="shared" si="327"/>
        <v>2778.9083488958113</v>
      </c>
      <c r="BF276" s="2">
        <f t="shared" si="321"/>
        <v>15039.647489565283</v>
      </c>
      <c r="BG276" s="2">
        <f t="shared" si="322"/>
        <v>5183.8180761277899</v>
      </c>
      <c r="BH276" s="2">
        <f t="shared" si="314"/>
        <v>5754.9569897003166</v>
      </c>
      <c r="BI276" s="2">
        <f t="shared" si="323"/>
        <v>158139.89679285849</v>
      </c>
      <c r="BJ276" s="2">
        <f t="shared" si="324"/>
        <v>12875.63441707827</v>
      </c>
      <c r="BK276" s="11">
        <f t="shared" si="328"/>
        <v>3.2963584908438176E-2</v>
      </c>
      <c r="BL276" s="11"/>
      <c r="BM276" s="11"/>
    </row>
    <row r="277" spans="1:65">
      <c r="A277" s="2">
        <f t="shared" si="272"/>
        <v>2231</v>
      </c>
      <c r="B277" s="5">
        <f t="shared" si="273"/>
        <v>1165.4047143362263</v>
      </c>
      <c r="C277" s="5">
        <f t="shared" si="274"/>
        <v>2964.165094375207</v>
      </c>
      <c r="D277" s="5">
        <f t="shared" si="275"/>
        <v>4369.9418571062006</v>
      </c>
      <c r="E277" s="15">
        <f t="shared" si="276"/>
        <v>4.9039354041242134E-8</v>
      </c>
      <c r="F277" s="15">
        <f t="shared" si="277"/>
        <v>9.6610815818703263E-8</v>
      </c>
      <c r="G277" s="15">
        <f t="shared" si="278"/>
        <v>1.972275438405793E-7</v>
      </c>
      <c r="H277" s="5">
        <f t="shared" si="279"/>
        <v>394947.79303193587</v>
      </c>
      <c r="I277" s="5">
        <f t="shared" si="280"/>
        <v>153990.6493525072</v>
      </c>
      <c r="J277" s="5">
        <f t="shared" si="281"/>
        <v>53064.23548380733</v>
      </c>
      <c r="K277" s="5">
        <f t="shared" si="282"/>
        <v>338893.25156616024</v>
      </c>
      <c r="L277" s="5">
        <f t="shared" si="283"/>
        <v>51950.766725078676</v>
      </c>
      <c r="M277" s="5">
        <f t="shared" si="284"/>
        <v>12143.00721130115</v>
      </c>
      <c r="N277" s="15">
        <f t="shared" si="285"/>
        <v>2.6550597095977846E-3</v>
      </c>
      <c r="O277" s="15">
        <f t="shared" si="286"/>
        <v>3.5223295891855244E-3</v>
      </c>
      <c r="P277" s="15">
        <f t="shared" si="287"/>
        <v>3.280712718797929E-3</v>
      </c>
      <c r="Q277" s="5">
        <f t="shared" si="288"/>
        <v>5115.2215143520616</v>
      </c>
      <c r="R277" s="5">
        <f t="shared" si="289"/>
        <v>6151.2115624922535</v>
      </c>
      <c r="S277" s="5">
        <f t="shared" si="290"/>
        <v>4007.0161490898981</v>
      </c>
      <c r="T277" s="5">
        <f t="shared" si="291"/>
        <v>12.951639696688822</v>
      </c>
      <c r="U277" s="5">
        <f t="shared" si="292"/>
        <v>39.945357645782941</v>
      </c>
      <c r="V277" s="5">
        <f t="shared" si="293"/>
        <v>75.512557800114692</v>
      </c>
      <c r="W277" s="15">
        <f t="shared" si="294"/>
        <v>-1.0734613539272964E-2</v>
      </c>
      <c r="X277" s="15">
        <f t="shared" si="295"/>
        <v>-1.217998157191269E-2</v>
      </c>
      <c r="Y277" s="15">
        <f t="shared" si="296"/>
        <v>-9.7425357312937999E-3</v>
      </c>
      <c r="Z277" s="5">
        <f t="shared" si="315"/>
        <v>3575.2553431041838</v>
      </c>
      <c r="AA277" s="5">
        <f t="shared" si="316"/>
        <v>190.51832459322728</v>
      </c>
      <c r="AB277" s="5">
        <f t="shared" si="317"/>
        <v>816.00621984092436</v>
      </c>
      <c r="AC277" s="16">
        <f t="shared" si="297"/>
        <v>0.94401686581322641</v>
      </c>
      <c r="AD277" s="16">
        <f t="shared" si="298"/>
        <v>3.0703012889401746</v>
      </c>
      <c r="AE277" s="16">
        <f t="shared" si="299"/>
        <v>20.232197231904436</v>
      </c>
      <c r="AF277" s="15">
        <f t="shared" si="300"/>
        <v>-4.0504037456468023E-3</v>
      </c>
      <c r="AG277" s="15">
        <f t="shared" si="301"/>
        <v>2.9673830763510267E-4</v>
      </c>
      <c r="AH277" s="15">
        <f t="shared" si="302"/>
        <v>9.7937136394747881E-3</v>
      </c>
      <c r="AI277" s="1">
        <f t="shared" si="266"/>
        <v>767134.817121509</v>
      </c>
      <c r="AJ277" s="1">
        <f t="shared" si="267"/>
        <v>297518.96922264976</v>
      </c>
      <c r="AK277" s="1">
        <f t="shared" si="268"/>
        <v>102457.67743056241</v>
      </c>
      <c r="AL277" s="14">
        <f t="shared" si="303"/>
        <v>93.209175264100452</v>
      </c>
      <c r="AM277" s="14">
        <f t="shared" si="304"/>
        <v>22.912252380656916</v>
      </c>
      <c r="AN277" s="14">
        <f t="shared" si="305"/>
        <v>7.1632607560148678</v>
      </c>
      <c r="AO277" s="11">
        <f t="shared" si="306"/>
        <v>2.2371251266418263E-3</v>
      </c>
      <c r="AP277" s="11">
        <f t="shared" si="307"/>
        <v>2.8181876255722665E-3</v>
      </c>
      <c r="AQ277" s="11">
        <f t="shared" si="308"/>
        <v>2.556451759205412E-3</v>
      </c>
      <c r="AR277" s="1">
        <f t="shared" si="318"/>
        <v>394947.79303193587</v>
      </c>
      <c r="AS277" s="1">
        <f t="shared" si="311"/>
        <v>153990.6493525072</v>
      </c>
      <c r="AT277" s="1">
        <f t="shared" si="312"/>
        <v>53064.23548380733</v>
      </c>
      <c r="AU277" s="1">
        <f t="shared" si="269"/>
        <v>78989.558606387174</v>
      </c>
      <c r="AV277" s="1">
        <f t="shared" si="270"/>
        <v>30798.129870501441</v>
      </c>
      <c r="AW277" s="1">
        <f t="shared" si="271"/>
        <v>10612.847096761467</v>
      </c>
      <c r="AX277" s="2">
        <f t="shared" si="313"/>
        <v>0.26906949968026977</v>
      </c>
      <c r="AY277" s="2">
        <f t="shared" si="309"/>
        <v>0.99</v>
      </c>
      <c r="AZ277" s="2">
        <f t="shared" si="310"/>
        <v>0.99</v>
      </c>
      <c r="BA277" s="2">
        <f t="shared" si="325"/>
        <v>0.42744337647356662</v>
      </c>
      <c r="BB277" s="2">
        <f t="shared" si="326"/>
        <v>7.2398395658190701E-3</v>
      </c>
      <c r="BC277" s="2">
        <f t="shared" si="319"/>
        <v>9.801E-2</v>
      </c>
      <c r="BD277" s="2">
        <f t="shared" si="320"/>
        <v>9.801E-2</v>
      </c>
      <c r="BE277" s="2">
        <f t="shared" si="327"/>
        <v>2859.3586584255304</v>
      </c>
      <c r="BF277" s="2">
        <f t="shared" si="321"/>
        <v>15092.62354303923</v>
      </c>
      <c r="BG277" s="2">
        <f t="shared" si="322"/>
        <v>5200.8257197679568</v>
      </c>
      <c r="BH277" s="2">
        <f t="shared" si="314"/>
        <v>5944.6610030747133</v>
      </c>
      <c r="BI277" s="2">
        <f t="shared" si="323"/>
        <v>160037.87896463752</v>
      </c>
      <c r="BJ277" s="2">
        <f t="shared" si="324"/>
        <v>12875.78252509163</v>
      </c>
      <c r="BK277" s="11">
        <f t="shared" si="328"/>
        <v>3.2931836454630464E-2</v>
      </c>
      <c r="BL277" s="11"/>
      <c r="BM277" s="11"/>
    </row>
    <row r="278" spans="1:65">
      <c r="A278" s="2">
        <f t="shared" si="272"/>
        <v>2232</v>
      </c>
      <c r="B278" s="5">
        <f t="shared" si="273"/>
        <v>1165.4047686293861</v>
      </c>
      <c r="C278" s="5">
        <f t="shared" si="274"/>
        <v>2964.1653664270943</v>
      </c>
      <c r="D278" s="5">
        <f t="shared" si="275"/>
        <v>4369.9426758854543</v>
      </c>
      <c r="E278" s="15">
        <f t="shared" si="276"/>
        <v>4.6587386339180026E-8</v>
      </c>
      <c r="F278" s="15">
        <f t="shared" si="277"/>
        <v>9.1780275027768093E-8</v>
      </c>
      <c r="G278" s="15">
        <f t="shared" si="278"/>
        <v>1.8736616664855034E-7</v>
      </c>
      <c r="H278" s="5">
        <f t="shared" si="279"/>
        <v>395983.32363377785</v>
      </c>
      <c r="I278" s="5">
        <f t="shared" si="280"/>
        <v>154528.74761660071</v>
      </c>
      <c r="J278" s="5">
        <f t="shared" si="281"/>
        <v>53236.607866524333</v>
      </c>
      <c r="K278" s="5">
        <f t="shared" si="282"/>
        <v>339781.79452576593</v>
      </c>
      <c r="L278" s="5">
        <f t="shared" si="283"/>
        <v>52132.296452429204</v>
      </c>
      <c r="M278" s="5">
        <f t="shared" si="284"/>
        <v>12182.449934709344</v>
      </c>
      <c r="N278" s="15">
        <f t="shared" si="285"/>
        <v>2.6218962918245214E-3</v>
      </c>
      <c r="O278" s="15">
        <f t="shared" si="286"/>
        <v>3.4942646431221913E-3</v>
      </c>
      <c r="P278" s="15">
        <f t="shared" si="287"/>
        <v>3.2481841377385301E-3</v>
      </c>
      <c r="Q278" s="5">
        <f t="shared" si="288"/>
        <v>5073.5794367811632</v>
      </c>
      <c r="R278" s="5">
        <f t="shared" si="289"/>
        <v>6097.5226436737912</v>
      </c>
      <c r="S278" s="5">
        <f t="shared" si="290"/>
        <v>3980.8671190263353</v>
      </c>
      <c r="T278" s="5">
        <f t="shared" si="291"/>
        <v>12.812608849844962</v>
      </c>
      <c r="U278" s="5">
        <f t="shared" si="292"/>
        <v>39.458823925773842</v>
      </c>
      <c r="V278" s="5">
        <f t="shared" si="293"/>
        <v>74.77687400758569</v>
      </c>
      <c r="W278" s="15">
        <f t="shared" si="294"/>
        <v>-1.0734613539272964E-2</v>
      </c>
      <c r="X278" s="15">
        <f t="shared" si="295"/>
        <v>-1.217998157191269E-2</v>
      </c>
      <c r="Y278" s="15">
        <f t="shared" si="296"/>
        <v>-9.7425357312937999E-3</v>
      </c>
      <c r="Z278" s="5">
        <f t="shared" si="315"/>
        <v>3515.2615466290172</v>
      </c>
      <c r="AA278" s="5">
        <f t="shared" si="316"/>
        <v>188.9167701014093</v>
      </c>
      <c r="AB278" s="5">
        <f t="shared" si="317"/>
        <v>818.64724662097024</v>
      </c>
      <c r="AC278" s="16">
        <f t="shared" si="297"/>
        <v>0.94019321636398279</v>
      </c>
      <c r="AD278" s="16">
        <f t="shared" si="298"/>
        <v>3.0712123649485847</v>
      </c>
      <c r="AE278" s="16">
        <f t="shared" si="299"/>
        <v>20.430345577891082</v>
      </c>
      <c r="AF278" s="15">
        <f t="shared" si="300"/>
        <v>-4.0504037456468023E-3</v>
      </c>
      <c r="AG278" s="15">
        <f t="shared" si="301"/>
        <v>2.9673830763510267E-4</v>
      </c>
      <c r="AH278" s="15">
        <f t="shared" si="302"/>
        <v>9.7937136394747881E-3</v>
      </c>
      <c r="AI278" s="1">
        <f t="shared" si="266"/>
        <v>769410.89401574526</v>
      </c>
      <c r="AJ278" s="1">
        <f t="shared" si="267"/>
        <v>298565.20217088627</v>
      </c>
      <c r="AK278" s="1">
        <f t="shared" si="268"/>
        <v>102824.75678426765</v>
      </c>
      <c r="AL278" s="14">
        <f t="shared" si="303"/>
        <v>93.41561064623717</v>
      </c>
      <c r="AM278" s="14">
        <f t="shared" si="304"/>
        <v>22.976177696528744</v>
      </c>
      <c r="AN278" s="14">
        <f t="shared" si="305"/>
        <v>7.1813901612706159</v>
      </c>
      <c r="AO278" s="11">
        <f t="shared" si="306"/>
        <v>2.2147538753754079E-3</v>
      </c>
      <c r="AP278" s="11">
        <f t="shared" si="307"/>
        <v>2.7900057493165436E-3</v>
      </c>
      <c r="AQ278" s="11">
        <f t="shared" si="308"/>
        <v>2.5308872416133577E-3</v>
      </c>
      <c r="AR278" s="1">
        <f t="shared" si="318"/>
        <v>395983.32363377785</v>
      </c>
      <c r="AS278" s="1">
        <f t="shared" si="311"/>
        <v>154528.74761660071</v>
      </c>
      <c r="AT278" s="1">
        <f t="shared" si="312"/>
        <v>53236.607866524333</v>
      </c>
      <c r="AU278" s="1">
        <f t="shared" si="269"/>
        <v>79196.664726755582</v>
      </c>
      <c r="AV278" s="1">
        <f t="shared" si="270"/>
        <v>30905.749523320144</v>
      </c>
      <c r="AW278" s="1">
        <f t="shared" si="271"/>
        <v>10647.321573304867</v>
      </c>
      <c r="AX278" s="2">
        <f t="shared" si="313"/>
        <v>0.27255208475968679</v>
      </c>
      <c r="AY278" s="2">
        <f t="shared" si="309"/>
        <v>0.99</v>
      </c>
      <c r="AZ278" s="2">
        <f t="shared" si="310"/>
        <v>0.99</v>
      </c>
      <c r="BA278" s="2">
        <f t="shared" si="325"/>
        <v>0.43238020396156468</v>
      </c>
      <c r="BB278" s="2">
        <f t="shared" si="326"/>
        <v>7.4284638906851504E-3</v>
      </c>
      <c r="BC278" s="2">
        <f t="shared" si="319"/>
        <v>9.801E-2</v>
      </c>
      <c r="BD278" s="2">
        <f t="shared" si="320"/>
        <v>9.801E-2</v>
      </c>
      <c r="BE278" s="2">
        <f t="shared" si="327"/>
        <v>2941.5478209270104</v>
      </c>
      <c r="BF278" s="2">
        <f t="shared" si="321"/>
        <v>15145.362553903036</v>
      </c>
      <c r="BG278" s="2">
        <f t="shared" si="322"/>
        <v>5217.7199369980499</v>
      </c>
      <c r="BH278" s="2">
        <f t="shared" si="314"/>
        <v>6140.4296070061891</v>
      </c>
      <c r="BI278" s="2">
        <f t="shared" si="323"/>
        <v>161958.58108130281</v>
      </c>
      <c r="BJ278" s="2">
        <f t="shared" si="324"/>
        <v>12875.934538447402</v>
      </c>
      <c r="BK278" s="11">
        <f t="shared" si="328"/>
        <v>3.2900186279644722E-2</v>
      </c>
      <c r="BL278" s="11"/>
      <c r="BM278" s="11"/>
    </row>
    <row r="279" spans="1:65">
      <c r="A279" s="2">
        <f t="shared" si="272"/>
        <v>2233</v>
      </c>
      <c r="B279" s="5">
        <f t="shared" si="273"/>
        <v>1165.4048202078902</v>
      </c>
      <c r="C279" s="5">
        <f t="shared" si="274"/>
        <v>2964.1656248764116</v>
      </c>
      <c r="D279" s="5">
        <f t="shared" si="275"/>
        <v>4369.9434537258912</v>
      </c>
      <c r="E279" s="15">
        <f t="shared" si="276"/>
        <v>4.4258017022221023E-8</v>
      </c>
      <c r="F279" s="15">
        <f t="shared" si="277"/>
        <v>8.7191261276379687E-8</v>
      </c>
      <c r="G279" s="15">
        <f t="shared" si="278"/>
        <v>1.7799785831612283E-7</v>
      </c>
      <c r="H279" s="5">
        <f t="shared" si="279"/>
        <v>397008.53390503977</v>
      </c>
      <c r="I279" s="5">
        <f t="shared" si="280"/>
        <v>155064.34055899049</v>
      </c>
      <c r="J279" s="5">
        <f t="shared" si="281"/>
        <v>53407.824130269822</v>
      </c>
      <c r="K279" s="5">
        <f t="shared" si="282"/>
        <v>340661.48262045078</v>
      </c>
      <c r="L279" s="5">
        <f t="shared" si="283"/>
        <v>52312.981183517964</v>
      </c>
      <c r="M279" s="5">
        <f t="shared" si="284"/>
        <v>12221.628196294705</v>
      </c>
      <c r="N279" s="15">
        <f t="shared" si="285"/>
        <v>2.5889794828843904E-3</v>
      </c>
      <c r="O279" s="15">
        <f t="shared" si="286"/>
        <v>3.4658885831670982E-3</v>
      </c>
      <c r="P279" s="15">
        <f t="shared" si="287"/>
        <v>3.2159591703913026E-3</v>
      </c>
      <c r="Q279" s="5">
        <f t="shared" si="288"/>
        <v>5032.1111346761199</v>
      </c>
      <c r="R279" s="5">
        <f t="shared" si="289"/>
        <v>6044.1313877311413</v>
      </c>
      <c r="S279" s="5">
        <f t="shared" si="290"/>
        <v>3954.7616620094177</v>
      </c>
      <c r="T279" s="5">
        <f t="shared" si="291"/>
        <v>12.675070445412008</v>
      </c>
      <c r="U279" s="5">
        <f t="shared" si="292"/>
        <v>38.978216177508571</v>
      </c>
      <c r="V279" s="5">
        <f t="shared" si="293"/>
        <v>74.048357640692331</v>
      </c>
      <c r="W279" s="15">
        <f t="shared" si="294"/>
        <v>-1.0734613539272964E-2</v>
      </c>
      <c r="X279" s="15">
        <f t="shared" si="295"/>
        <v>-1.217998157191269E-2</v>
      </c>
      <c r="Y279" s="15">
        <f t="shared" si="296"/>
        <v>-9.7425357312937999E-3</v>
      </c>
      <c r="Z279" s="5">
        <f t="shared" si="315"/>
        <v>3455.9769825351477</v>
      </c>
      <c r="AA279" s="5">
        <f t="shared" si="316"/>
        <v>187.32343893868611</v>
      </c>
      <c r="AB279" s="5">
        <f t="shared" si="317"/>
        <v>821.27018479809476</v>
      </c>
      <c r="AC279" s="16">
        <f t="shared" si="297"/>
        <v>0.93638505423879037</v>
      </c>
      <c r="AD279" s="16">
        <f t="shared" si="298"/>
        <v>3.0721237113081474</v>
      </c>
      <c r="AE279" s="16">
        <f t="shared" si="299"/>
        <v>20.630434532036457</v>
      </c>
      <c r="AF279" s="15">
        <f t="shared" si="300"/>
        <v>-4.0504037456468023E-3</v>
      </c>
      <c r="AG279" s="15">
        <f t="shared" si="301"/>
        <v>2.9673830763510267E-4</v>
      </c>
      <c r="AH279" s="15">
        <f t="shared" si="302"/>
        <v>9.7937136394747881E-3</v>
      </c>
      <c r="AI279" s="1">
        <f t="shared" si="266"/>
        <v>771666.46934092639</v>
      </c>
      <c r="AJ279" s="1">
        <f t="shared" si="267"/>
        <v>299614.43147711776</v>
      </c>
      <c r="AK279" s="1">
        <f t="shared" si="268"/>
        <v>103189.60267914576</v>
      </c>
      <c r="AL279" s="14">
        <f t="shared" si="303"/>
        <v>93.620434306079474</v>
      </c>
      <c r="AM279" s="14">
        <f t="shared" si="304"/>
        <v>23.039640327720672</v>
      </c>
      <c r="AN279" s="14">
        <f t="shared" si="305"/>
        <v>7.1993836971194609</v>
      </c>
      <c r="AO279" s="11">
        <f t="shared" si="306"/>
        <v>2.1926063366216539E-3</v>
      </c>
      <c r="AP279" s="11">
        <f t="shared" si="307"/>
        <v>2.762105691823378E-3</v>
      </c>
      <c r="AQ279" s="11">
        <f t="shared" si="308"/>
        <v>2.5055783691972241E-3</v>
      </c>
      <c r="AR279" s="1">
        <f t="shared" si="318"/>
        <v>397008.53390503977</v>
      </c>
      <c r="AS279" s="1">
        <f t="shared" si="311"/>
        <v>155064.34055899049</v>
      </c>
      <c r="AT279" s="1">
        <f t="shared" si="312"/>
        <v>53407.824130269822</v>
      </c>
      <c r="AU279" s="1">
        <f t="shared" si="269"/>
        <v>79401.706781007961</v>
      </c>
      <c r="AV279" s="1">
        <f t="shared" si="270"/>
        <v>31012.8681117981</v>
      </c>
      <c r="AW279" s="1">
        <f t="shared" si="271"/>
        <v>10681.564826053966</v>
      </c>
      <c r="AX279" s="2">
        <f t="shared" si="313"/>
        <v>0.2760565881987368</v>
      </c>
      <c r="AY279" s="2">
        <f t="shared" si="309"/>
        <v>0.99</v>
      </c>
      <c r="AZ279" s="2">
        <f t="shared" si="310"/>
        <v>0.99</v>
      </c>
      <c r="BA279" s="2">
        <f t="shared" si="325"/>
        <v>0.43734394063528553</v>
      </c>
      <c r="BB279" s="2">
        <f t="shared" si="326"/>
        <v>7.6207239887926955E-3</v>
      </c>
      <c r="BC279" s="2">
        <f t="shared" si="319"/>
        <v>9.801E-2</v>
      </c>
      <c r="BD279" s="2">
        <f t="shared" si="320"/>
        <v>9.801E-2</v>
      </c>
      <c r="BE279" s="2">
        <f t="shared" si="327"/>
        <v>3025.492458085555</v>
      </c>
      <c r="BF279" s="2">
        <f t="shared" si="321"/>
        <v>15197.856018186658</v>
      </c>
      <c r="BG279" s="2">
        <f t="shared" si="322"/>
        <v>5234.5008430077451</v>
      </c>
      <c r="BH279" s="2">
        <f t="shared" si="314"/>
        <v>6342.4508849137383</v>
      </c>
      <c r="BI279" s="2">
        <f t="shared" si="323"/>
        <v>163902.28368981418</v>
      </c>
      <c r="BJ279" s="2">
        <f t="shared" si="324"/>
        <v>12876.090443236017</v>
      </c>
      <c r="BK279" s="11">
        <f t="shared" si="328"/>
        <v>3.286864723804192E-2</v>
      </c>
      <c r="BL279" s="11"/>
      <c r="BM279" s="11"/>
    </row>
    <row r="280" spans="1:65">
      <c r="A280" s="2">
        <f t="shared" si="272"/>
        <v>2234</v>
      </c>
      <c r="B280" s="5">
        <f t="shared" si="273"/>
        <v>1165.4048692074714</v>
      </c>
      <c r="C280" s="5">
        <f t="shared" si="274"/>
        <v>2964.1658704032839</v>
      </c>
      <c r="D280" s="5">
        <f t="shared" si="275"/>
        <v>4369.9441926744385</v>
      </c>
      <c r="E280" s="15">
        <f t="shared" si="276"/>
        <v>4.2045116171109967E-8</v>
      </c>
      <c r="F280" s="15">
        <f t="shared" si="277"/>
        <v>8.2831698212560695E-8</v>
      </c>
      <c r="G280" s="15">
        <f t="shared" si="278"/>
        <v>1.6909796540031667E-7</v>
      </c>
      <c r="H280" s="5">
        <f t="shared" si="279"/>
        <v>398023.42649660481</v>
      </c>
      <c r="I280" s="5">
        <f t="shared" si="280"/>
        <v>155597.34888226388</v>
      </c>
      <c r="J280" s="5">
        <f t="shared" si="281"/>
        <v>53577.885655140431</v>
      </c>
      <c r="K280" s="5">
        <f t="shared" si="282"/>
        <v>341532.31809240591</v>
      </c>
      <c r="L280" s="5">
        <f t="shared" si="283"/>
        <v>52492.794156993106</v>
      </c>
      <c r="M280" s="5">
        <f t="shared" si="284"/>
        <v>12260.542307372207</v>
      </c>
      <c r="N280" s="15">
        <f t="shared" si="285"/>
        <v>2.5563074089165472E-3</v>
      </c>
      <c r="O280" s="15">
        <f t="shared" si="286"/>
        <v>3.4372534198412463E-3</v>
      </c>
      <c r="P280" s="15">
        <f t="shared" si="287"/>
        <v>3.1840365663635684E-3</v>
      </c>
      <c r="Q280" s="5">
        <f t="shared" si="288"/>
        <v>4990.8191131529611</v>
      </c>
      <c r="R280" s="5">
        <f t="shared" si="289"/>
        <v>5991.0366446499311</v>
      </c>
      <c r="S280" s="5">
        <f t="shared" si="290"/>
        <v>3928.7023462469569</v>
      </c>
      <c r="T280" s="5">
        <f t="shared" si="291"/>
        <v>12.539008462597449</v>
      </c>
      <c r="U280" s="5">
        <f t="shared" si="292"/>
        <v>38.50346222276049</v>
      </c>
      <c r="V280" s="5">
        <f t="shared" si="293"/>
        <v>73.326938870534264</v>
      </c>
      <c r="W280" s="15">
        <f t="shared" si="294"/>
        <v>-1.0734613539272964E-2</v>
      </c>
      <c r="X280" s="15">
        <f t="shared" si="295"/>
        <v>-1.217998157191269E-2</v>
      </c>
      <c r="Y280" s="15">
        <f t="shared" si="296"/>
        <v>-9.7425357312937999E-3</v>
      </c>
      <c r="Z280" s="5">
        <f t="shared" si="315"/>
        <v>3397.3999598365103</v>
      </c>
      <c r="AA280" s="5">
        <f t="shared" si="316"/>
        <v>185.73829282170371</v>
      </c>
      <c r="AB280" s="5">
        <f t="shared" si="317"/>
        <v>823.87505488739214</v>
      </c>
      <c r="AC280" s="16">
        <f t="shared" si="297"/>
        <v>0.9325923167077339</v>
      </c>
      <c r="AD280" s="16">
        <f t="shared" si="298"/>
        <v>3.0730353280990865</v>
      </c>
      <c r="AE280" s="16">
        <f t="shared" si="299"/>
        <v>20.832483100101154</v>
      </c>
      <c r="AF280" s="15">
        <f t="shared" si="300"/>
        <v>-4.0504037456468023E-3</v>
      </c>
      <c r="AG280" s="15">
        <f t="shared" si="301"/>
        <v>2.9673830763510267E-4</v>
      </c>
      <c r="AH280" s="15">
        <f t="shared" si="302"/>
        <v>9.7937136394747881E-3</v>
      </c>
      <c r="AI280" s="1">
        <f t="shared" si="266"/>
        <v>773901.52918784169</v>
      </c>
      <c r="AJ280" s="1">
        <f t="shared" si="267"/>
        <v>300665.85644120409</v>
      </c>
      <c r="AK280" s="1">
        <f t="shared" si="268"/>
        <v>103552.20723728514</v>
      </c>
      <c r="AL280" s="14">
        <f t="shared" si="303"/>
        <v>93.823654336001297</v>
      </c>
      <c r="AM280" s="14">
        <f t="shared" si="304"/>
        <v>23.102641870190563</v>
      </c>
      <c r="AN280" s="14">
        <f t="shared" si="305"/>
        <v>7.2172419309818849</v>
      </c>
      <c r="AO280" s="11">
        <f t="shared" si="306"/>
        <v>2.1706802732554373E-3</v>
      </c>
      <c r="AP280" s="11">
        <f t="shared" si="307"/>
        <v>2.7344846349051442E-3</v>
      </c>
      <c r="AQ280" s="11">
        <f t="shared" si="308"/>
        <v>2.4805225855052517E-3</v>
      </c>
      <c r="AR280" s="1">
        <f t="shared" si="318"/>
        <v>398023.42649660481</v>
      </c>
      <c r="AS280" s="1">
        <f t="shared" si="311"/>
        <v>155597.34888226388</v>
      </c>
      <c r="AT280" s="1">
        <f t="shared" si="312"/>
        <v>53577.885655140431</v>
      </c>
      <c r="AU280" s="1">
        <f t="shared" si="269"/>
        <v>79604.685299320961</v>
      </c>
      <c r="AV280" s="1">
        <f t="shared" si="270"/>
        <v>31119.469776452777</v>
      </c>
      <c r="AW280" s="1">
        <f t="shared" si="271"/>
        <v>10715.577131028087</v>
      </c>
      <c r="AX280" s="2">
        <f t="shared" si="313"/>
        <v>0.27958267441131252</v>
      </c>
      <c r="AY280" s="2">
        <f t="shared" si="309"/>
        <v>0.99</v>
      </c>
      <c r="AZ280" s="2">
        <f t="shared" si="310"/>
        <v>0.99</v>
      </c>
      <c r="BA280" s="2">
        <f t="shared" si="325"/>
        <v>0.4423338994030957</v>
      </c>
      <c r="BB280" s="2">
        <f t="shared" si="326"/>
        <v>7.8166471830981975E-3</v>
      </c>
      <c r="BC280" s="2">
        <f t="shared" si="319"/>
        <v>9.801E-2</v>
      </c>
      <c r="BD280" s="2">
        <f t="shared" si="320"/>
        <v>9.801E-2</v>
      </c>
      <c r="BE280" s="2">
        <f t="shared" si="327"/>
        <v>3111.2086955317786</v>
      </c>
      <c r="BF280" s="2">
        <f t="shared" si="321"/>
        <v>15250.096163950682</v>
      </c>
      <c r="BG280" s="2">
        <f t="shared" si="322"/>
        <v>5251.168573060314</v>
      </c>
      <c r="BH280" s="2">
        <f t="shared" si="314"/>
        <v>6550.9186656745751</v>
      </c>
      <c r="BI280" s="2">
        <f t="shared" si="323"/>
        <v>165869.2702008526</v>
      </c>
      <c r="BJ280" s="2">
        <f t="shared" si="324"/>
        <v>12876.25022360675</v>
      </c>
      <c r="BK280" s="11">
        <f t="shared" si="328"/>
        <v>3.2837231001840744E-2</v>
      </c>
      <c r="BL280" s="11"/>
      <c r="BM280" s="11"/>
    </row>
    <row r="281" spans="1:65">
      <c r="A281" s="2">
        <f t="shared" si="272"/>
        <v>2235</v>
      </c>
      <c r="B281" s="5">
        <f t="shared" si="273"/>
        <v>1165.4049157570753</v>
      </c>
      <c r="C281" s="5">
        <f t="shared" si="274"/>
        <v>2964.1661036538321</v>
      </c>
      <c r="D281" s="5">
        <f t="shared" si="275"/>
        <v>4369.9448946756766</v>
      </c>
      <c r="E281" s="15">
        <f t="shared" si="276"/>
        <v>3.9942860362554464E-8</v>
      </c>
      <c r="F281" s="15">
        <f t="shared" si="277"/>
        <v>7.8690113301932661E-8</v>
      </c>
      <c r="G281" s="15">
        <f t="shared" si="278"/>
        <v>1.6064306713030082E-7</v>
      </c>
      <c r="H281" s="5">
        <f t="shared" si="279"/>
        <v>399028.00511417078</v>
      </c>
      <c r="I281" s="5">
        <f t="shared" si="280"/>
        <v>156127.70020486889</v>
      </c>
      <c r="J281" s="5">
        <f t="shared" si="281"/>
        <v>53746.794016285283</v>
      </c>
      <c r="K281" s="5">
        <f t="shared" si="282"/>
        <v>342394.30409039638</v>
      </c>
      <c r="L281" s="5">
        <f t="shared" si="283"/>
        <v>52671.71094508344</v>
      </c>
      <c r="M281" s="5">
        <f t="shared" si="284"/>
        <v>12299.192624092391</v>
      </c>
      <c r="N281" s="15">
        <f t="shared" si="285"/>
        <v>2.5238782754293254E-3</v>
      </c>
      <c r="O281" s="15">
        <f t="shared" si="286"/>
        <v>3.4084066387327638E-3</v>
      </c>
      <c r="P281" s="15">
        <f t="shared" si="287"/>
        <v>3.1524149381991773E-3</v>
      </c>
      <c r="Q281" s="5">
        <f t="shared" si="288"/>
        <v>4949.7058008174599</v>
      </c>
      <c r="R281" s="5">
        <f t="shared" si="289"/>
        <v>5938.2375712019066</v>
      </c>
      <c r="S281" s="5">
        <f t="shared" si="290"/>
        <v>3902.69168983491</v>
      </c>
      <c r="T281" s="5">
        <f t="shared" si="291"/>
        <v>12.404407052585793</v>
      </c>
      <c r="U281" s="5">
        <f t="shared" si="292"/>
        <v>38.034490762432434</v>
      </c>
      <c r="V281" s="5">
        <f t="shared" si="293"/>
        <v>72.612548548521687</v>
      </c>
      <c r="W281" s="15">
        <f t="shared" si="294"/>
        <v>-1.0734613539272964E-2</v>
      </c>
      <c r="X281" s="15">
        <f t="shared" si="295"/>
        <v>-1.217998157191269E-2</v>
      </c>
      <c r="Y281" s="15">
        <f t="shared" si="296"/>
        <v>-9.7425357312937999E-3</v>
      </c>
      <c r="Z281" s="5">
        <f t="shared" si="315"/>
        <v>3339.5286328814277</v>
      </c>
      <c r="AA281" s="5">
        <f t="shared" si="316"/>
        <v>184.16130411190915</v>
      </c>
      <c r="AB281" s="5">
        <f t="shared" si="317"/>
        <v>826.46188055984749</v>
      </c>
      <c r="AC281" s="16">
        <f t="shared" si="297"/>
        <v>0.92881494129497943</v>
      </c>
      <c r="AD281" s="16">
        <f t="shared" si="298"/>
        <v>3.0739472154016494</v>
      </c>
      <c r="AE281" s="16">
        <f t="shared" si="299"/>
        <v>21.036510473982741</v>
      </c>
      <c r="AF281" s="15">
        <f t="shared" si="300"/>
        <v>-4.0504037456468023E-3</v>
      </c>
      <c r="AG281" s="15">
        <f t="shared" si="301"/>
        <v>2.9673830763510267E-4</v>
      </c>
      <c r="AH281" s="15">
        <f t="shared" si="302"/>
        <v>9.7937136394747881E-3</v>
      </c>
      <c r="AI281" s="1">
        <f t="shared" si="266"/>
        <v>776116.06156837847</v>
      </c>
      <c r="AJ281" s="1">
        <f t="shared" si="267"/>
        <v>301718.74057353643</v>
      </c>
      <c r="AK281" s="1">
        <f t="shared" si="268"/>
        <v>103912.5636445847</v>
      </c>
      <c r="AL281" s="14">
        <f t="shared" si="303"/>
        <v>94.025278880076868</v>
      </c>
      <c r="AM281" s="14">
        <f t="shared" si="304"/>
        <v>23.165183951218118</v>
      </c>
      <c r="AN281" s="14">
        <f t="shared" si="305"/>
        <v>7.2349654372805929</v>
      </c>
      <c r="AO281" s="11">
        <f t="shared" si="306"/>
        <v>2.148973470522883E-3</v>
      </c>
      <c r="AP281" s="11">
        <f t="shared" si="307"/>
        <v>2.7071397885560927E-3</v>
      </c>
      <c r="AQ281" s="11">
        <f t="shared" si="308"/>
        <v>2.455717359650199E-3</v>
      </c>
      <c r="AR281" s="1">
        <f t="shared" si="318"/>
        <v>399028.00511417078</v>
      </c>
      <c r="AS281" s="1">
        <f t="shared" si="311"/>
        <v>156127.70020486889</v>
      </c>
      <c r="AT281" s="1">
        <f t="shared" si="312"/>
        <v>53746.794016285283</v>
      </c>
      <c r="AU281" s="1">
        <f t="shared" si="269"/>
        <v>79805.601022834162</v>
      </c>
      <c r="AV281" s="1">
        <f t="shared" si="270"/>
        <v>31225.540040973778</v>
      </c>
      <c r="AW281" s="1">
        <f t="shared" si="271"/>
        <v>10749.358803257057</v>
      </c>
      <c r="AX281" s="2">
        <f t="shared" si="313"/>
        <v>0.28313000123987664</v>
      </c>
      <c r="AY281" s="2">
        <f t="shared" si="309"/>
        <v>0.99</v>
      </c>
      <c r="AZ281" s="2">
        <f t="shared" si="310"/>
        <v>0.99</v>
      </c>
      <c r="BA281" s="2">
        <f t="shared" si="325"/>
        <v>0.44734937547258818</v>
      </c>
      <c r="BB281" s="2">
        <f t="shared" si="326"/>
        <v>8.0162597602092545E-3</v>
      </c>
      <c r="BC281" s="2">
        <f t="shared" si="319"/>
        <v>9.801E-2</v>
      </c>
      <c r="BD281" s="2">
        <f t="shared" si="320"/>
        <v>9.801E-2</v>
      </c>
      <c r="BE281" s="2">
        <f t="shared" si="327"/>
        <v>3198.7121405932999</v>
      </c>
      <c r="BF281" s="2">
        <f t="shared" si="321"/>
        <v>15302.075897079199</v>
      </c>
      <c r="BG281" s="2">
        <f t="shared" si="322"/>
        <v>5267.7232815361203</v>
      </c>
      <c r="BH281" s="2">
        <f t="shared" si="314"/>
        <v>6766.0326951736015</v>
      </c>
      <c r="BI281" s="2">
        <f t="shared" si="323"/>
        <v>167859.82695788791</v>
      </c>
      <c r="BJ281" s="2">
        <f t="shared" si="324"/>
        <v>12876.413861962586</v>
      </c>
      <c r="BK281" s="11">
        <f t="shared" si="328"/>
        <v>3.2805948159518178E-2</v>
      </c>
      <c r="BL281" s="11"/>
      <c r="BM281" s="11"/>
    </row>
    <row r="282" spans="1:65">
      <c r="A282" s="2">
        <f t="shared" si="272"/>
        <v>2236</v>
      </c>
      <c r="B282" s="5">
        <f t="shared" si="273"/>
        <v>1165.4049599792006</v>
      </c>
      <c r="C282" s="5">
        <f t="shared" si="274"/>
        <v>2964.1663252418707</v>
      </c>
      <c r="D282" s="5">
        <f t="shared" si="275"/>
        <v>4369.9455615769593</v>
      </c>
      <c r="E282" s="15">
        <f t="shared" si="276"/>
        <v>3.7945717344426738E-8</v>
      </c>
      <c r="F282" s="15">
        <f t="shared" si="277"/>
        <v>7.4755607636836019E-8</v>
      </c>
      <c r="G282" s="15">
        <f t="shared" si="278"/>
        <v>1.5261091377378576E-7</v>
      </c>
      <c r="H282" s="5">
        <f t="shared" si="279"/>
        <v>400022.27452961245</v>
      </c>
      <c r="I282" s="5">
        <f t="shared" si="280"/>
        <v>156655.32854906368</v>
      </c>
      <c r="J282" s="5">
        <f t="shared" si="281"/>
        <v>53914.550974737227</v>
      </c>
      <c r="K282" s="5">
        <f t="shared" si="282"/>
        <v>343247.44467944582</v>
      </c>
      <c r="L282" s="5">
        <f t="shared" si="283"/>
        <v>52849.709280831565</v>
      </c>
      <c r="M282" s="5">
        <f t="shared" si="284"/>
        <v>12337.579545334511</v>
      </c>
      <c r="N282" s="15">
        <f t="shared" si="285"/>
        <v>2.4916903665086476E-3</v>
      </c>
      <c r="O282" s="15">
        <f t="shared" si="286"/>
        <v>3.3793915662567731E-3</v>
      </c>
      <c r="P282" s="15">
        <f t="shared" si="287"/>
        <v>3.1210927753846374E-3</v>
      </c>
      <c r="Q282" s="5">
        <f t="shared" si="288"/>
        <v>4908.7735510104421</v>
      </c>
      <c r="R282" s="5">
        <f t="shared" si="289"/>
        <v>5885.7335936099498</v>
      </c>
      <c r="S282" s="5">
        <f t="shared" si="290"/>
        <v>3876.7321605247871</v>
      </c>
      <c r="T282" s="5">
        <f t="shared" si="291"/>
        <v>12.271250536692452</v>
      </c>
      <c r="U282" s="5">
        <f t="shared" si="292"/>
        <v>37.571231365848924</v>
      </c>
      <c r="V282" s="5">
        <f t="shared" si="293"/>
        <v>71.905118199747406</v>
      </c>
      <c r="W282" s="15">
        <f t="shared" si="294"/>
        <v>-1.0734613539272964E-2</v>
      </c>
      <c r="X282" s="15">
        <f t="shared" si="295"/>
        <v>-1.217998157191269E-2</v>
      </c>
      <c r="Y282" s="15">
        <f t="shared" si="296"/>
        <v>-9.7425357312937999E-3</v>
      </c>
      <c r="Z282" s="5">
        <f t="shared" si="315"/>
        <v>3282.3610053539683</v>
      </c>
      <c r="AA282" s="5">
        <f t="shared" si="316"/>
        <v>182.59245456669311</v>
      </c>
      <c r="AB282" s="5">
        <f t="shared" si="317"/>
        <v>829.03068849110355</v>
      </c>
      <c r="AC282" s="16">
        <f t="shared" si="297"/>
        <v>0.92505286577774548</v>
      </c>
      <c r="AD282" s="16">
        <f t="shared" si="298"/>
        <v>3.0748593732961074</v>
      </c>
      <c r="AE282" s="16">
        <f t="shared" si="299"/>
        <v>21.242536033538741</v>
      </c>
      <c r="AF282" s="15">
        <f t="shared" si="300"/>
        <v>-4.0504037456468023E-3</v>
      </c>
      <c r="AG282" s="15">
        <f t="shared" si="301"/>
        <v>2.9673830763510267E-4</v>
      </c>
      <c r="AH282" s="15">
        <f t="shared" si="302"/>
        <v>9.7937136394747881E-3</v>
      </c>
      <c r="AI282" s="1">
        <f t="shared" si="266"/>
        <v>778310.05643437488</v>
      </c>
      <c r="AJ282" s="1">
        <f t="shared" si="267"/>
        <v>302772.40655715659</v>
      </c>
      <c r="AK282" s="1">
        <f t="shared" si="268"/>
        <v>104270.66608338329</v>
      </c>
      <c r="AL282" s="14">
        <f t="shared" si="303"/>
        <v>94.225316131649947</v>
      </c>
      <c r="AM282" s="14">
        <f t="shared" si="304"/>
        <v>23.227268228489844</v>
      </c>
      <c r="AN282" s="14">
        <f t="shared" si="305"/>
        <v>7.2525547971991831</v>
      </c>
      <c r="AO282" s="11">
        <f t="shared" si="306"/>
        <v>2.1274837358176541E-3</v>
      </c>
      <c r="AP282" s="11">
        <f t="shared" si="307"/>
        <v>2.6800683906705318E-3</v>
      </c>
      <c r="AQ282" s="11">
        <f t="shared" si="308"/>
        <v>2.4311601860536971E-3</v>
      </c>
      <c r="AR282" s="1">
        <f t="shared" si="318"/>
        <v>400022.27452961245</v>
      </c>
      <c r="AS282" s="1">
        <f t="shared" si="311"/>
        <v>156655.32854906368</v>
      </c>
      <c r="AT282" s="1">
        <f t="shared" si="312"/>
        <v>53914.550974737227</v>
      </c>
      <c r="AU282" s="1">
        <f t="shared" si="269"/>
        <v>80004.454905922496</v>
      </c>
      <c r="AV282" s="1">
        <f t="shared" si="270"/>
        <v>31331.065709812738</v>
      </c>
      <c r="AW282" s="1">
        <f t="shared" si="271"/>
        <v>10782.910194947446</v>
      </c>
      <c r="AX282" s="2">
        <f t="shared" si="313"/>
        <v>0.28669821994636308</v>
      </c>
      <c r="AY282" s="2">
        <f t="shared" si="309"/>
        <v>0.99</v>
      </c>
      <c r="AZ282" s="2">
        <f t="shared" si="310"/>
        <v>0.99</v>
      </c>
      <c r="BA282" s="2">
        <f t="shared" si="325"/>
        <v>0.45238964605914006</v>
      </c>
      <c r="BB282" s="2">
        <f t="shared" si="326"/>
        <v>8.2195869320413183E-3</v>
      </c>
      <c r="BC282" s="2">
        <f t="shared" si="319"/>
        <v>9.801E-2</v>
      </c>
      <c r="BD282" s="2">
        <f t="shared" si="320"/>
        <v>9.801E-2</v>
      </c>
      <c r="BE282" s="2">
        <f t="shared" si="327"/>
        <v>3288.0178602490473</v>
      </c>
      <c r="BF282" s="2">
        <f t="shared" si="321"/>
        <v>15353.788751093731</v>
      </c>
      <c r="BG282" s="2">
        <f t="shared" si="322"/>
        <v>5284.1651410339955</v>
      </c>
      <c r="BH282" s="2">
        <f t="shared" si="314"/>
        <v>6987.9988130170723</v>
      </c>
      <c r="BI282" s="2">
        <f t="shared" si="323"/>
        <v>169874.24330497277</v>
      </c>
      <c r="BJ282" s="2">
        <f t="shared" si="324"/>
        <v>12876.581339138844</v>
      </c>
      <c r="BK282" s="11">
        <f t="shared" si="328"/>
        <v>3.2774808307379305E-2</v>
      </c>
      <c r="BL282" s="11"/>
      <c r="BM282" s="11"/>
    </row>
    <row r="283" spans="1:65">
      <c r="A283" s="2">
        <f t="shared" si="272"/>
        <v>2237</v>
      </c>
      <c r="B283" s="5">
        <f t="shared" si="273"/>
        <v>1165.4050019902215</v>
      </c>
      <c r="C283" s="5">
        <f t="shared" si="274"/>
        <v>2964.1665357505226</v>
      </c>
      <c r="D283" s="5">
        <f t="shared" si="275"/>
        <v>4369.946195133276</v>
      </c>
      <c r="E283" s="15">
        <f t="shared" si="276"/>
        <v>3.60484314772054E-8</v>
      </c>
      <c r="F283" s="15">
        <f t="shared" si="277"/>
        <v>7.1017827254994215E-8</v>
      </c>
      <c r="G283" s="15">
        <f t="shared" si="278"/>
        <v>1.4498036808509648E-7</v>
      </c>
      <c r="H283" s="5">
        <f t="shared" si="279"/>
        <v>401006.24059243983</v>
      </c>
      <c r="I283" s="5">
        <f t="shared" si="280"/>
        <v>157180.17386698647</v>
      </c>
      <c r="J283" s="5">
        <f t="shared" si="281"/>
        <v>54081.158468786867</v>
      </c>
      <c r="K283" s="5">
        <f t="shared" si="282"/>
        <v>344091.74485060648</v>
      </c>
      <c r="L283" s="5">
        <f t="shared" si="283"/>
        <v>53026.76889818834</v>
      </c>
      <c r="M283" s="5">
        <f t="shared" si="284"/>
        <v>12375.703510724228</v>
      </c>
      <c r="N283" s="15">
        <f t="shared" si="285"/>
        <v>2.4597420439622653E-3</v>
      </c>
      <c r="O283" s="15">
        <f t="shared" si="286"/>
        <v>3.3502477074363046E-3</v>
      </c>
      <c r="P283" s="15">
        <f t="shared" si="287"/>
        <v>3.0900684570771553E-3</v>
      </c>
      <c r="Q283" s="5">
        <f t="shared" si="288"/>
        <v>4868.0246430375046</v>
      </c>
      <c r="R283" s="5">
        <f t="shared" si="289"/>
        <v>5833.5243736832099</v>
      </c>
      <c r="S283" s="5">
        <f t="shared" si="290"/>
        <v>3850.8261755716121</v>
      </c>
      <c r="T283" s="5">
        <f t="shared" si="291"/>
        <v>12.139523404537464</v>
      </c>
      <c r="U283" s="5">
        <f t="shared" si="292"/>
        <v>37.113614460178816</v>
      </c>
      <c r="V283" s="5">
        <f t="shared" si="293"/>
        <v>71.204580016423463</v>
      </c>
      <c r="W283" s="15">
        <f t="shared" si="294"/>
        <v>-1.0734613539272964E-2</v>
      </c>
      <c r="X283" s="15">
        <f t="shared" si="295"/>
        <v>-1.217998157191269E-2</v>
      </c>
      <c r="Y283" s="15">
        <f t="shared" si="296"/>
        <v>-9.7425357312937999E-3</v>
      </c>
      <c r="Z283" s="5">
        <f t="shared" si="315"/>
        <v>3225.8949341664884</v>
      </c>
      <c r="AA283" s="5">
        <f t="shared" si="316"/>
        <v>181.03173420501841</v>
      </c>
      <c r="AB283" s="5">
        <f t="shared" si="317"/>
        <v>831.58150821937568</v>
      </c>
      <c r="AC283" s="16">
        <f t="shared" si="297"/>
        <v>0.92130602818527796</v>
      </c>
      <c r="AD283" s="16">
        <f t="shared" si="298"/>
        <v>3.0757718018627553</v>
      </c>
      <c r="AE283" s="16">
        <f t="shared" si="299"/>
        <v>21.450579348427443</v>
      </c>
      <c r="AF283" s="15">
        <f t="shared" si="300"/>
        <v>-4.0504037456468023E-3</v>
      </c>
      <c r="AG283" s="15">
        <f t="shared" si="301"/>
        <v>2.9673830763510267E-4</v>
      </c>
      <c r="AH283" s="15">
        <f t="shared" si="302"/>
        <v>9.7937136394747881E-3</v>
      </c>
      <c r="AI283" s="1">
        <f t="shared" si="266"/>
        <v>780483.50569685991</v>
      </c>
      <c r="AJ283" s="1">
        <f t="shared" si="267"/>
        <v>303826.23161125369</v>
      </c>
      <c r="AK283" s="1">
        <f t="shared" si="268"/>
        <v>104626.5096699924</v>
      </c>
      <c r="AL283" s="14">
        <f t="shared" si="303"/>
        <v>94.4237743309466</v>
      </c>
      <c r="AM283" s="14">
        <f t="shared" si="304"/>
        <v>23.288896389196839</v>
      </c>
      <c r="AN283" s="14">
        <f t="shared" si="305"/>
        <v>7.270010598444606</v>
      </c>
      <c r="AO283" s="11">
        <f t="shared" si="306"/>
        <v>2.1062088984594774E-3</v>
      </c>
      <c r="AP283" s="11">
        <f t="shared" si="307"/>
        <v>2.6532677067638267E-3</v>
      </c>
      <c r="AQ283" s="11">
        <f t="shared" si="308"/>
        <v>2.4068485841931601E-3</v>
      </c>
      <c r="AR283" s="1">
        <f t="shared" si="318"/>
        <v>401006.24059243983</v>
      </c>
      <c r="AS283" s="1">
        <f t="shared" si="311"/>
        <v>157180.17386698647</v>
      </c>
      <c r="AT283" s="1">
        <f t="shared" si="312"/>
        <v>54081.158468786867</v>
      </c>
      <c r="AU283" s="1">
        <f t="shared" si="269"/>
        <v>80201.248118487973</v>
      </c>
      <c r="AV283" s="1">
        <f t="shared" si="270"/>
        <v>31436.034773397296</v>
      </c>
      <c r="AW283" s="1">
        <f t="shared" si="271"/>
        <v>10816.231693757374</v>
      </c>
      <c r="AX283" s="2">
        <f t="shared" si="313"/>
        <v>0.29028697521680186</v>
      </c>
      <c r="AY283" s="2">
        <f t="shared" si="309"/>
        <v>0.99</v>
      </c>
      <c r="AZ283" s="2">
        <f t="shared" si="310"/>
        <v>0.99</v>
      </c>
      <c r="BA283" s="2">
        <f t="shared" si="325"/>
        <v>0.45745397012919259</v>
      </c>
      <c r="BB283" s="2">
        <f t="shared" si="326"/>
        <v>8.4266527980520131E-3</v>
      </c>
      <c r="BC283" s="2">
        <f t="shared" si="319"/>
        <v>9.801E-2</v>
      </c>
      <c r="BD283" s="2">
        <f t="shared" si="320"/>
        <v>9.801E-2</v>
      </c>
      <c r="BE283" s="2">
        <f t="shared" si="327"/>
        <v>3379.1403593246018</v>
      </c>
      <c r="BF283" s="2">
        <f t="shared" si="321"/>
        <v>15405.228840703345</v>
      </c>
      <c r="BG283" s="2">
        <f t="shared" si="322"/>
        <v>5300.4943415258012</v>
      </c>
      <c r="BH283" s="2">
        <f t="shared" si="314"/>
        <v>7217.0291345659016</v>
      </c>
      <c r="BI283" s="2">
        <f t="shared" si="323"/>
        <v>171912.81165333162</v>
      </c>
      <c r="BJ283" s="2">
        <f t="shared" si="324"/>
        <v>12876.752634565502</v>
      </c>
      <c r="BK283" s="11">
        <f t="shared" si="328"/>
        <v>3.274382013377039E-2</v>
      </c>
      <c r="BL283" s="11"/>
      <c r="BM283" s="11"/>
    </row>
    <row r="284" spans="1:65">
      <c r="A284" s="2">
        <f t="shared" si="272"/>
        <v>2238</v>
      </c>
      <c r="B284" s="5">
        <f t="shared" si="273"/>
        <v>1165.4050419006926</v>
      </c>
      <c r="C284" s="5">
        <f t="shared" si="274"/>
        <v>2964.166735733756</v>
      </c>
      <c r="D284" s="5">
        <f t="shared" si="275"/>
        <v>4369.9467970118631</v>
      </c>
      <c r="E284" s="15">
        <f t="shared" si="276"/>
        <v>3.4246009903345128E-8</v>
      </c>
      <c r="F284" s="15">
        <f t="shared" si="277"/>
        <v>6.7466935892244502E-8</v>
      </c>
      <c r="G284" s="15">
        <f t="shared" si="278"/>
        <v>1.3773134968084164E-7</v>
      </c>
      <c r="H284" s="5">
        <f t="shared" si="279"/>
        <v>401979.9102413134</v>
      </c>
      <c r="I284" s="5">
        <f t="shared" si="280"/>
        <v>157702.18160212174</v>
      </c>
      <c r="J284" s="5">
        <f t="shared" si="281"/>
        <v>54246.618605863223</v>
      </c>
      <c r="K284" s="5">
        <f t="shared" si="282"/>
        <v>344927.21053078061</v>
      </c>
      <c r="L284" s="5">
        <f t="shared" si="283"/>
        <v>53202.871384049795</v>
      </c>
      <c r="M284" s="5">
        <f t="shared" si="284"/>
        <v>12413.564998767641</v>
      </c>
      <c r="N284" s="15">
        <f t="shared" si="285"/>
        <v>2.4280317464078216E-3</v>
      </c>
      <c r="O284" s="15">
        <f t="shared" si="286"/>
        <v>3.3210110576333829E-3</v>
      </c>
      <c r="P284" s="15">
        <f t="shared" si="287"/>
        <v>3.0593402638163791E-3</v>
      </c>
      <c r="Q284" s="5">
        <f t="shared" si="288"/>
        <v>4827.461283382806</v>
      </c>
      <c r="R284" s="5">
        <f t="shared" si="289"/>
        <v>5781.6097781236904</v>
      </c>
      <c r="S284" s="5">
        <f t="shared" si="290"/>
        <v>3824.9761016557063</v>
      </c>
      <c r="T284" s="5">
        <f t="shared" si="291"/>
        <v>12.009210312238794</v>
      </c>
      <c r="U284" s="5">
        <f t="shared" si="292"/>
        <v>36.661571319986763</v>
      </c>
      <c r="V284" s="5">
        <f t="shared" si="293"/>
        <v>70.510866851381692</v>
      </c>
      <c r="W284" s="15">
        <f t="shared" si="294"/>
        <v>-1.0734613539272964E-2</v>
      </c>
      <c r="X284" s="15">
        <f t="shared" si="295"/>
        <v>-1.217998157191269E-2</v>
      </c>
      <c r="Y284" s="15">
        <f t="shared" si="296"/>
        <v>-9.7425357312937999E-3</v>
      </c>
      <c r="Z284" s="5">
        <f t="shared" si="315"/>
        <v>3170.1281332501967</v>
      </c>
      <c r="AA284" s="5">
        <f t="shared" si="316"/>
        <v>179.47914027778066</v>
      </c>
      <c r="AB284" s="5">
        <f t="shared" si="317"/>
        <v>834.1143720117783</v>
      </c>
      <c r="AC284" s="16">
        <f t="shared" si="297"/>
        <v>0.91757436679782933</v>
      </c>
      <c r="AD284" s="16">
        <f t="shared" si="298"/>
        <v>3.0766845011819117</v>
      </c>
      <c r="AE284" s="16">
        <f t="shared" si="299"/>
        <v>21.660660179966772</v>
      </c>
      <c r="AF284" s="15">
        <f t="shared" si="300"/>
        <v>-4.0504037456468023E-3</v>
      </c>
      <c r="AG284" s="15">
        <f t="shared" si="301"/>
        <v>2.9673830763510267E-4</v>
      </c>
      <c r="AH284" s="15">
        <f t="shared" si="302"/>
        <v>9.7937136394747881E-3</v>
      </c>
      <c r="AI284" s="1">
        <f t="shared" si="266"/>
        <v>782636.40324566199</v>
      </c>
      <c r="AJ284" s="1">
        <f t="shared" si="267"/>
        <v>304879.64322352567</v>
      </c>
      <c r="AK284" s="1">
        <f t="shared" si="268"/>
        <v>104980.09039675054</v>
      </c>
      <c r="AL284" s="14">
        <f t="shared" si="303"/>
        <v>94.620661762731359</v>
      </c>
      <c r="AM284" s="14">
        <f t="shared" si="304"/>
        <v>23.35007014914531</v>
      </c>
      <c r="AN284" s="14">
        <f t="shared" si="305"/>
        <v>7.2873334350133812</v>
      </c>
      <c r="AO284" s="11">
        <f t="shared" si="306"/>
        <v>2.0851468094748825E-3</v>
      </c>
      <c r="AP284" s="11">
        <f t="shared" si="307"/>
        <v>2.6267350296961885E-3</v>
      </c>
      <c r="AQ284" s="11">
        <f t="shared" si="308"/>
        <v>2.3827800983512283E-3</v>
      </c>
      <c r="AR284" s="1">
        <f t="shared" si="318"/>
        <v>401979.9102413134</v>
      </c>
      <c r="AS284" s="1">
        <f t="shared" si="311"/>
        <v>157702.18160212174</v>
      </c>
      <c r="AT284" s="1">
        <f t="shared" si="312"/>
        <v>54246.618605863223</v>
      </c>
      <c r="AU284" s="1">
        <f t="shared" si="269"/>
        <v>80395.982048262682</v>
      </c>
      <c r="AV284" s="1">
        <f t="shared" si="270"/>
        <v>31540.436320424349</v>
      </c>
      <c r="AW284" s="1">
        <f t="shared" si="271"/>
        <v>10849.323721172645</v>
      </c>
      <c r="AX284" s="2">
        <f t="shared" si="313"/>
        <v>0.2938959051792262</v>
      </c>
      <c r="AY284" s="2">
        <f t="shared" si="309"/>
        <v>0.99</v>
      </c>
      <c r="AZ284" s="2">
        <f t="shared" si="310"/>
        <v>0.99</v>
      </c>
      <c r="BA284" s="2">
        <f t="shared" si="325"/>
        <v>0.46254158817793467</v>
      </c>
      <c r="BB284" s="2">
        <f t="shared" si="326"/>
        <v>8.6374803081116728E-3</v>
      </c>
      <c r="BC284" s="2">
        <f t="shared" si="319"/>
        <v>9.801E-2</v>
      </c>
      <c r="BD284" s="2">
        <f t="shared" si="320"/>
        <v>9.801E-2</v>
      </c>
      <c r="BE284" s="2">
        <f t="shared" si="327"/>
        <v>3472.093558965842</v>
      </c>
      <c r="BF284" s="2">
        <f t="shared" si="321"/>
        <v>15456.390818823951</v>
      </c>
      <c r="BG284" s="2">
        <f t="shared" si="322"/>
        <v>5316.7110895606547</v>
      </c>
      <c r="BH284" s="2">
        <f t="shared" si="314"/>
        <v>7453.3422384483083</v>
      </c>
      <c r="BI284" s="2">
        <f t="shared" si="323"/>
        <v>173975.82754682793</v>
      </c>
      <c r="BJ284" s="2">
        <f t="shared" si="324"/>
        <v>12876.927726416456</v>
      </c>
      <c r="BK284" s="11">
        <f t="shared" si="328"/>
        <v>3.2712991496655935E-2</v>
      </c>
      <c r="BL284" s="11"/>
      <c r="BM284" s="11"/>
    </row>
    <row r="285" spans="1:65">
      <c r="A285" s="2">
        <f t="shared" si="272"/>
        <v>2239</v>
      </c>
      <c r="B285" s="5">
        <f t="shared" si="273"/>
        <v>1165.4050798156418</v>
      </c>
      <c r="C285" s="5">
        <f t="shared" si="274"/>
        <v>2964.166925717841</v>
      </c>
      <c r="D285" s="5">
        <f t="shared" si="275"/>
        <v>4369.9473687965992</v>
      </c>
      <c r="E285" s="15">
        <f t="shared" si="276"/>
        <v>3.2533709408177867E-8</v>
      </c>
      <c r="F285" s="15">
        <f t="shared" si="277"/>
        <v>6.4093589097632269E-8</v>
      </c>
      <c r="G285" s="15">
        <f t="shared" si="278"/>
        <v>1.3084478219679956E-7</v>
      </c>
      <c r="H285" s="5">
        <f t="shared" si="279"/>
        <v>402943.29151558731</v>
      </c>
      <c r="I285" s="5">
        <f t="shared" si="280"/>
        <v>158221.30228360454</v>
      </c>
      <c r="J285" s="5">
        <f t="shared" si="281"/>
        <v>54410.933654879511</v>
      </c>
      <c r="K285" s="5">
        <f t="shared" si="282"/>
        <v>345753.84859256819</v>
      </c>
      <c r="L285" s="5">
        <f t="shared" si="283"/>
        <v>53378.000041373387</v>
      </c>
      <c r="M285" s="5">
        <f t="shared" si="284"/>
        <v>12451.164525092037</v>
      </c>
      <c r="N285" s="15">
        <f t="shared" si="285"/>
        <v>2.3965579883231669E-3</v>
      </c>
      <c r="O285" s="15">
        <f t="shared" si="286"/>
        <v>3.2917143899886536E-3</v>
      </c>
      <c r="P285" s="15">
        <f t="shared" si="287"/>
        <v>3.0289063881430156E-3</v>
      </c>
      <c r="Q285" s="5">
        <f t="shared" si="288"/>
        <v>4787.0856069067931</v>
      </c>
      <c r="R285" s="5">
        <f t="shared" si="289"/>
        <v>5729.9898507297012</v>
      </c>
      <c r="S285" s="5">
        <f t="shared" si="290"/>
        <v>3799.1842548715449</v>
      </c>
      <c r="T285" s="5">
        <f t="shared" si="291"/>
        <v>11.88029608062506</v>
      </c>
      <c r="U285" s="5">
        <f t="shared" si="292"/>
        <v>36.215034056911961</v>
      </c>
      <c r="V285" s="5">
        <f t="shared" si="293"/>
        <v>69.823912211637605</v>
      </c>
      <c r="W285" s="15">
        <f t="shared" si="294"/>
        <v>-1.0734613539272964E-2</v>
      </c>
      <c r="X285" s="15">
        <f t="shared" si="295"/>
        <v>-1.217998157191269E-2</v>
      </c>
      <c r="Y285" s="15">
        <f t="shared" si="296"/>
        <v>-9.7425357312937999E-3</v>
      </c>
      <c r="Z285" s="5">
        <f t="shared" si="315"/>
        <v>3115.0581772504934</v>
      </c>
      <c r="AA285" s="5">
        <f t="shared" si="316"/>
        <v>177.9346763339295</v>
      </c>
      <c r="AB285" s="5">
        <f t="shared" si="317"/>
        <v>836.6293147384963</v>
      </c>
      <c r="AC285" s="16">
        <f t="shared" si="297"/>
        <v>0.91385782014564187</v>
      </c>
      <c r="AD285" s="16">
        <f t="shared" si="298"/>
        <v>3.0775974713339198</v>
      </c>
      <c r="AE285" s="16">
        <f t="shared" si="299"/>
        <v>21.872798483011341</v>
      </c>
      <c r="AF285" s="15">
        <f t="shared" si="300"/>
        <v>-4.0504037456468023E-3</v>
      </c>
      <c r="AG285" s="15">
        <f t="shared" si="301"/>
        <v>2.9673830763510267E-4</v>
      </c>
      <c r="AH285" s="15">
        <f t="shared" si="302"/>
        <v>9.7937136394747881E-3</v>
      </c>
      <c r="AI285" s="1">
        <f t="shared" si="266"/>
        <v>784768.74496935855</v>
      </c>
      <c r="AJ285" s="1">
        <f t="shared" si="267"/>
        <v>305932.11522159749</v>
      </c>
      <c r="AK285" s="1">
        <f t="shared" si="268"/>
        <v>105331.40507824815</v>
      </c>
      <c r="AL285" s="14">
        <f t="shared" si="303"/>
        <v>94.81598675400646</v>
      </c>
      <c r="AM285" s="14">
        <f t="shared" si="304"/>
        <v>23.410791251879864</v>
      </c>
      <c r="AN285" s="14">
        <f t="shared" si="305"/>
        <v>7.3045239069615908</v>
      </c>
      <c r="AO285" s="11">
        <f t="shared" si="306"/>
        <v>2.0642953413801336E-3</v>
      </c>
      <c r="AP285" s="11">
        <f t="shared" si="307"/>
        <v>2.6004676793992265E-3</v>
      </c>
      <c r="AQ285" s="11">
        <f t="shared" si="308"/>
        <v>2.3589522973677161E-3</v>
      </c>
      <c r="AR285" s="1">
        <f t="shared" si="318"/>
        <v>402943.29151558731</v>
      </c>
      <c r="AS285" s="1">
        <f t="shared" si="311"/>
        <v>158221.30228360454</v>
      </c>
      <c r="AT285" s="1">
        <f t="shared" si="312"/>
        <v>54410.933654879511</v>
      </c>
      <c r="AU285" s="1">
        <f t="shared" si="269"/>
        <v>80588.658303117467</v>
      </c>
      <c r="AV285" s="1">
        <f t="shared" si="270"/>
        <v>31644.260456720909</v>
      </c>
      <c r="AW285" s="1">
        <f t="shared" si="271"/>
        <v>10882.186730975904</v>
      </c>
      <c r="AX285" s="2">
        <f t="shared" si="313"/>
        <v>0.2975246414344353</v>
      </c>
      <c r="AY285" s="2">
        <f t="shared" si="309"/>
        <v>0.99</v>
      </c>
      <c r="AZ285" s="2">
        <f t="shared" si="310"/>
        <v>0.99</v>
      </c>
      <c r="BA285" s="2">
        <f t="shared" si="325"/>
        <v>0.4676517220411594</v>
      </c>
      <c r="BB285" s="2">
        <f t="shared" si="326"/>
        <v>8.8520912260689304E-3</v>
      </c>
      <c r="BC285" s="2">
        <f t="shared" si="319"/>
        <v>9.801E-2</v>
      </c>
      <c r="BD285" s="2">
        <f t="shared" si="320"/>
        <v>9.801E-2</v>
      </c>
      <c r="BE285" s="2">
        <f t="shared" si="327"/>
        <v>3566.8907754284655</v>
      </c>
      <c r="BF285" s="2">
        <f t="shared" si="321"/>
        <v>15507.269836816082</v>
      </c>
      <c r="BG285" s="2">
        <f t="shared" si="322"/>
        <v>5332.8156075147408</v>
      </c>
      <c r="BH285" s="2">
        <f t="shared" si="314"/>
        <v>7697.1633597163345</v>
      </c>
      <c r="BI285" s="2">
        <f t="shared" si="323"/>
        <v>176063.58972638292</v>
      </c>
      <c r="BJ285" s="2">
        <f t="shared" si="324"/>
        <v>12877.106591744941</v>
      </c>
      <c r="BK285" s="11">
        <f t="shared" si="328"/>
        <v>3.2682329495023116E-2</v>
      </c>
      <c r="BL285" s="11"/>
      <c r="BM285" s="11"/>
    </row>
    <row r="286" spans="1:65">
      <c r="A286" s="2">
        <f t="shared" si="272"/>
        <v>2240</v>
      </c>
      <c r="B286" s="5">
        <f t="shared" si="273"/>
        <v>1165.4051158348443</v>
      </c>
      <c r="C286" s="5">
        <f t="shared" si="274"/>
        <v>2964.1671062027331</v>
      </c>
      <c r="D286" s="5">
        <f t="shared" si="275"/>
        <v>4369.9479119921707</v>
      </c>
      <c r="E286" s="15">
        <f t="shared" si="276"/>
        <v>3.0907023937768974E-8</v>
      </c>
      <c r="F286" s="15">
        <f t="shared" si="277"/>
        <v>6.0888909642750647E-8</v>
      </c>
      <c r="G286" s="15">
        <f t="shared" si="278"/>
        <v>1.2430254308695959E-7</v>
      </c>
      <c r="H286" s="5">
        <f t="shared" si="279"/>
        <v>403896.39356683416</v>
      </c>
      <c r="I286" s="5">
        <f t="shared" si="280"/>
        <v>158737.49115097753</v>
      </c>
      <c r="J286" s="5">
        <f t="shared" si="281"/>
        <v>54574.106039012797</v>
      </c>
      <c r="K286" s="5">
        <f t="shared" si="282"/>
        <v>346571.66686410224</v>
      </c>
      <c r="L286" s="5">
        <f t="shared" si="283"/>
        <v>53552.13976256868</v>
      </c>
      <c r="M286" s="5">
        <f t="shared" si="284"/>
        <v>12488.502640786299</v>
      </c>
      <c r="N286" s="15">
        <f t="shared" si="285"/>
        <v>2.3653193590269517E-3</v>
      </c>
      <c r="O286" s="15">
        <f t="shared" si="286"/>
        <v>3.2623875203325881E-3</v>
      </c>
      <c r="P286" s="15">
        <f t="shared" si="287"/>
        <v>2.99876494435658E-3</v>
      </c>
      <c r="Q286" s="5">
        <f t="shared" si="288"/>
        <v>4746.8996780274992</v>
      </c>
      <c r="R286" s="5">
        <f t="shared" si="289"/>
        <v>5678.6647872442936</v>
      </c>
      <c r="S286" s="5">
        <f t="shared" si="290"/>
        <v>3773.4529007779906</v>
      </c>
      <c r="T286" s="5">
        <f t="shared" si="291"/>
        <v>11.75276569346741</v>
      </c>
      <c r="U286" s="5">
        <f t="shared" si="292"/>
        <v>35.773935609472581</v>
      </c>
      <c r="V286" s="5">
        <f t="shared" si="293"/>
        <v>69.143650252017011</v>
      </c>
      <c r="W286" s="15">
        <f t="shared" si="294"/>
        <v>-1.0734613539272964E-2</v>
      </c>
      <c r="X286" s="15">
        <f t="shared" si="295"/>
        <v>-1.217998157191269E-2</v>
      </c>
      <c r="Y286" s="15">
        <f t="shared" si="296"/>
        <v>-9.7425357312937999E-3</v>
      </c>
      <c r="Z286" s="5">
        <f t="shared" si="315"/>
        <v>3060.6825051335209</v>
      </c>
      <c r="AA286" s="5">
        <f t="shared" si="316"/>
        <v>176.39835137409781</v>
      </c>
      <c r="AB286" s="5">
        <f t="shared" si="317"/>
        <v>839.1263737541675</v>
      </c>
      <c r="AC286" s="16">
        <f t="shared" si="297"/>
        <v>0.91015632700793536</v>
      </c>
      <c r="AD286" s="16">
        <f t="shared" si="298"/>
        <v>3.0785107123991455</v>
      </c>
      <c r="AE286" s="16">
        <f t="shared" si="299"/>
        <v>22.087014407847892</v>
      </c>
      <c r="AF286" s="15">
        <f t="shared" si="300"/>
        <v>-4.0504037456468023E-3</v>
      </c>
      <c r="AG286" s="15">
        <f t="shared" si="301"/>
        <v>2.9673830763510267E-4</v>
      </c>
      <c r="AH286" s="15">
        <f t="shared" si="302"/>
        <v>9.7937136394747881E-3</v>
      </c>
      <c r="AI286" s="1">
        <f t="shared" si="266"/>
        <v>786880.52877554018</v>
      </c>
      <c r="AJ286" s="1">
        <f t="shared" si="267"/>
        <v>306983.16415615863</v>
      </c>
      <c r="AK286" s="1">
        <f t="shared" si="268"/>
        <v>105680.45130139924</v>
      </c>
      <c r="AL286" s="14">
        <f t="shared" si="303"/>
        <v>95.009757671753675</v>
      </c>
      <c r="AM286" s="14">
        <f t="shared" si="304"/>
        <v>23.471061467819542</v>
      </c>
      <c r="AN286" s="14">
        <f t="shared" si="305"/>
        <v>7.3215826201785807</v>
      </c>
      <c r="AO286" s="11">
        <f t="shared" si="306"/>
        <v>2.0436523879663322E-3</v>
      </c>
      <c r="AP286" s="11">
        <f t="shared" si="307"/>
        <v>2.5744630026052341E-3</v>
      </c>
      <c r="AQ286" s="11">
        <f t="shared" si="308"/>
        <v>2.335362774394039E-3</v>
      </c>
      <c r="AR286" s="1">
        <f t="shared" si="318"/>
        <v>403896.39356683416</v>
      </c>
      <c r="AS286" s="1">
        <f t="shared" si="311"/>
        <v>158737.49115097753</v>
      </c>
      <c r="AT286" s="1">
        <f t="shared" si="312"/>
        <v>54574.106039012797</v>
      </c>
      <c r="AU286" s="1">
        <f t="shared" si="269"/>
        <v>80779.278713366832</v>
      </c>
      <c r="AV286" s="1">
        <f t="shared" si="270"/>
        <v>31747.498230195506</v>
      </c>
      <c r="AW286" s="1">
        <f t="shared" si="271"/>
        <v>10914.821207802561</v>
      </c>
      <c r="AX286" s="2">
        <f t="shared" si="313"/>
        <v>0.30117280909920813</v>
      </c>
      <c r="AY286" s="2">
        <f t="shared" si="309"/>
        <v>0.99</v>
      </c>
      <c r="AZ286" s="2">
        <f t="shared" si="310"/>
        <v>0.99</v>
      </c>
      <c r="BA286" s="2">
        <f t="shared" si="325"/>
        <v>0.47278357474113952</v>
      </c>
      <c r="BB286" s="2">
        <f t="shared" si="326"/>
        <v>9.0705060940708057E-3</v>
      </c>
      <c r="BC286" s="2">
        <f t="shared" si="319"/>
        <v>9.801E-2</v>
      </c>
      <c r="BD286" s="2">
        <f t="shared" si="320"/>
        <v>9.801E-2</v>
      </c>
      <c r="BE286" s="2">
        <f t="shared" si="327"/>
        <v>3663.5446992211896</v>
      </c>
      <c r="BF286" s="2">
        <f t="shared" si="321"/>
        <v>15557.861507707308</v>
      </c>
      <c r="BG286" s="2">
        <f t="shared" si="322"/>
        <v>5348.8081328836442</v>
      </c>
      <c r="BH286" s="2">
        <f t="shared" si="314"/>
        <v>7948.7245888156031</v>
      </c>
      <c r="BI286" s="2">
        <f t="shared" si="323"/>
        <v>178176.40019343578</v>
      </c>
      <c r="BJ286" s="2">
        <f t="shared" si="324"/>
        <v>12877.289206607858</v>
      </c>
      <c r="BK286" s="11">
        <f t="shared" si="328"/>
        <v>3.2651840534568349E-2</v>
      </c>
      <c r="BL286" s="11"/>
      <c r="BM286" s="11"/>
    </row>
    <row r="287" spans="1:65">
      <c r="A287" s="2">
        <f t="shared" si="272"/>
        <v>2241</v>
      </c>
      <c r="B287" s="5">
        <f t="shared" si="273"/>
        <v>1165.4051500530879</v>
      </c>
      <c r="C287" s="5">
        <f t="shared" si="274"/>
        <v>2964.1672776633909</v>
      </c>
      <c r="D287" s="5">
        <f t="shared" si="275"/>
        <v>4369.9484280280267</v>
      </c>
      <c r="E287" s="15">
        <f t="shared" si="276"/>
        <v>2.9361672740880525E-8</v>
      </c>
      <c r="F287" s="15">
        <f t="shared" si="277"/>
        <v>5.7844464160613111E-8</v>
      </c>
      <c r="G287" s="15">
        <f t="shared" si="278"/>
        <v>1.180874159326116E-7</v>
      </c>
      <c r="H287" s="5">
        <f t="shared" si="279"/>
        <v>404839.22667032282</v>
      </c>
      <c r="I287" s="5">
        <f t="shared" si="280"/>
        <v>159250.70780716528</v>
      </c>
      <c r="J287" s="5">
        <f t="shared" si="281"/>
        <v>54736.138328883913</v>
      </c>
      <c r="K287" s="5">
        <f t="shared" si="282"/>
        <v>347380.67413884442</v>
      </c>
      <c r="L287" s="5">
        <f t="shared" si="283"/>
        <v>53725.27691240835</v>
      </c>
      <c r="M287" s="5">
        <f t="shared" si="284"/>
        <v>12525.579930833193</v>
      </c>
      <c r="N287" s="15">
        <f t="shared" si="285"/>
        <v>2.3343145216179195E-3</v>
      </c>
      <c r="O287" s="15">
        <f t="shared" si="286"/>
        <v>3.2330575511509974E-3</v>
      </c>
      <c r="P287" s="15">
        <f t="shared" si="287"/>
        <v>2.9689139773894091E-3</v>
      </c>
      <c r="Q287" s="5">
        <f t="shared" si="288"/>
        <v>4706.9054918853526</v>
      </c>
      <c r="R287" s="5">
        <f t="shared" si="289"/>
        <v>5627.6349126174182</v>
      </c>
      <c r="S287" s="5">
        <f t="shared" si="290"/>
        <v>3747.7842545043436</v>
      </c>
      <c r="T287" s="5">
        <f t="shared" si="291"/>
        <v>11.626604295730411</v>
      </c>
      <c r="U287" s="5">
        <f t="shared" si="292"/>
        <v>35.338209732994414</v>
      </c>
      <c r="V287" s="5">
        <f t="shared" si="293"/>
        <v>68.470015768844647</v>
      </c>
      <c r="W287" s="15">
        <f t="shared" si="294"/>
        <v>-1.0734613539272964E-2</v>
      </c>
      <c r="X287" s="15">
        <f t="shared" si="295"/>
        <v>-1.217998157191269E-2</v>
      </c>
      <c r="Y287" s="15">
        <f t="shared" si="296"/>
        <v>-9.7425357312937999E-3</v>
      </c>
      <c r="Z287" s="5">
        <f t="shared" si="315"/>
        <v>3006.9984237097565</v>
      </c>
      <c r="AA287" s="5">
        <f t="shared" si="316"/>
        <v>174.8701790841661</v>
      </c>
      <c r="AB287" s="5">
        <f t="shared" si="317"/>
        <v>841.60558878598295</v>
      </c>
      <c r="AC287" s="16">
        <f t="shared" si="297"/>
        <v>0.90646982641189833</v>
      </c>
      <c r="AD287" s="16">
        <f t="shared" si="298"/>
        <v>3.0794242244579793</v>
      </c>
      <c r="AE287" s="16">
        <f t="shared" si="299"/>
        <v>22.303328302109307</v>
      </c>
      <c r="AF287" s="15">
        <f t="shared" si="300"/>
        <v>-4.0504037456468023E-3</v>
      </c>
      <c r="AG287" s="15">
        <f t="shared" si="301"/>
        <v>2.9673830763510267E-4</v>
      </c>
      <c r="AH287" s="15">
        <f t="shared" si="302"/>
        <v>9.7937136394747881E-3</v>
      </c>
      <c r="AI287" s="1">
        <f t="shared" si="266"/>
        <v>788971.75461135304</v>
      </c>
      <c r="AJ287" s="1">
        <f t="shared" si="267"/>
        <v>308032.34597073827</v>
      </c>
      <c r="AK287" s="1">
        <f t="shared" si="268"/>
        <v>106027.22737906189</v>
      </c>
      <c r="AL287" s="14">
        <f t="shared" si="303"/>
        <v>95.201982920718208</v>
      </c>
      <c r="AM287" s="14">
        <f t="shared" si="304"/>
        <v>23.53088259340651</v>
      </c>
      <c r="AN287" s="14">
        <f t="shared" si="305"/>
        <v>7.3385101861643891</v>
      </c>
      <c r="AO287" s="11">
        <f t="shared" si="306"/>
        <v>2.0232158640866691E-3</v>
      </c>
      <c r="AP287" s="11">
        <f t="shared" si="307"/>
        <v>2.5487183725791816E-3</v>
      </c>
      <c r="AQ287" s="11">
        <f t="shared" si="308"/>
        <v>2.3120091466500986E-3</v>
      </c>
      <c r="AR287" s="1">
        <f t="shared" si="318"/>
        <v>404839.22667032282</v>
      </c>
      <c r="AS287" s="1">
        <f t="shared" si="311"/>
        <v>159250.70780716528</v>
      </c>
      <c r="AT287" s="1">
        <f t="shared" si="312"/>
        <v>54736.138328883913</v>
      </c>
      <c r="AU287" s="1">
        <f t="shared" si="269"/>
        <v>80967.845334064565</v>
      </c>
      <c r="AV287" s="1">
        <f t="shared" si="270"/>
        <v>31850.141561433058</v>
      </c>
      <c r="AW287" s="1">
        <f t="shared" si="271"/>
        <v>10947.227665776783</v>
      </c>
      <c r="AX287" s="2">
        <f t="shared" si="313"/>
        <v>0.30484002686152545</v>
      </c>
      <c r="AY287" s="2">
        <f t="shared" si="309"/>
        <v>0.99</v>
      </c>
      <c r="AZ287" s="2">
        <f t="shared" si="310"/>
        <v>0.99</v>
      </c>
      <c r="BA287" s="2">
        <f t="shared" si="325"/>
        <v>0.47793633036641908</v>
      </c>
      <c r="BB287" s="2">
        <f t="shared" si="326"/>
        <v>9.2927441976935563E-3</v>
      </c>
      <c r="BC287" s="2">
        <f t="shared" si="319"/>
        <v>9.801E-2</v>
      </c>
      <c r="BD287" s="2">
        <f t="shared" si="320"/>
        <v>9.801E-2</v>
      </c>
      <c r="BE287" s="2">
        <f t="shared" si="327"/>
        <v>3762.0673746393891</v>
      </c>
      <c r="BF287" s="2">
        <f t="shared" si="321"/>
        <v>15608.16187218027</v>
      </c>
      <c r="BG287" s="2">
        <f t="shared" si="322"/>
        <v>5364.6889176139121</v>
      </c>
      <c r="BH287" s="2">
        <f t="shared" si="314"/>
        <v>8208.2650765428134</v>
      </c>
      <c r="BI287" s="2">
        <f t="shared" si="323"/>
        <v>180314.56427251874</v>
      </c>
      <c r="BJ287" s="2">
        <f t="shared" si="324"/>
        <v>12877.475546178928</v>
      </c>
      <c r="BK287" s="11">
        <f t="shared" si="328"/>
        <v>3.2621530388084102E-2</v>
      </c>
      <c r="BL287" s="11"/>
      <c r="BM287" s="11"/>
    </row>
    <row r="288" spans="1:65">
      <c r="A288" s="2">
        <f t="shared" si="272"/>
        <v>2242</v>
      </c>
      <c r="B288" s="5">
        <f t="shared" si="273"/>
        <v>1165.4051825604201</v>
      </c>
      <c r="C288" s="5">
        <f t="shared" si="274"/>
        <v>2964.1674405510253</v>
      </c>
      <c r="D288" s="5">
        <f t="shared" si="275"/>
        <v>4369.9489182621483</v>
      </c>
      <c r="E288" s="15">
        <f t="shared" si="276"/>
        <v>2.7893589103836498E-8</v>
      </c>
      <c r="F288" s="15">
        <f t="shared" si="277"/>
        <v>5.4952240952582456E-8</v>
      </c>
      <c r="G288" s="15">
        <f t="shared" si="278"/>
        <v>1.1218304513598101E-7</v>
      </c>
      <c r="H288" s="5">
        <f t="shared" si="279"/>
        <v>405771.80223640456</v>
      </c>
      <c r="I288" s="5">
        <f t="shared" si="280"/>
        <v>159760.91589758627</v>
      </c>
      <c r="J288" s="5">
        <f t="shared" si="281"/>
        <v>54897.033236108844</v>
      </c>
      <c r="K288" s="5">
        <f t="shared" si="282"/>
        <v>348180.88018530619</v>
      </c>
      <c r="L288" s="5">
        <f t="shared" si="283"/>
        <v>53897.39921975779</v>
      </c>
      <c r="M288" s="5">
        <f t="shared" si="284"/>
        <v>12562.397012626963</v>
      </c>
      <c r="N288" s="15">
        <f t="shared" si="285"/>
        <v>2.3035422118558024E-3</v>
      </c>
      <c r="O288" s="15">
        <f t="shared" si="286"/>
        <v>3.2037490961667192E-3</v>
      </c>
      <c r="P288" s="15">
        <f t="shared" si="287"/>
        <v>2.9393514709159518E-3</v>
      </c>
      <c r="Q288" s="5">
        <f t="shared" si="288"/>
        <v>4667.104975491221</v>
      </c>
      <c r="R288" s="5">
        <f t="shared" si="289"/>
        <v>5576.9006604699352</v>
      </c>
      <c r="S288" s="5">
        <f t="shared" si="290"/>
        <v>3722.1804809072764</v>
      </c>
      <c r="T288" s="5">
        <f t="shared" si="291"/>
        <v>11.501797191841694</v>
      </c>
      <c r="U288" s="5">
        <f t="shared" si="292"/>
        <v>34.907790989662153</v>
      </c>
      <c r="V288" s="5">
        <f t="shared" si="293"/>
        <v>67.802944193694429</v>
      </c>
      <c r="W288" s="15">
        <f t="shared" si="294"/>
        <v>-1.0734613539272964E-2</v>
      </c>
      <c r="X288" s="15">
        <f t="shared" si="295"/>
        <v>-1.217998157191269E-2</v>
      </c>
      <c r="Y288" s="15">
        <f t="shared" si="296"/>
        <v>-9.7425357312937999E-3</v>
      </c>
      <c r="Z288" s="5">
        <f t="shared" si="315"/>
        <v>2954.003111080528</v>
      </c>
      <c r="AA288" s="5">
        <f t="shared" si="316"/>
        <v>173.35017714180577</v>
      </c>
      <c r="AB288" s="5">
        <f t="shared" si="317"/>
        <v>844.06700182799239</v>
      </c>
      <c r="AC288" s="16">
        <f t="shared" si="297"/>
        <v>0.90279825763168375</v>
      </c>
      <c r="AD288" s="16">
        <f t="shared" si="298"/>
        <v>3.0803380075908353</v>
      </c>
      <c r="AE288" s="16">
        <f t="shared" si="299"/>
        <v>22.521760712707358</v>
      </c>
      <c r="AF288" s="15">
        <f t="shared" si="300"/>
        <v>-4.0504037456468023E-3</v>
      </c>
      <c r="AG288" s="15">
        <f t="shared" si="301"/>
        <v>2.9673830763510267E-4</v>
      </c>
      <c r="AH288" s="15">
        <f t="shared" si="302"/>
        <v>9.7937136394747881E-3</v>
      </c>
      <c r="AI288" s="1">
        <f t="shared" si="266"/>
        <v>791042.42448428227</v>
      </c>
      <c r="AJ288" s="1">
        <f t="shared" si="267"/>
        <v>309079.25293509749</v>
      </c>
      <c r="AK288" s="1">
        <f t="shared" si="268"/>
        <v>106371.73230693249</v>
      </c>
      <c r="AL288" s="14">
        <f t="shared" si="303"/>
        <v>95.392670941234542</v>
      </c>
      <c r="AM288" s="14">
        <f t="shared" si="304"/>
        <v>23.590256450267443</v>
      </c>
      <c r="AN288" s="14">
        <f t="shared" si="305"/>
        <v>7.3553072218108539</v>
      </c>
      <c r="AO288" s="11">
        <f t="shared" si="306"/>
        <v>2.0029837054458023E-3</v>
      </c>
      <c r="AP288" s="11">
        <f t="shared" si="307"/>
        <v>2.5232311888533899E-3</v>
      </c>
      <c r="AQ288" s="11">
        <f t="shared" si="308"/>
        <v>2.2888890551835974E-3</v>
      </c>
      <c r="AR288" s="1">
        <f t="shared" si="318"/>
        <v>405771.80223640456</v>
      </c>
      <c r="AS288" s="1">
        <f t="shared" si="311"/>
        <v>159760.91589758627</v>
      </c>
      <c r="AT288" s="1">
        <f t="shared" si="312"/>
        <v>54897.033236108844</v>
      </c>
      <c r="AU288" s="1">
        <f t="shared" si="269"/>
        <v>81154.360447280924</v>
      </c>
      <c r="AV288" s="1">
        <f t="shared" si="270"/>
        <v>31952.183179517255</v>
      </c>
      <c r="AW288" s="1">
        <f t="shared" si="271"/>
        <v>10979.406647221769</v>
      </c>
      <c r="AX288" s="2">
        <f t="shared" si="313"/>
        <v>0.30852590704741278</v>
      </c>
      <c r="AY288" s="2">
        <f t="shared" si="309"/>
        <v>0.99</v>
      </c>
      <c r="AZ288" s="2">
        <f t="shared" si="310"/>
        <v>0.99</v>
      </c>
      <c r="BA288" s="2">
        <f t="shared" si="325"/>
        <v>0.48310915398550935</v>
      </c>
      <c r="BB288" s="2">
        <f t="shared" si="326"/>
        <v>9.5188235319428813E-3</v>
      </c>
      <c r="BC288" s="2">
        <f t="shared" si="319"/>
        <v>9.801E-2</v>
      </c>
      <c r="BD288" s="2">
        <f t="shared" si="320"/>
        <v>9.801E-2</v>
      </c>
      <c r="BE288" s="2">
        <f t="shared" si="327"/>
        <v>3862.4701797267608</v>
      </c>
      <c r="BF288" s="2">
        <f t="shared" si="321"/>
        <v>15658.167367122431</v>
      </c>
      <c r="BG288" s="2">
        <f t="shared" si="322"/>
        <v>5380.4582274710274</v>
      </c>
      <c r="BH288" s="2">
        <f t="shared" si="314"/>
        <v>8476.031245170705</v>
      </c>
      <c r="BI288" s="2">
        <f t="shared" si="323"/>
        <v>182478.39067303401</v>
      </c>
      <c r="BJ288" s="2">
        <f t="shared" si="324"/>
        <v>12877.665584852006</v>
      </c>
      <c r="BK288" s="11">
        <f t="shared" si="328"/>
        <v>3.2591404250924966E-2</v>
      </c>
      <c r="BL288" s="11"/>
      <c r="BM288" s="11"/>
    </row>
    <row r="289" spans="1:65">
      <c r="A289" s="2">
        <f t="shared" si="272"/>
        <v>2243</v>
      </c>
      <c r="B289" s="5">
        <f t="shared" si="273"/>
        <v>1165.4052134423869</v>
      </c>
      <c r="C289" s="5">
        <f t="shared" si="274"/>
        <v>2964.1675952942865</v>
      </c>
      <c r="D289" s="5">
        <f t="shared" si="275"/>
        <v>4369.9493839846164</v>
      </c>
      <c r="E289" s="15">
        <f t="shared" si="276"/>
        <v>2.6498909648644671E-8</v>
      </c>
      <c r="F289" s="15">
        <f t="shared" si="277"/>
        <v>5.2204628904953329E-8</v>
      </c>
      <c r="G289" s="15">
        <f t="shared" si="278"/>
        <v>1.0657389287918195E-7</v>
      </c>
      <c r="H289" s="5">
        <f t="shared" si="279"/>
        <v>406694.13282177364</v>
      </c>
      <c r="I289" s="5">
        <f t="shared" si="280"/>
        <v>160268.08281346189</v>
      </c>
      <c r="J289" s="5">
        <f t="shared" si="281"/>
        <v>55056.793607195534</v>
      </c>
      <c r="K289" s="5">
        <f t="shared" si="282"/>
        <v>348972.29575666302</v>
      </c>
      <c r="L289" s="5">
        <f t="shared" si="283"/>
        <v>54068.495677468687</v>
      </c>
      <c r="M289" s="5">
        <f t="shared" si="284"/>
        <v>12598.954534570268</v>
      </c>
      <c r="N289" s="15">
        <f t="shared" si="285"/>
        <v>2.2730012369882591E-3</v>
      </c>
      <c r="O289" s="15">
        <f t="shared" si="286"/>
        <v>3.1744844869652233E-3</v>
      </c>
      <c r="P289" s="15">
        <f t="shared" si="287"/>
        <v>2.910075354771724E-3</v>
      </c>
      <c r="Q289" s="5">
        <f t="shared" si="288"/>
        <v>4627.4999888576258</v>
      </c>
      <c r="R289" s="5">
        <f t="shared" si="289"/>
        <v>5526.4625545653726</v>
      </c>
      <c r="S289" s="5">
        <f t="shared" si="290"/>
        <v>3696.6436947741245</v>
      </c>
      <c r="T289" s="5">
        <f t="shared" si="291"/>
        <v>11.378329843980179</v>
      </c>
      <c r="U289" s="5">
        <f t="shared" si="292"/>
        <v>34.482614738691886</v>
      </c>
      <c r="V289" s="5">
        <f t="shared" si="293"/>
        <v>67.142371587200444</v>
      </c>
      <c r="W289" s="15">
        <f t="shared" si="294"/>
        <v>-1.0734613539272964E-2</v>
      </c>
      <c r="X289" s="15">
        <f t="shared" si="295"/>
        <v>-1.217998157191269E-2</v>
      </c>
      <c r="Y289" s="15">
        <f t="shared" si="296"/>
        <v>-9.7425357312937999E-3</v>
      </c>
      <c r="Z289" s="5">
        <f t="shared" si="315"/>
        <v>2901.6936200125797</v>
      </c>
      <c r="AA289" s="5">
        <f t="shared" si="316"/>
        <v>171.83836658962633</v>
      </c>
      <c r="AB289" s="5">
        <f t="shared" si="317"/>
        <v>846.51065704116502</v>
      </c>
      <c r="AC289" s="16">
        <f t="shared" si="297"/>
        <v>0.89914156018740898</v>
      </c>
      <c r="AD289" s="16">
        <f t="shared" si="298"/>
        <v>3.081252061878152</v>
      </c>
      <c r="AE289" s="16">
        <f t="shared" si="299"/>
        <v>22.742332387784387</v>
      </c>
      <c r="AF289" s="15">
        <f t="shared" si="300"/>
        <v>-4.0504037456468023E-3</v>
      </c>
      <c r="AG289" s="15">
        <f t="shared" si="301"/>
        <v>2.9673830763510267E-4</v>
      </c>
      <c r="AH289" s="15">
        <f t="shared" si="302"/>
        <v>9.7937136394747881E-3</v>
      </c>
      <c r="AI289" s="1">
        <f t="shared" si="266"/>
        <v>793092.54248313501</v>
      </c>
      <c r="AJ289" s="1">
        <f t="shared" si="267"/>
        <v>310123.51082110504</v>
      </c>
      <c r="AK289" s="1">
        <f t="shared" si="268"/>
        <v>106713.96572346101</v>
      </c>
      <c r="AL289" s="14">
        <f t="shared" si="303"/>
        <v>95.581830207093645</v>
      </c>
      <c r="AM289" s="14">
        <f t="shared" si="304"/>
        <v>23.649184884387523</v>
      </c>
      <c r="AN289" s="14">
        <f t="shared" si="305"/>
        <v>7.3719743491863943</v>
      </c>
      <c r="AO289" s="11">
        <f t="shared" si="306"/>
        <v>1.9829538683913445E-3</v>
      </c>
      <c r="AP289" s="11">
        <f t="shared" si="307"/>
        <v>2.4979988769648557E-3</v>
      </c>
      <c r="AQ289" s="11">
        <f t="shared" si="308"/>
        <v>2.2660001646317616E-3</v>
      </c>
      <c r="AR289" s="1">
        <f t="shared" si="318"/>
        <v>406694.13282177364</v>
      </c>
      <c r="AS289" s="1">
        <f t="shared" si="311"/>
        <v>160268.08281346189</v>
      </c>
      <c r="AT289" s="1">
        <f t="shared" si="312"/>
        <v>55056.793607195534</v>
      </c>
      <c r="AU289" s="1">
        <f t="shared" si="269"/>
        <v>81338.826564354735</v>
      </c>
      <c r="AV289" s="1">
        <f t="shared" si="270"/>
        <v>32053.616562692379</v>
      </c>
      <c r="AW289" s="1">
        <f t="shared" si="271"/>
        <v>11011.358721439108</v>
      </c>
      <c r="AX289" s="2">
        <f t="shared" si="313"/>
        <v>0.31223005569896495</v>
      </c>
      <c r="AY289" s="2">
        <f t="shared" si="309"/>
        <v>0.99</v>
      </c>
      <c r="AZ289" s="2">
        <f t="shared" si="310"/>
        <v>0.99</v>
      </c>
      <c r="BA289" s="2">
        <f t="shared" si="325"/>
        <v>0.4883011915945078</v>
      </c>
      <c r="BB289" s="2">
        <f t="shared" si="326"/>
        <v>9.7487607681778759E-3</v>
      </c>
      <c r="BC289" s="2">
        <f t="shared" si="319"/>
        <v>9.801E-2</v>
      </c>
      <c r="BD289" s="2">
        <f t="shared" si="320"/>
        <v>9.801E-2</v>
      </c>
      <c r="BE289" s="2">
        <f t="shared" si="327"/>
        <v>3964.7638067010289</v>
      </c>
      <c r="BF289" s="2">
        <f t="shared" si="321"/>
        <v>15707.874796547399</v>
      </c>
      <c r="BG289" s="2">
        <f t="shared" si="322"/>
        <v>5396.116341441234</v>
      </c>
      <c r="BH289" s="2">
        <f t="shared" si="314"/>
        <v>8752.2770059255345</v>
      </c>
      <c r="BI289" s="2">
        <f t="shared" si="323"/>
        <v>184668.19155030971</v>
      </c>
      <c r="BJ289" s="2">
        <f t="shared" si="324"/>
        <v>12877.859296335591</v>
      </c>
      <c r="BK289" s="11">
        <f t="shared" si="328"/>
        <v>3.2561466791945576E-2</v>
      </c>
      <c r="BL289" s="11"/>
      <c r="BM289" s="11"/>
    </row>
    <row r="290" spans="1:65">
      <c r="A290" s="2">
        <f t="shared" si="272"/>
        <v>2244</v>
      </c>
      <c r="B290" s="5">
        <f t="shared" si="273"/>
        <v>1165.405242780256</v>
      </c>
      <c r="C290" s="5">
        <f t="shared" si="274"/>
        <v>2964.1677423003925</v>
      </c>
      <c r="D290" s="5">
        <f t="shared" si="275"/>
        <v>4369.9498264210079</v>
      </c>
      <c r="E290" s="15">
        <f t="shared" si="276"/>
        <v>2.5173964166212438E-8</v>
      </c>
      <c r="F290" s="15">
        <f t="shared" si="277"/>
        <v>4.9594397459705657E-8</v>
      </c>
      <c r="G290" s="15">
        <f t="shared" si="278"/>
        <v>1.0124519823522286E-7</v>
      </c>
      <c r="H290" s="5">
        <f t="shared" si="279"/>
        <v>407606.23214055662</v>
      </c>
      <c r="I290" s="5">
        <f t="shared" si="280"/>
        <v>160772.17941751829</v>
      </c>
      <c r="J290" s="5">
        <f t="shared" si="281"/>
        <v>55215.422417759852</v>
      </c>
      <c r="K290" s="5">
        <f t="shared" si="282"/>
        <v>349754.93260022445</v>
      </c>
      <c r="L290" s="5">
        <f t="shared" si="283"/>
        <v>54238.556449827738</v>
      </c>
      <c r="M290" s="5">
        <f t="shared" si="284"/>
        <v>12635.253174744417</v>
      </c>
      <c r="N290" s="15">
        <f t="shared" si="285"/>
        <v>2.2426904745103116E-3</v>
      </c>
      <c r="O290" s="15">
        <f t="shared" si="286"/>
        <v>3.1452839630217166E-3</v>
      </c>
      <c r="P290" s="15">
        <f t="shared" si="287"/>
        <v>2.8810835116952482E-3</v>
      </c>
      <c r="Q290" s="5">
        <f t="shared" si="288"/>
        <v>4588.0923261129183</v>
      </c>
      <c r="R290" s="5">
        <f t="shared" si="289"/>
        <v>5476.3211921117045</v>
      </c>
      <c r="S290" s="5">
        <f t="shared" si="290"/>
        <v>3671.1759610682684</v>
      </c>
      <c r="T290" s="5">
        <f t="shared" si="291"/>
        <v>11.256187870382675</v>
      </c>
      <c r="U290" s="5">
        <f t="shared" si="292"/>
        <v>34.062617126623252</v>
      </c>
      <c r="V290" s="5">
        <f t="shared" si="293"/>
        <v>66.488234632928339</v>
      </c>
      <c r="W290" s="15">
        <f t="shared" si="294"/>
        <v>-1.0734613539272964E-2</v>
      </c>
      <c r="X290" s="15">
        <f t="shared" si="295"/>
        <v>-1.217998157191269E-2</v>
      </c>
      <c r="Y290" s="15">
        <f t="shared" si="296"/>
        <v>-9.7425357312937999E-3</v>
      </c>
      <c r="Z290" s="5">
        <f t="shared" si="315"/>
        <v>2850.0668812458794</v>
      </c>
      <c r="AA290" s="5">
        <f t="shared" si="316"/>
        <v>170.33477126908303</v>
      </c>
      <c r="AB290" s="5">
        <f t="shared" si="317"/>
        <v>848.93660065880135</v>
      </c>
      <c r="AC290" s="16">
        <f t="shared" si="297"/>
        <v>0.89549967384415918</v>
      </c>
      <c r="AD290" s="16">
        <f t="shared" si="298"/>
        <v>3.0821663874003908</v>
      </c>
      <c r="AE290" s="16">
        <f t="shared" si="299"/>
        <v>22.9650642786841</v>
      </c>
      <c r="AF290" s="15">
        <f t="shared" si="300"/>
        <v>-4.0504037456468023E-3</v>
      </c>
      <c r="AG290" s="15">
        <f t="shared" si="301"/>
        <v>2.9673830763510267E-4</v>
      </c>
      <c r="AH290" s="15">
        <f t="shared" si="302"/>
        <v>9.7937136394747881E-3</v>
      </c>
      <c r="AI290" s="1">
        <f t="shared" si="266"/>
        <v>795122.11479917623</v>
      </c>
      <c r="AJ290" s="1">
        <f t="shared" si="267"/>
        <v>311164.77630168694</v>
      </c>
      <c r="AK290" s="1">
        <f t="shared" si="268"/>
        <v>107053.92787255402</v>
      </c>
      <c r="AL290" s="14">
        <f t="shared" si="303"/>
        <v>95.769469223451154</v>
      </c>
      <c r="AM290" s="14">
        <f t="shared" si="304"/>
        <v>23.707669765297034</v>
      </c>
      <c r="AN290" s="14">
        <f t="shared" si="305"/>
        <v>7.3885121953244237</v>
      </c>
      <c r="AO290" s="11">
        <f t="shared" si="306"/>
        <v>1.9631243297074312E-3</v>
      </c>
      <c r="AP290" s="11">
        <f t="shared" si="307"/>
        <v>2.4730188881952071E-3</v>
      </c>
      <c r="AQ290" s="11">
        <f t="shared" si="308"/>
        <v>2.2433401629854441E-3</v>
      </c>
      <c r="AR290" s="1">
        <f t="shared" si="318"/>
        <v>407606.23214055662</v>
      </c>
      <c r="AS290" s="1">
        <f t="shared" si="311"/>
        <v>160772.17941751829</v>
      </c>
      <c r="AT290" s="1">
        <f t="shared" si="312"/>
        <v>55215.422417759852</v>
      </c>
      <c r="AU290" s="1">
        <f t="shared" si="269"/>
        <v>81521.246428111335</v>
      </c>
      <c r="AV290" s="1">
        <f t="shared" si="270"/>
        <v>32154.435883503658</v>
      </c>
      <c r="AW290" s="1">
        <f t="shared" si="271"/>
        <v>11043.084483551971</v>
      </c>
      <c r="AX290" s="2">
        <f t="shared" si="313"/>
        <v>0.31595207266317232</v>
      </c>
      <c r="AY290" s="2">
        <f t="shared" si="309"/>
        <v>0.99</v>
      </c>
      <c r="AZ290" s="2">
        <f t="shared" si="310"/>
        <v>0.99</v>
      </c>
      <c r="BA290" s="2">
        <f t="shared" si="325"/>
        <v>0.49351157009874119</v>
      </c>
      <c r="BB290" s="2">
        <f t="shared" si="326"/>
        <v>9.9825712220154537E-3</v>
      </c>
      <c r="BC290" s="2">
        <f t="shared" si="319"/>
        <v>9.801E-2</v>
      </c>
      <c r="BD290" s="2">
        <f t="shared" si="320"/>
        <v>9.801E-2</v>
      </c>
      <c r="BE290" s="2">
        <f t="shared" si="327"/>
        <v>4068.9582428804711</v>
      </c>
      <c r="BF290" s="2">
        <f t="shared" si="321"/>
        <v>15757.281304710967</v>
      </c>
      <c r="BG290" s="2">
        <f t="shared" si="322"/>
        <v>5411.6635511646427</v>
      </c>
      <c r="BH290" s="2">
        <f t="shared" si="314"/>
        <v>9037.2639830078879</v>
      </c>
      <c r="BI290" s="2">
        <f t="shared" si="323"/>
        <v>186884.28256601369</v>
      </c>
      <c r="BJ290" s="2">
        <f t="shared" si="324"/>
        <v>12878.056653738771</v>
      </c>
      <c r="BK290" s="11">
        <f t="shared" si="328"/>
        <v>3.2531722200230345E-2</v>
      </c>
      <c r="BL290" s="11"/>
      <c r="BM290" s="11"/>
    </row>
    <row r="291" spans="1:65">
      <c r="A291" s="2">
        <f t="shared" si="272"/>
        <v>2245</v>
      </c>
      <c r="B291" s="5">
        <f t="shared" si="273"/>
        <v>1165.4052706512323</v>
      </c>
      <c r="C291" s="5">
        <f t="shared" si="274"/>
        <v>2964.1678819561998</v>
      </c>
      <c r="D291" s="5">
        <f t="shared" si="275"/>
        <v>4369.9502467356224</v>
      </c>
      <c r="E291" s="15">
        <f t="shared" si="276"/>
        <v>2.3915265957901815E-8</v>
      </c>
      <c r="F291" s="15">
        <f t="shared" si="277"/>
        <v>4.7114677586720375E-8</v>
      </c>
      <c r="G291" s="15">
        <f t="shared" si="278"/>
        <v>9.6182938323461708E-8</v>
      </c>
      <c r="H291" s="5">
        <f t="shared" si="279"/>
        <v>408508.11507520516</v>
      </c>
      <c r="I291" s="5">
        <f t="shared" si="280"/>
        <v>161273.17979039947</v>
      </c>
      <c r="J291" s="5">
        <f t="shared" si="281"/>
        <v>55372.922767039039</v>
      </c>
      <c r="K291" s="5">
        <f t="shared" si="282"/>
        <v>350528.80346673692</v>
      </c>
      <c r="L291" s="5">
        <f t="shared" si="283"/>
        <v>54407.572786993223</v>
      </c>
      <c r="M291" s="5">
        <f t="shared" si="284"/>
        <v>12671.29363964794</v>
      </c>
      <c r="N291" s="15">
        <f t="shared" si="285"/>
        <v>2.2126088709004677E-3</v>
      </c>
      <c r="O291" s="15">
        <f t="shared" si="286"/>
        <v>3.1161658463723096E-3</v>
      </c>
      <c r="P291" s="15">
        <f t="shared" si="287"/>
        <v>2.8523737834997842E-3</v>
      </c>
      <c r="Q291" s="5">
        <f t="shared" si="288"/>
        <v>4548.8837165984951</v>
      </c>
      <c r="R291" s="5">
        <f t="shared" si="289"/>
        <v>5426.4772287304586</v>
      </c>
      <c r="S291" s="5">
        <f t="shared" si="290"/>
        <v>3645.7792952128307</v>
      </c>
      <c r="T291" s="5">
        <f t="shared" si="291"/>
        <v>11.135357043668664</v>
      </c>
      <c r="U291" s="5">
        <f t="shared" si="292"/>
        <v>33.647735077729862</v>
      </c>
      <c r="V291" s="5">
        <f t="shared" si="293"/>
        <v>65.840470631306388</v>
      </c>
      <c r="W291" s="15">
        <f t="shared" si="294"/>
        <v>-1.0734613539272964E-2</v>
      </c>
      <c r="X291" s="15">
        <f t="shared" si="295"/>
        <v>-1.217998157191269E-2</v>
      </c>
      <c r="Y291" s="15">
        <f t="shared" si="296"/>
        <v>-9.7425357312937999E-3</v>
      </c>
      <c r="Z291" s="5">
        <f t="shared" si="315"/>
        <v>2799.1197067391977</v>
      </c>
      <c r="AA291" s="5">
        <f t="shared" si="316"/>
        <v>168.83941730979393</v>
      </c>
      <c r="AB291" s="5">
        <f t="shared" si="317"/>
        <v>851.34488089689319</v>
      </c>
      <c r="AC291" s="16">
        <f t="shared" si="297"/>
        <v>0.89187253861099536</v>
      </c>
      <c r="AD291" s="16">
        <f t="shared" si="298"/>
        <v>3.083080984238038</v>
      </c>
      <c r="AE291" s="16">
        <f t="shared" si="299"/>
        <v>23.189977541941662</v>
      </c>
      <c r="AF291" s="15">
        <f t="shared" si="300"/>
        <v>-4.0504037456468023E-3</v>
      </c>
      <c r="AG291" s="15">
        <f t="shared" si="301"/>
        <v>2.9673830763510267E-4</v>
      </c>
      <c r="AH291" s="15">
        <f t="shared" si="302"/>
        <v>9.7937136394747881E-3</v>
      </c>
      <c r="AI291" s="1">
        <f t="shared" si="266"/>
        <v>797131.14974736993</v>
      </c>
      <c r="AJ291" s="1">
        <f t="shared" si="267"/>
        <v>312202.73455502192</v>
      </c>
      <c r="AK291" s="1">
        <f t="shared" si="268"/>
        <v>107391.61956885058</v>
      </c>
      <c r="AL291" s="14">
        <f t="shared" si="303"/>
        <v>95.955596524776126</v>
      </c>
      <c r="AM291" s="14">
        <f t="shared" si="304"/>
        <v>23.765712985270465</v>
      </c>
      <c r="AN291" s="14">
        <f t="shared" si="305"/>
        <v>7.4049213920153782</v>
      </c>
      <c r="AO291" s="11">
        <f t="shared" si="306"/>
        <v>1.9434930864103569E-3</v>
      </c>
      <c r="AP291" s="11">
        <f t="shared" si="307"/>
        <v>2.4482886993132552E-3</v>
      </c>
      <c r="AQ291" s="11">
        <f t="shared" si="308"/>
        <v>2.2209067613555896E-3</v>
      </c>
      <c r="AR291" s="1">
        <f t="shared" si="318"/>
        <v>408508.11507520516</v>
      </c>
      <c r="AS291" s="1">
        <f t="shared" si="311"/>
        <v>161273.17979039947</v>
      </c>
      <c r="AT291" s="1">
        <f t="shared" si="312"/>
        <v>55372.922767039039</v>
      </c>
      <c r="AU291" s="1">
        <f t="shared" si="269"/>
        <v>81701.623015041041</v>
      </c>
      <c r="AV291" s="1">
        <f t="shared" si="270"/>
        <v>32254.635958079896</v>
      </c>
      <c r="AW291" s="1">
        <f t="shared" si="271"/>
        <v>11074.584553407809</v>
      </c>
      <c r="AX291" s="2">
        <f t="shared" si="313"/>
        <v>0.31969155169111224</v>
      </c>
      <c r="AY291" s="2">
        <f t="shared" si="309"/>
        <v>0.99</v>
      </c>
      <c r="AZ291" s="2">
        <f t="shared" si="310"/>
        <v>0.99</v>
      </c>
      <c r="BA291" s="2">
        <f t="shared" si="325"/>
        <v>0.49873939732855455</v>
      </c>
      <c r="BB291" s="2">
        <f t="shared" si="326"/>
        <v>1.022026882226711E-2</v>
      </c>
      <c r="BC291" s="2">
        <f t="shared" si="319"/>
        <v>9.801E-2</v>
      </c>
      <c r="BD291" s="2">
        <f t="shared" si="320"/>
        <v>9.801E-2</v>
      </c>
      <c r="BE291" s="2">
        <f t="shared" si="327"/>
        <v>4175.0627521462238</v>
      </c>
      <c r="BF291" s="2">
        <f t="shared" si="321"/>
        <v>15806.384351257053</v>
      </c>
      <c r="BG291" s="2">
        <f t="shared" si="322"/>
        <v>5427.1001603974964</v>
      </c>
      <c r="BH291" s="2">
        <f t="shared" si="314"/>
        <v>9331.2617443532472</v>
      </c>
      <c r="BI291" s="2">
        <f t="shared" si="323"/>
        <v>189126.9829479967</v>
      </c>
      <c r="BJ291" s="2">
        <f t="shared" si="324"/>
        <v>12878.257629649817</v>
      </c>
      <c r="BK291" s="11">
        <f t="shared" si="328"/>
        <v>3.250217422795651E-2</v>
      </c>
      <c r="BL291" s="11"/>
      <c r="BM291" s="11"/>
    </row>
    <row r="292" spans="1:65">
      <c r="A292" s="2">
        <f t="shared" si="272"/>
        <v>2246</v>
      </c>
      <c r="B292" s="5">
        <f t="shared" si="273"/>
        <v>1165.4052971286605</v>
      </c>
      <c r="C292" s="5">
        <f t="shared" si="274"/>
        <v>2964.1680146292229</v>
      </c>
      <c r="D292" s="5">
        <f t="shared" si="275"/>
        <v>4369.9506460345447</v>
      </c>
      <c r="E292" s="15">
        <f t="shared" si="276"/>
        <v>2.2719502660006724E-8</v>
      </c>
      <c r="F292" s="15">
        <f t="shared" si="277"/>
        <v>4.4758943707384355E-8</v>
      </c>
      <c r="G292" s="15">
        <f t="shared" si="278"/>
        <v>9.1373791407288624E-8</v>
      </c>
      <c r="H292" s="5">
        <f t="shared" si="279"/>
        <v>409399.79768713482</v>
      </c>
      <c r="I292" s="5">
        <f t="shared" si="280"/>
        <v>161771.06099623916</v>
      </c>
      <c r="J292" s="5">
        <f t="shared" si="281"/>
        <v>55529.297872681011</v>
      </c>
      <c r="K292" s="5">
        <f t="shared" si="282"/>
        <v>351293.92211947119</v>
      </c>
      <c r="L292" s="5">
        <f t="shared" si="283"/>
        <v>54575.536945895597</v>
      </c>
      <c r="M292" s="5">
        <f t="shared" si="284"/>
        <v>12707.076662998552</v>
      </c>
      <c r="N292" s="15">
        <f t="shared" si="285"/>
        <v>2.182755440258255E-3</v>
      </c>
      <c r="O292" s="15">
        <f t="shared" si="286"/>
        <v>3.0871467021686971E-3</v>
      </c>
      <c r="P292" s="15">
        <f t="shared" si="287"/>
        <v>2.8239439766946095E-3</v>
      </c>
      <c r="Q292" s="5">
        <f t="shared" si="288"/>
        <v>4509.8758259487731</v>
      </c>
      <c r="R292" s="5">
        <f t="shared" si="289"/>
        <v>5376.9313649446549</v>
      </c>
      <c r="S292" s="5">
        <f t="shared" si="290"/>
        <v>3620.4556634091255</v>
      </c>
      <c r="T292" s="5">
        <f t="shared" si="291"/>
        <v>11.015823289183061</v>
      </c>
      <c r="U292" s="5">
        <f t="shared" si="292"/>
        <v>33.237906284546511</v>
      </c>
      <c r="V292" s="5">
        <f t="shared" si="293"/>
        <v>65.199017493615685</v>
      </c>
      <c r="W292" s="15">
        <f t="shared" si="294"/>
        <v>-1.0734613539272964E-2</v>
      </c>
      <c r="X292" s="15">
        <f t="shared" si="295"/>
        <v>-1.217998157191269E-2</v>
      </c>
      <c r="Y292" s="15">
        <f t="shared" si="296"/>
        <v>-9.7425357312937999E-3</v>
      </c>
      <c r="Z292" s="5">
        <f t="shared" si="315"/>
        <v>2748.8487928580903</v>
      </c>
      <c r="AA292" s="5">
        <f t="shared" si="316"/>
        <v>167.35233266936345</v>
      </c>
      <c r="AB292" s="5">
        <f t="shared" si="317"/>
        <v>853.73554786909256</v>
      </c>
      <c r="AC292" s="16">
        <f t="shared" si="297"/>
        <v>0.88826009473996581</v>
      </c>
      <c r="AD292" s="16">
        <f t="shared" si="298"/>
        <v>3.0839958524716029</v>
      </c>
      <c r="AE292" s="16">
        <f t="shared" si="299"/>
        <v>23.417093541293291</v>
      </c>
      <c r="AF292" s="15">
        <f t="shared" si="300"/>
        <v>-4.0504037456468023E-3</v>
      </c>
      <c r="AG292" s="15">
        <f t="shared" si="301"/>
        <v>2.9673830763510267E-4</v>
      </c>
      <c r="AH292" s="15">
        <f t="shared" si="302"/>
        <v>9.7937136394747881E-3</v>
      </c>
      <c r="AI292" s="1">
        <f t="shared" si="266"/>
        <v>799119.65778767399</v>
      </c>
      <c r="AJ292" s="1">
        <f t="shared" si="267"/>
        <v>313237.09705759963</v>
      </c>
      <c r="AK292" s="1">
        <f t="shared" si="268"/>
        <v>107727.04216537334</v>
      </c>
      <c r="AL292" s="14">
        <f t="shared" si="303"/>
        <v>96.140220672839916</v>
      </c>
      <c r="AM292" s="14">
        <f t="shared" si="304"/>
        <v>23.823316458538095</v>
      </c>
      <c r="AN292" s="14">
        <f t="shared" si="305"/>
        <v>7.4212025756023436</v>
      </c>
      <c r="AO292" s="11">
        <f t="shared" si="306"/>
        <v>1.9240581555462534E-3</v>
      </c>
      <c r="AP292" s="11">
        <f t="shared" si="307"/>
        <v>2.4238058123201224E-3</v>
      </c>
      <c r="AQ292" s="11">
        <f t="shared" si="308"/>
        <v>2.1986976937420338E-3</v>
      </c>
      <c r="AR292" s="1">
        <f t="shared" si="318"/>
        <v>409399.79768713482</v>
      </c>
      <c r="AS292" s="1">
        <f t="shared" si="311"/>
        <v>161771.06099623916</v>
      </c>
      <c r="AT292" s="1">
        <f t="shared" si="312"/>
        <v>55529.297872681011</v>
      </c>
      <c r="AU292" s="1">
        <f t="shared" si="269"/>
        <v>81879.95953742697</v>
      </c>
      <c r="AV292" s="1">
        <f t="shared" si="270"/>
        <v>32354.212199247835</v>
      </c>
      <c r="AW292" s="1">
        <f t="shared" si="271"/>
        <v>11105.859574536204</v>
      </c>
      <c r="AX292" s="2">
        <f t="shared" si="313"/>
        <v>0.32344808054714891</v>
      </c>
      <c r="AY292" s="2">
        <f t="shared" si="309"/>
        <v>0.99</v>
      </c>
      <c r="AZ292" s="2">
        <f t="shared" si="310"/>
        <v>0.99</v>
      </c>
      <c r="BA292" s="2">
        <f t="shared" si="325"/>
        <v>0.50398376208944751</v>
      </c>
      <c r="BB292" s="2">
        <f t="shared" si="326"/>
        <v>1.0461866080963493E-2</v>
      </c>
      <c r="BC292" s="2">
        <f t="shared" si="319"/>
        <v>9.801E-2</v>
      </c>
      <c r="BD292" s="2">
        <f t="shared" si="320"/>
        <v>9.801E-2</v>
      </c>
      <c r="BE292" s="2">
        <f t="shared" si="327"/>
        <v>4283.0858569763523</v>
      </c>
      <c r="BF292" s="2">
        <f t="shared" si="321"/>
        <v>15855.1816882414</v>
      </c>
      <c r="BG292" s="2">
        <f t="shared" si="322"/>
        <v>5442.4264845014659</v>
      </c>
      <c r="BH292" s="2">
        <f t="shared" si="314"/>
        <v>9634.5480393348826</v>
      </c>
      <c r="BI292" s="2">
        <f t="shared" si="323"/>
        <v>191396.61554965042</v>
      </c>
      <c r="BJ292" s="2">
        <f t="shared" si="324"/>
        <v>12878.462196207774</v>
      </c>
      <c r="BK292" s="11">
        <f t="shared" si="328"/>
        <v>3.2472826229670487E-2</v>
      </c>
      <c r="BL292" s="11"/>
      <c r="BM292" s="11"/>
    </row>
    <row r="293" spans="1:65">
      <c r="A293" s="2">
        <f t="shared" si="272"/>
        <v>2247</v>
      </c>
      <c r="B293" s="5">
        <f t="shared" si="273"/>
        <v>1165.4053222822181</v>
      </c>
      <c r="C293" s="5">
        <f t="shared" si="274"/>
        <v>2964.1681406686007</v>
      </c>
      <c r="D293" s="5">
        <f t="shared" si="275"/>
        <v>4369.9510253685548</v>
      </c>
      <c r="E293" s="15">
        <f t="shared" si="276"/>
        <v>2.1583527527006385E-8</v>
      </c>
      <c r="F293" s="15">
        <f t="shared" si="277"/>
        <v>4.2520996522015135E-8</v>
      </c>
      <c r="G293" s="15">
        <f t="shared" si="278"/>
        <v>8.6805101836924189E-8</v>
      </c>
      <c r="H293" s="5">
        <f t="shared" si="279"/>
        <v>410281.29722708825</v>
      </c>
      <c r="I293" s="5">
        <f t="shared" si="280"/>
        <v>162265.80286593572</v>
      </c>
      <c r="J293" s="5">
        <f t="shared" si="281"/>
        <v>55684.551065790321</v>
      </c>
      <c r="K293" s="5">
        <f t="shared" si="282"/>
        <v>352050.3033430744</v>
      </c>
      <c r="L293" s="5">
        <f t="shared" si="283"/>
        <v>54742.442117111103</v>
      </c>
      <c r="M293" s="5">
        <f t="shared" si="284"/>
        <v>12742.603004594079</v>
      </c>
      <c r="N293" s="15">
        <f t="shared" si="285"/>
        <v>2.153129262925324E-3</v>
      </c>
      <c r="O293" s="15">
        <f t="shared" si="286"/>
        <v>3.0582414861253238E-3</v>
      </c>
      <c r="P293" s="15">
        <f t="shared" si="287"/>
        <v>2.7957918676113636E-3</v>
      </c>
      <c r="Q293" s="5">
        <f t="shared" si="288"/>
        <v>4471.0702571540915</v>
      </c>
      <c r="R293" s="5">
        <f t="shared" si="289"/>
        <v>5327.6843340493378</v>
      </c>
      <c r="S293" s="5">
        <f t="shared" si="290"/>
        <v>3595.2069829866318</v>
      </c>
      <c r="T293" s="5">
        <f t="shared" si="291"/>
        <v>10.897572683356758</v>
      </c>
      <c r="U293" s="5">
        <f t="shared" si="292"/>
        <v>32.833069198511772</v>
      </c>
      <c r="V293" s="5">
        <f t="shared" si="293"/>
        <v>64.563813736038881</v>
      </c>
      <c r="W293" s="15">
        <f t="shared" si="294"/>
        <v>-1.0734613539272964E-2</v>
      </c>
      <c r="X293" s="15">
        <f t="shared" si="295"/>
        <v>-1.217998157191269E-2</v>
      </c>
      <c r="Y293" s="15">
        <f t="shared" si="296"/>
        <v>-9.7425357312937999E-3</v>
      </c>
      <c r="Z293" s="5">
        <f t="shared" si="315"/>
        <v>2699.2507235091039</v>
      </c>
      <c r="AA293" s="5">
        <f t="shared" si="316"/>
        <v>165.87354671923896</v>
      </c>
      <c r="AB293" s="5">
        <f t="shared" si="317"/>
        <v>856.10865350595645</v>
      </c>
      <c r="AC293" s="16">
        <f t="shared" si="297"/>
        <v>0.88466228272512248</v>
      </c>
      <c r="AD293" s="16">
        <f t="shared" si="298"/>
        <v>3.0849109921816189</v>
      </c>
      <c r="AE293" s="16">
        <f t="shared" si="299"/>
        <v>23.646433849705513</v>
      </c>
      <c r="AF293" s="15">
        <f t="shared" si="300"/>
        <v>-4.0504037456468023E-3</v>
      </c>
      <c r="AG293" s="15">
        <f t="shared" si="301"/>
        <v>2.9673830763510267E-4</v>
      </c>
      <c r="AH293" s="15">
        <f t="shared" si="302"/>
        <v>9.7937136394747881E-3</v>
      </c>
      <c r="AI293" s="1">
        <f t="shared" si="266"/>
        <v>801087.65154633357</v>
      </c>
      <c r="AJ293" s="1">
        <f t="shared" si="267"/>
        <v>314267.59955108754</v>
      </c>
      <c r="AK293" s="1">
        <f t="shared" si="268"/>
        <v>108060.19752337222</v>
      </c>
      <c r="AL293" s="14">
        <f t="shared" si="303"/>
        <v>96.323350254744895</v>
      </c>
      <c r="AM293" s="14">
        <f t="shared" si="304"/>
        <v>23.880482120510035</v>
      </c>
      <c r="AN293" s="14">
        <f t="shared" si="305"/>
        <v>7.4373563867802357</v>
      </c>
      <c r="AO293" s="11">
        <f t="shared" si="306"/>
        <v>1.9048175739907907E-3</v>
      </c>
      <c r="AP293" s="11">
        <f t="shared" si="307"/>
        <v>2.3995677541969211E-3</v>
      </c>
      <c r="AQ293" s="11">
        <f t="shared" si="308"/>
        <v>2.1767107168046136E-3</v>
      </c>
      <c r="AR293" s="1">
        <f t="shared" si="318"/>
        <v>410281.29722708825</v>
      </c>
      <c r="AS293" s="1">
        <f t="shared" si="311"/>
        <v>162265.80286593572</v>
      </c>
      <c r="AT293" s="1">
        <f t="shared" si="312"/>
        <v>55684.551065790321</v>
      </c>
      <c r="AU293" s="1">
        <f t="shared" si="269"/>
        <v>82056.259445417658</v>
      </c>
      <c r="AV293" s="1">
        <f t="shared" si="270"/>
        <v>32453.160573187146</v>
      </c>
      <c r="AW293" s="1">
        <f t="shared" si="271"/>
        <v>11136.910213158066</v>
      </c>
      <c r="AX293" s="2">
        <f t="shared" si="313"/>
        <v>0.32722124112769679</v>
      </c>
      <c r="AY293" s="2">
        <f t="shared" si="309"/>
        <v>0.99</v>
      </c>
      <c r="AZ293" s="2">
        <f t="shared" si="310"/>
        <v>0.99</v>
      </c>
      <c r="BA293" s="2">
        <f t="shared" si="325"/>
        <v>0.5092437342467554</v>
      </c>
      <c r="BB293" s="2">
        <f t="shared" si="326"/>
        <v>1.0707374064515029E-2</v>
      </c>
      <c r="BC293" s="2">
        <f t="shared" si="319"/>
        <v>9.801E-2</v>
      </c>
      <c r="BD293" s="2">
        <f t="shared" si="320"/>
        <v>9.801E-2</v>
      </c>
      <c r="BE293" s="2">
        <f t="shared" si="327"/>
        <v>4393.0353210849062</v>
      </c>
      <c r="BF293" s="2">
        <f t="shared" si="321"/>
        <v>15903.671338890361</v>
      </c>
      <c r="BG293" s="2">
        <f t="shared" si="322"/>
        <v>5457.6428499581098</v>
      </c>
      <c r="BH293" s="2">
        <f t="shared" si="314"/>
        <v>9947.4090436176175</v>
      </c>
      <c r="BI293" s="2">
        <f t="shared" si="323"/>
        <v>193693.50690883139</v>
      </c>
      <c r="BJ293" s="2">
        <f t="shared" si="324"/>
        <v>12878.670325167755</v>
      </c>
      <c r="BK293" s="11">
        <f t="shared" si="328"/>
        <v>3.2443681198268876E-2</v>
      </c>
      <c r="BL293" s="11"/>
      <c r="BM293" s="11"/>
    </row>
    <row r="294" spans="1:65">
      <c r="A294" s="2">
        <f t="shared" si="272"/>
        <v>2248</v>
      </c>
      <c r="B294" s="5">
        <f t="shared" si="273"/>
        <v>1165.4053461780979</v>
      </c>
      <c r="C294" s="5">
        <f t="shared" si="274"/>
        <v>2964.1682604060147</v>
      </c>
      <c r="D294" s="5">
        <f t="shared" si="275"/>
        <v>4369.9513857358961</v>
      </c>
      <c r="E294" s="15">
        <f t="shared" si="276"/>
        <v>2.0504351150656065E-8</v>
      </c>
      <c r="F294" s="15">
        <f t="shared" si="277"/>
        <v>4.0394946695914376E-8</v>
      </c>
      <c r="G294" s="15">
        <f t="shared" si="278"/>
        <v>8.2464846745077975E-8</v>
      </c>
      <c r="H294" s="5">
        <f t="shared" si="279"/>
        <v>411152.63214517286</v>
      </c>
      <c r="I294" s="5">
        <f t="shared" si="280"/>
        <v>162757.38779679468</v>
      </c>
      <c r="J294" s="5">
        <f t="shared" si="281"/>
        <v>55838.685786212474</v>
      </c>
      <c r="K294" s="5">
        <f t="shared" si="282"/>
        <v>352797.96295214543</v>
      </c>
      <c r="L294" s="5">
        <f t="shared" si="283"/>
        <v>54908.282357257645</v>
      </c>
      <c r="M294" s="5">
        <f t="shared" si="284"/>
        <v>12777.873449228151</v>
      </c>
      <c r="N294" s="15">
        <f t="shared" si="285"/>
        <v>2.1237294840290577E-3</v>
      </c>
      <c r="O294" s="15">
        <f t="shared" si="286"/>
        <v>3.0294636799681474E-3</v>
      </c>
      <c r="P294" s="15">
        <f t="shared" si="287"/>
        <v>2.767915207070093E-3</v>
      </c>
      <c r="Q294" s="5">
        <f t="shared" si="288"/>
        <v>4432.4685516064101</v>
      </c>
      <c r="R294" s="5">
        <f t="shared" si="289"/>
        <v>5278.7368912407283</v>
      </c>
      <c r="S294" s="5">
        <f t="shared" si="290"/>
        <v>3570.0351227814881</v>
      </c>
      <c r="T294" s="5">
        <f t="shared" si="291"/>
        <v>10.780591452084785</v>
      </c>
      <c r="U294" s="5">
        <f t="shared" si="292"/>
        <v>32.433163020724564</v>
      </c>
      <c r="V294" s="5">
        <f t="shared" si="293"/>
        <v>63.934798473766925</v>
      </c>
      <c r="W294" s="15">
        <f t="shared" si="294"/>
        <v>-1.0734613539272964E-2</v>
      </c>
      <c r="X294" s="15">
        <f t="shared" si="295"/>
        <v>-1.217998157191269E-2</v>
      </c>
      <c r="Y294" s="15">
        <f t="shared" si="296"/>
        <v>-9.7425357312937999E-3</v>
      </c>
      <c r="Z294" s="5">
        <f t="shared" si="315"/>
        <v>2650.3219732243474</v>
      </c>
      <c r="AA294" s="5">
        <f t="shared" si="316"/>
        <v>164.40308987249165</v>
      </c>
      <c r="AB294" s="5">
        <f t="shared" si="317"/>
        <v>858.46425147816979</v>
      </c>
      <c r="AC294" s="16">
        <f t="shared" si="297"/>
        <v>0.88107904330154019</v>
      </c>
      <c r="AD294" s="16">
        <f t="shared" si="298"/>
        <v>3.0858264034486438</v>
      </c>
      <c r="AE294" s="16">
        <f t="shared" si="299"/>
        <v>23.878020251424314</v>
      </c>
      <c r="AF294" s="15">
        <f t="shared" si="300"/>
        <v>-4.0504037456468023E-3</v>
      </c>
      <c r="AG294" s="15">
        <f t="shared" si="301"/>
        <v>2.9673830763510267E-4</v>
      </c>
      <c r="AH294" s="15">
        <f t="shared" si="302"/>
        <v>9.7937136394747881E-3</v>
      </c>
      <c r="AI294" s="1">
        <f t="shared" si="266"/>
        <v>803035.14583711792</v>
      </c>
      <c r="AJ294" s="1">
        <f t="shared" si="267"/>
        <v>315294.00016916596</v>
      </c>
      <c r="AK294" s="1">
        <f t="shared" si="268"/>
        <v>108391.08798419306</v>
      </c>
      <c r="AL294" s="14">
        <f t="shared" si="303"/>
        <v>96.504993880992288</v>
      </c>
      <c r="AM294" s="14">
        <f t="shared" si="304"/>
        <v>23.937211927012576</v>
      </c>
      <c r="AN294" s="14">
        <f t="shared" si="305"/>
        <v>7.453383470398518</v>
      </c>
      <c r="AO294" s="11">
        <f t="shared" si="306"/>
        <v>1.8857693982508828E-3</v>
      </c>
      <c r="AP294" s="11">
        <f t="shared" si="307"/>
        <v>2.3755720766549518E-3</v>
      </c>
      <c r="AQ294" s="11">
        <f t="shared" si="308"/>
        <v>2.1549436096365672E-3</v>
      </c>
      <c r="AR294" s="1">
        <f t="shared" si="318"/>
        <v>411152.63214517286</v>
      </c>
      <c r="AS294" s="1">
        <f t="shared" si="311"/>
        <v>162757.38779679468</v>
      </c>
      <c r="AT294" s="1">
        <f t="shared" si="312"/>
        <v>55838.685786212474</v>
      </c>
      <c r="AU294" s="1">
        <f t="shared" si="269"/>
        <v>82230.52642903458</v>
      </c>
      <c r="AV294" s="1">
        <f t="shared" si="270"/>
        <v>32551.477559358937</v>
      </c>
      <c r="AW294" s="1">
        <f t="shared" si="271"/>
        <v>11167.737157242496</v>
      </c>
      <c r="AX294" s="2">
        <f t="shared" si="313"/>
        <v>0.3310106095892007</v>
      </c>
      <c r="AY294" s="2">
        <f t="shared" si="309"/>
        <v>0.99</v>
      </c>
      <c r="AZ294" s="2">
        <f t="shared" si="310"/>
        <v>0.99</v>
      </c>
      <c r="BA294" s="2">
        <f t="shared" si="325"/>
        <v>0.51451836484514679</v>
      </c>
      <c r="BB294" s="2">
        <f t="shared" si="326"/>
        <v>1.0956802366061426E-2</v>
      </c>
      <c r="BC294" s="2">
        <f t="shared" si="319"/>
        <v>9.801E-2</v>
      </c>
      <c r="BD294" s="2">
        <f t="shared" si="320"/>
        <v>9.801E-2</v>
      </c>
      <c r="BE294" s="2">
        <f t="shared" si="327"/>
        <v>4504.9181327006127</v>
      </c>
      <c r="BF294" s="2">
        <f t="shared" si="321"/>
        <v>15951.851577963846</v>
      </c>
      <c r="BG294" s="2">
        <f t="shared" si="322"/>
        <v>5472.7495939066848</v>
      </c>
      <c r="BH294" s="2">
        <f t="shared" si="314"/>
        <v>10270.139611377524</v>
      </c>
      <c r="BI294" s="2">
        <f t="shared" si="323"/>
        <v>196017.98730643856</v>
      </c>
      <c r="BJ294" s="2">
        <f t="shared" si="324"/>
        <v>12878.881987960354</v>
      </c>
      <c r="BK294" s="11">
        <f t="shared" si="328"/>
        <v>3.2414741797933438E-2</v>
      </c>
      <c r="BL294" s="11"/>
      <c r="BM294" s="11"/>
    </row>
    <row r="295" spans="1:65">
      <c r="A295" s="2">
        <f t="shared" si="272"/>
        <v>2249</v>
      </c>
      <c r="B295" s="5">
        <f t="shared" si="273"/>
        <v>1165.4053688791844</v>
      </c>
      <c r="C295" s="5">
        <f t="shared" si="274"/>
        <v>2964.168374156563</v>
      </c>
      <c r="D295" s="5">
        <f t="shared" si="275"/>
        <v>4369.9517280848986</v>
      </c>
      <c r="E295" s="15">
        <f t="shared" si="276"/>
        <v>1.9479133593123262E-8</v>
      </c>
      <c r="F295" s="15">
        <f t="shared" si="277"/>
        <v>3.8375199361118658E-8</v>
      </c>
      <c r="G295" s="15">
        <f t="shared" si="278"/>
        <v>7.834160440782407E-8</v>
      </c>
      <c r="H295" s="5">
        <f t="shared" si="279"/>
        <v>412013.82210054359</v>
      </c>
      <c r="I295" s="5">
        <f t="shared" si="280"/>
        <v>163245.80056729022</v>
      </c>
      <c r="J295" s="5">
        <f t="shared" si="281"/>
        <v>55991.705578041299</v>
      </c>
      <c r="K295" s="5">
        <f t="shared" si="282"/>
        <v>353536.91779950634</v>
      </c>
      <c r="L295" s="5">
        <f t="shared" si="283"/>
        <v>55073.052526491811</v>
      </c>
      <c r="M295" s="5">
        <f t="shared" si="284"/>
        <v>12812.888805657192</v>
      </c>
      <c r="N295" s="15">
        <f t="shared" si="285"/>
        <v>2.0945553119906535E-3</v>
      </c>
      <c r="O295" s="15">
        <f t="shared" si="286"/>
        <v>3.0008254157742886E-3</v>
      </c>
      <c r="P295" s="15">
        <f t="shared" si="287"/>
        <v>2.7403117246520559E-3</v>
      </c>
      <c r="Q295" s="5">
        <f t="shared" si="288"/>
        <v>4394.0721901279176</v>
      </c>
      <c r="R295" s="5">
        <f t="shared" si="289"/>
        <v>5230.089803890377</v>
      </c>
      <c r="S295" s="5">
        <f t="shared" si="290"/>
        <v>3544.9419035408487</v>
      </c>
      <c r="T295" s="5">
        <f t="shared" si="291"/>
        <v>10.664865969121866</v>
      </c>
      <c r="U295" s="5">
        <f t="shared" si="292"/>
        <v>32.038127692813298</v>
      </c>
      <c r="V295" s="5">
        <f t="shared" si="293"/>
        <v>63.311911415163181</v>
      </c>
      <c r="W295" s="15">
        <f t="shared" si="294"/>
        <v>-1.0734613539272964E-2</v>
      </c>
      <c r="X295" s="15">
        <f t="shared" si="295"/>
        <v>-1.217998157191269E-2</v>
      </c>
      <c r="Y295" s="15">
        <f t="shared" si="296"/>
        <v>-9.7425357312937999E-3</v>
      </c>
      <c r="Z295" s="5">
        <f t="shared" si="315"/>
        <v>2602.0589101997516</v>
      </c>
      <c r="AA295" s="5">
        <f t="shared" si="316"/>
        <v>162.94099324978336</v>
      </c>
      <c r="AB295" s="5">
        <f t="shared" si="317"/>
        <v>860.80239712346292</v>
      </c>
      <c r="AC295" s="16">
        <f t="shared" si="297"/>
        <v>0.87751031744434072</v>
      </c>
      <c r="AD295" s="16">
        <f t="shared" si="298"/>
        <v>3.0867420863532589</v>
      </c>
      <c r="AE295" s="16">
        <f t="shared" si="299"/>
        <v>24.111874744044343</v>
      </c>
      <c r="AF295" s="15">
        <f t="shared" si="300"/>
        <v>-4.0504037456468023E-3</v>
      </c>
      <c r="AG295" s="15">
        <f t="shared" si="301"/>
        <v>2.9673830763510267E-4</v>
      </c>
      <c r="AH295" s="15">
        <f t="shared" si="302"/>
        <v>9.7937136394747881E-3</v>
      </c>
      <c r="AI295" s="1">
        <f t="shared" si="266"/>
        <v>804962.15768244071</v>
      </c>
      <c r="AJ295" s="1">
        <f t="shared" si="267"/>
        <v>316316.07771160832</v>
      </c>
      <c r="AK295" s="1">
        <f t="shared" si="268"/>
        <v>108719.71634301625</v>
      </c>
      <c r="AL295" s="14">
        <f t="shared" si="303"/>
        <v>96.685160183589062</v>
      </c>
      <c r="AM295" s="14">
        <f t="shared" si="304"/>
        <v>23.993507853536894</v>
      </c>
      <c r="AN295" s="14">
        <f t="shared" si="305"/>
        <v>7.4692844752674272</v>
      </c>
      <c r="AO295" s="11">
        <f t="shared" si="306"/>
        <v>1.866911704268374E-3</v>
      </c>
      <c r="AP295" s="11">
        <f t="shared" si="307"/>
        <v>2.3518163558884021E-3</v>
      </c>
      <c r="AQ295" s="11">
        <f t="shared" si="308"/>
        <v>2.1333941735402016E-3</v>
      </c>
      <c r="AR295" s="1">
        <f t="shared" si="318"/>
        <v>412013.82210054359</v>
      </c>
      <c r="AS295" s="1">
        <f t="shared" si="311"/>
        <v>163245.80056729022</v>
      </c>
      <c r="AT295" s="1">
        <f t="shared" si="312"/>
        <v>55991.705578041299</v>
      </c>
      <c r="AU295" s="1">
        <f t="shared" si="269"/>
        <v>82402.764420108724</v>
      </c>
      <c r="AV295" s="1">
        <f t="shared" si="270"/>
        <v>32649.160113458045</v>
      </c>
      <c r="AW295" s="1">
        <f t="shared" si="271"/>
        <v>11198.34111560826</v>
      </c>
      <c r="AX295" s="2">
        <f t="shared" si="313"/>
        <v>0.33481575648490836</v>
      </c>
      <c r="AY295" s="2">
        <f t="shared" si="309"/>
        <v>0.99</v>
      </c>
      <c r="AZ295" s="2">
        <f t="shared" si="310"/>
        <v>0.99</v>
      </c>
      <c r="BA295" s="2">
        <f t="shared" si="325"/>
        <v>0.5198066862632007</v>
      </c>
      <c r="BB295" s="2">
        <f t="shared" si="326"/>
        <v>1.1210159079056146E-2</v>
      </c>
      <c r="BC295" s="2">
        <f t="shared" si="319"/>
        <v>9.801E-2</v>
      </c>
      <c r="BD295" s="2">
        <f t="shared" si="320"/>
        <v>9.801E-2</v>
      </c>
      <c r="BE295" s="2">
        <f t="shared" si="327"/>
        <v>4618.7404885170326</v>
      </c>
      <c r="BF295" s="2">
        <f t="shared" si="321"/>
        <v>15999.720913600115</v>
      </c>
      <c r="BG295" s="2">
        <f t="shared" si="322"/>
        <v>5487.7470637038277</v>
      </c>
      <c r="BH295" s="2">
        <f t="shared" si="314"/>
        <v>10603.043535109056</v>
      </c>
      <c r="BI295" s="2">
        <f t="shared" si="323"/>
        <v>198370.39082469468</v>
      </c>
      <c r="BJ295" s="2">
        <f t="shared" si="324"/>
        <v>12879.097155746054</v>
      </c>
      <c r="BK295" s="11">
        <f t="shared" si="328"/>
        <v>3.2386010394271664E-2</v>
      </c>
      <c r="BL295" s="11"/>
      <c r="BM295" s="11"/>
    </row>
    <row r="296" spans="1:65">
      <c r="A296" s="2">
        <f t="shared" si="272"/>
        <v>2250</v>
      </c>
      <c r="B296" s="5">
        <f t="shared" si="273"/>
        <v>1165.4053904452169</v>
      </c>
      <c r="C296" s="5">
        <f t="shared" si="274"/>
        <v>2964.168482219588</v>
      </c>
      <c r="D296" s="5">
        <f t="shared" si="275"/>
        <v>4369.9520533164759</v>
      </c>
      <c r="E296" s="15">
        <f t="shared" si="276"/>
        <v>1.8505176913467097E-8</v>
      </c>
      <c r="F296" s="15">
        <f t="shared" si="277"/>
        <v>3.6456439393062724E-8</v>
      </c>
      <c r="G296" s="15">
        <f t="shared" si="278"/>
        <v>7.4424524187432867E-8</v>
      </c>
      <c r="H296" s="5">
        <f t="shared" si="279"/>
        <v>412864.88797068264</v>
      </c>
      <c r="I296" s="5">
        <f t="shared" si="280"/>
        <v>163731.02816579374</v>
      </c>
      <c r="J296" s="5">
        <f t="shared" si="281"/>
        <v>56143.614085332003</v>
      </c>
      <c r="K296" s="5">
        <f t="shared" si="282"/>
        <v>354267.18578413042</v>
      </c>
      <c r="L296" s="5">
        <f t="shared" si="283"/>
        <v>55236.748230718295</v>
      </c>
      <c r="M296" s="5">
        <f t="shared" si="284"/>
        <v>12847.649905614657</v>
      </c>
      <c r="N296" s="15">
        <f t="shared" si="285"/>
        <v>2.065606016959709E-3</v>
      </c>
      <c r="O296" s="15">
        <f t="shared" si="286"/>
        <v>2.9723375901080651E-3</v>
      </c>
      <c r="P296" s="15">
        <f t="shared" si="287"/>
        <v>2.7129791325526398E-3</v>
      </c>
      <c r="Q296" s="5">
        <f t="shared" si="288"/>
        <v>4355.8825939824819</v>
      </c>
      <c r="R296" s="5">
        <f t="shared" si="289"/>
        <v>5181.7438428607484</v>
      </c>
      <c r="S296" s="5">
        <f t="shared" si="290"/>
        <v>3519.9290983504461</v>
      </c>
      <c r="T296" s="5">
        <f t="shared" si="291"/>
        <v>10.5503827544952</v>
      </c>
      <c r="U296" s="5">
        <f t="shared" si="292"/>
        <v>31.647903887916247</v>
      </c>
      <c r="V296" s="5">
        <f t="shared" si="293"/>
        <v>62.695092855984448</v>
      </c>
      <c r="W296" s="15">
        <f t="shared" si="294"/>
        <v>-1.0734613539272964E-2</v>
      </c>
      <c r="X296" s="15">
        <f t="shared" si="295"/>
        <v>-1.217998157191269E-2</v>
      </c>
      <c r="Y296" s="15">
        <f t="shared" si="296"/>
        <v>-9.7425357312937999E-3</v>
      </c>
      <c r="Z296" s="5">
        <f t="shared" si="315"/>
        <v>2554.4577992905165</v>
      </c>
      <c r="AA296" s="5">
        <f t="shared" si="316"/>
        <v>161.48728838009089</v>
      </c>
      <c r="AB296" s="5">
        <f t="shared" si="317"/>
        <v>863.12314737698739</v>
      </c>
      <c r="AC296" s="16">
        <f t="shared" si="297"/>
        <v>0.8739560463677204</v>
      </c>
      <c r="AD296" s="16">
        <f t="shared" si="298"/>
        <v>3.0876580409760694</v>
      </c>
      <c r="AE296" s="16">
        <f t="shared" si="299"/>
        <v>24.348019540598397</v>
      </c>
      <c r="AF296" s="15">
        <f t="shared" si="300"/>
        <v>-4.0504037456468023E-3</v>
      </c>
      <c r="AG296" s="15">
        <f t="shared" si="301"/>
        <v>2.9673830763510267E-4</v>
      </c>
      <c r="AH296" s="15">
        <f t="shared" si="302"/>
        <v>9.7937136394747881E-3</v>
      </c>
      <c r="AI296" s="1">
        <f t="shared" si="266"/>
        <v>806868.70633430546</v>
      </c>
      <c r="AJ296" s="1">
        <f t="shared" si="267"/>
        <v>317333.63005390554</v>
      </c>
      <c r="AK296" s="1">
        <f t="shared" si="268"/>
        <v>109046.08582432289</v>
      </c>
      <c r="AL296" s="14">
        <f t="shared" si="303"/>
        <v>96.863857814193111</v>
      </c>
      <c r="AM296" s="14">
        <f t="shared" si="304"/>
        <v>24.049371894499931</v>
      </c>
      <c r="AN296" s="14">
        <f t="shared" si="305"/>
        <v>7.4850600539676764</v>
      </c>
      <c r="AO296" s="11">
        <f t="shared" si="306"/>
        <v>1.8482425872256903E-3</v>
      </c>
      <c r="AP296" s="11">
        <f t="shared" si="307"/>
        <v>2.3282981923295181E-3</v>
      </c>
      <c r="AQ296" s="11">
        <f t="shared" si="308"/>
        <v>2.1120602318047996E-3</v>
      </c>
      <c r="AR296" s="1">
        <f t="shared" si="318"/>
        <v>412864.88797068264</v>
      </c>
      <c r="AS296" s="1">
        <f t="shared" si="311"/>
        <v>163731.02816579374</v>
      </c>
      <c r="AT296" s="1">
        <f t="shared" si="312"/>
        <v>56143.614085332003</v>
      </c>
      <c r="AU296" s="1">
        <f t="shared" si="269"/>
        <v>82572.977594136537</v>
      </c>
      <c r="AV296" s="1">
        <f t="shared" si="270"/>
        <v>32746.205633158752</v>
      </c>
      <c r="AW296" s="1">
        <f t="shared" si="271"/>
        <v>11228.722817066402</v>
      </c>
      <c r="AX296" s="2">
        <f t="shared" si="313"/>
        <v>0.33863624691008354</v>
      </c>
      <c r="AY296" s="2">
        <f t="shared" si="309"/>
        <v>0.99</v>
      </c>
      <c r="AZ296" s="2">
        <f t="shared" si="310"/>
        <v>0.99</v>
      </c>
      <c r="BA296" s="2">
        <f t="shared" si="325"/>
        <v>0.52510771240337839</v>
      </c>
      <c r="BB296" s="2">
        <f t="shared" si="326"/>
        <v>1.1467450772134707E-2</v>
      </c>
      <c r="BC296" s="2">
        <f t="shared" si="319"/>
        <v>9.801E-2</v>
      </c>
      <c r="BD296" s="2">
        <f t="shared" si="320"/>
        <v>9.801E-2</v>
      </c>
      <c r="BE296" s="2">
        <f t="shared" si="327"/>
        <v>4734.5077783467141</v>
      </c>
      <c r="BF296" s="2">
        <f t="shared" si="321"/>
        <v>16047.278070529444</v>
      </c>
      <c r="BG296" s="2">
        <f t="shared" si="322"/>
        <v>5502.6356165033894</v>
      </c>
      <c r="BH296" s="2">
        <f t="shared" si="314"/>
        <v>10946.433813248013</v>
      </c>
      <c r="BI296" s="2">
        <f t="shared" si="323"/>
        <v>200751.05540520017</v>
      </c>
      <c r="BJ296" s="2">
        <f t="shared" si="324"/>
        <v>12879.315799464242</v>
      </c>
      <c r="BK296" s="11">
        <f t="shared" si="328"/>
        <v>3.235748908185207E-2</v>
      </c>
      <c r="BL296" s="11"/>
      <c r="BM296" s="11"/>
    </row>
    <row r="297" spans="1:65">
      <c r="A297" s="2">
        <f t="shared" si="272"/>
        <v>2251</v>
      </c>
      <c r="B297" s="5">
        <f t="shared" si="273"/>
        <v>1165.4054109329481</v>
      </c>
      <c r="C297" s="5">
        <f t="shared" si="274"/>
        <v>2964.1685848794655</v>
      </c>
      <c r="D297" s="5">
        <f t="shared" si="275"/>
        <v>4369.9523622864981</v>
      </c>
      <c r="E297" s="15">
        <f t="shared" si="276"/>
        <v>1.7579918067793741E-8</v>
      </c>
      <c r="F297" s="15">
        <f t="shared" si="277"/>
        <v>3.4633617423409587E-8</v>
      </c>
      <c r="G297" s="15">
        <f t="shared" si="278"/>
        <v>7.0703297978061215E-8</v>
      </c>
      <c r="H297" s="5">
        <f t="shared" si="279"/>
        <v>413705.85186024546</v>
      </c>
      <c r="I297" s="5">
        <f t="shared" si="280"/>
        <v>164213.05963220444</v>
      </c>
      <c r="J297" s="5">
        <f t="shared" si="281"/>
        <v>56294.415048008836</v>
      </c>
      <c r="K297" s="5">
        <f t="shared" si="282"/>
        <v>354988.785858699</v>
      </c>
      <c r="L297" s="5">
        <f t="shared" si="283"/>
        <v>55399.365768152486</v>
      </c>
      <c r="M297" s="5">
        <f t="shared" si="284"/>
        <v>12882.157602870026</v>
      </c>
      <c r="N297" s="15">
        <f t="shared" si="285"/>
        <v>2.0368809292099499E-3</v>
      </c>
      <c r="O297" s="15">
        <f t="shared" si="286"/>
        <v>2.9440099687794152E-3</v>
      </c>
      <c r="P297" s="15">
        <f t="shared" si="287"/>
        <v>2.6859151291387384E-3</v>
      </c>
      <c r="Q297" s="5">
        <f t="shared" si="288"/>
        <v>4317.9011258701003</v>
      </c>
      <c r="R297" s="5">
        <f t="shared" si="289"/>
        <v>5133.6997747677424</v>
      </c>
      <c r="S297" s="5">
        <f t="shared" si="290"/>
        <v>3494.9984330832353</v>
      </c>
      <c r="T297" s="5">
        <f t="shared" si="291"/>
        <v>10.437128472934283</v>
      </c>
      <c r="U297" s="5">
        <f t="shared" si="292"/>
        <v>31.262433001771761</v>
      </c>
      <c r="V297" s="5">
        <f t="shared" si="293"/>
        <v>62.084283673658234</v>
      </c>
      <c r="W297" s="15">
        <f t="shared" si="294"/>
        <v>-1.0734613539272964E-2</v>
      </c>
      <c r="X297" s="15">
        <f t="shared" si="295"/>
        <v>-1.217998157191269E-2</v>
      </c>
      <c r="Y297" s="15">
        <f t="shared" si="296"/>
        <v>-9.7425357312937999E-3</v>
      </c>
      <c r="Z297" s="5">
        <f t="shared" si="315"/>
        <v>2507.5148049666309</v>
      </c>
      <c r="AA297" s="5">
        <f t="shared" si="316"/>
        <v>160.04200693306217</v>
      </c>
      <c r="AB297" s="5">
        <f t="shared" si="317"/>
        <v>865.42656070488056</v>
      </c>
      <c r="AC297" s="16">
        <f t="shared" si="297"/>
        <v>0.87041617152398187</v>
      </c>
      <c r="AD297" s="16">
        <f t="shared" si="298"/>
        <v>3.0885742673977048</v>
      </c>
      <c r="AE297" s="16">
        <f t="shared" si="299"/>
        <v>24.586477071667353</v>
      </c>
      <c r="AF297" s="15">
        <f t="shared" si="300"/>
        <v>-4.0504037456468023E-3</v>
      </c>
      <c r="AG297" s="15">
        <f t="shared" si="301"/>
        <v>2.9673830763510267E-4</v>
      </c>
      <c r="AH297" s="15">
        <f t="shared" si="302"/>
        <v>9.7937136394747881E-3</v>
      </c>
      <c r="AI297" s="1">
        <f t="shared" si="266"/>
        <v>808754.81329501141</v>
      </c>
      <c r="AJ297" s="1">
        <f t="shared" si="267"/>
        <v>318346.47268167371</v>
      </c>
      <c r="AK297" s="1">
        <f t="shared" si="268"/>
        <v>109370.20005895701</v>
      </c>
      <c r="AL297" s="14">
        <f t="shared" si="303"/>
        <v>97.041095442296537</v>
      </c>
      <c r="AM297" s="14">
        <f t="shared" si="304"/>
        <v>24.104806062517468</v>
      </c>
      <c r="AN297" s="14">
        <f t="shared" si="305"/>
        <v>7.5007108626636061</v>
      </c>
      <c r="AO297" s="11">
        <f t="shared" si="306"/>
        <v>1.8297601613534334E-3</v>
      </c>
      <c r="AP297" s="11">
        <f t="shared" si="307"/>
        <v>2.3050152104062229E-3</v>
      </c>
      <c r="AQ297" s="11">
        <f t="shared" si="308"/>
        <v>2.0909396294867513E-3</v>
      </c>
      <c r="AR297" s="1">
        <f t="shared" si="318"/>
        <v>413705.85186024546</v>
      </c>
      <c r="AS297" s="1">
        <f t="shared" si="311"/>
        <v>164213.05963220444</v>
      </c>
      <c r="AT297" s="1">
        <f t="shared" si="312"/>
        <v>56294.415048008836</v>
      </c>
      <c r="AU297" s="1">
        <f t="shared" si="269"/>
        <v>82741.170372049091</v>
      </c>
      <c r="AV297" s="1">
        <f t="shared" si="270"/>
        <v>32842.611926440892</v>
      </c>
      <c r="AW297" s="1">
        <f t="shared" si="271"/>
        <v>11258.883009601768</v>
      </c>
      <c r="AX297" s="2">
        <f t="shared" si="313"/>
        <v>0.34247164065524405</v>
      </c>
      <c r="AY297" s="2">
        <f t="shared" si="309"/>
        <v>0.99</v>
      </c>
      <c r="AZ297" s="2">
        <f t="shared" si="310"/>
        <v>0.99</v>
      </c>
      <c r="BA297" s="2">
        <f t="shared" si="325"/>
        <v>0.53042043891768464</v>
      </c>
      <c r="BB297" s="2">
        <f t="shared" si="326"/>
        <v>1.1728682465309462E-2</v>
      </c>
      <c r="BC297" s="2">
        <f t="shared" si="319"/>
        <v>9.801E-2</v>
      </c>
      <c r="BD297" s="2">
        <f t="shared" si="320"/>
        <v>9.801E-2</v>
      </c>
      <c r="BE297" s="2">
        <f t="shared" si="327"/>
        <v>4852.2245705091746</v>
      </c>
      <c r="BF297" s="2">
        <f t="shared" si="321"/>
        <v>16094.521974552357</v>
      </c>
      <c r="BG297" s="2">
        <f t="shared" si="322"/>
        <v>5517.4156188553461</v>
      </c>
      <c r="BH297" s="2">
        <f t="shared" si="314"/>
        <v>11300.632925845402</v>
      </c>
      <c r="BI297" s="2">
        <f t="shared" si="323"/>
        <v>203160.32290682028</v>
      </c>
      <c r="BJ297" s="2">
        <f t="shared" si="324"/>
        <v>12879.537889878506</v>
      </c>
      <c r="BK297" s="11">
        <f t="shared" si="328"/>
        <v>3.2329179709382733E-2</v>
      </c>
      <c r="BL297" s="11"/>
      <c r="BM297" s="11"/>
    </row>
    <row r="298" spans="1:65">
      <c r="A298" s="2">
        <f t="shared" si="272"/>
        <v>2252</v>
      </c>
      <c r="B298" s="5">
        <f t="shared" si="273"/>
        <v>1165.4054303962932</v>
      </c>
      <c r="C298" s="5">
        <f t="shared" si="274"/>
        <v>2964.1686824063522</v>
      </c>
      <c r="D298" s="5">
        <f t="shared" si="275"/>
        <v>4369.9526558080397</v>
      </c>
      <c r="E298" s="15">
        <f t="shared" si="276"/>
        <v>1.6700922164404053E-8</v>
      </c>
      <c r="F298" s="15">
        <f t="shared" si="277"/>
        <v>3.2901936552239103E-8</v>
      </c>
      <c r="G298" s="15">
        <f t="shared" si="278"/>
        <v>6.7168133079158156E-8</v>
      </c>
      <c r="H298" s="5">
        <f t="shared" si="279"/>
        <v>414536.73710943933</v>
      </c>
      <c r="I298" s="5">
        <f t="shared" si="280"/>
        <v>164691.88591148885</v>
      </c>
      <c r="J298" s="5">
        <f t="shared" si="281"/>
        <v>56444.112297951455</v>
      </c>
      <c r="K298" s="5">
        <f t="shared" si="282"/>
        <v>355701.73803675961</v>
      </c>
      <c r="L298" s="5">
        <f t="shared" si="283"/>
        <v>55560.90207990112</v>
      </c>
      <c r="M298" s="5">
        <f t="shared" si="284"/>
        <v>12916.412772328877</v>
      </c>
      <c r="N298" s="15">
        <f t="shared" si="285"/>
        <v>2.0083794374969877E-3</v>
      </c>
      <c r="O298" s="15">
        <f t="shared" si="286"/>
        <v>2.9158512829310368E-3</v>
      </c>
      <c r="P298" s="15">
        <f t="shared" si="287"/>
        <v>2.6591174021359798E-3</v>
      </c>
      <c r="Q298" s="5">
        <f t="shared" si="288"/>
        <v>4280.1290909044565</v>
      </c>
      <c r="R298" s="5">
        <f t="shared" si="289"/>
        <v>5085.9583551036967</v>
      </c>
      <c r="S298" s="5">
        <f t="shared" si="290"/>
        <v>3470.1515868668043</v>
      </c>
      <c r="T298" s="5">
        <f t="shared" si="291"/>
        <v>10.325089932317592</v>
      </c>
      <c r="U298" s="5">
        <f t="shared" si="292"/>
        <v>30.881657143917025</v>
      </c>
      <c r="V298" s="5">
        <f t="shared" si="293"/>
        <v>61.479425321615835</v>
      </c>
      <c r="W298" s="15">
        <f t="shared" si="294"/>
        <v>-1.0734613539272964E-2</v>
      </c>
      <c r="X298" s="15">
        <f t="shared" si="295"/>
        <v>-1.217998157191269E-2</v>
      </c>
      <c r="Y298" s="15">
        <f t="shared" si="296"/>
        <v>-9.7425357312937999E-3</v>
      </c>
      <c r="Z298" s="5">
        <f t="shared" si="315"/>
        <v>2461.2259942314595</v>
      </c>
      <c r="AA298" s="5">
        <f t="shared" si="316"/>
        <v>158.60518048015055</v>
      </c>
      <c r="AB298" s="5">
        <f t="shared" si="317"/>
        <v>867.71269704084671</v>
      </c>
      <c r="AC298" s="16">
        <f t="shared" si="297"/>
        <v>0.86689063460256954</v>
      </c>
      <c r="AD298" s="16">
        <f t="shared" si="298"/>
        <v>3.0894907656988178</v>
      </c>
      <c r="AE298" s="16">
        <f t="shared" si="299"/>
        <v>24.827269987510775</v>
      </c>
      <c r="AF298" s="15">
        <f t="shared" si="300"/>
        <v>-4.0504037456468023E-3</v>
      </c>
      <c r="AG298" s="15">
        <f t="shared" si="301"/>
        <v>2.9673830763510267E-4</v>
      </c>
      <c r="AH298" s="15">
        <f t="shared" si="302"/>
        <v>9.7937136394747881E-3</v>
      </c>
      <c r="AI298" s="1">
        <f t="shared" si="266"/>
        <v>810620.50233755936</v>
      </c>
      <c r="AJ298" s="1">
        <f t="shared" si="267"/>
        <v>319354.43733994727</v>
      </c>
      <c r="AK298" s="1">
        <f t="shared" si="268"/>
        <v>109692.06306266307</v>
      </c>
      <c r="AL298" s="14">
        <f t="shared" si="303"/>
        <v>97.216881753446401</v>
      </c>
      <c r="AM298" s="14">
        <f t="shared" si="304"/>
        <v>24.159812387689282</v>
      </c>
      <c r="AN298" s="14">
        <f t="shared" si="305"/>
        <v>7.5162375609197509</v>
      </c>
      <c r="AO298" s="11">
        <f t="shared" si="306"/>
        <v>1.811462559739899E-3</v>
      </c>
      <c r="AP298" s="11">
        <f t="shared" si="307"/>
        <v>2.2819650583021608E-3</v>
      </c>
      <c r="AQ298" s="11">
        <f t="shared" si="308"/>
        <v>2.0700302331918838E-3</v>
      </c>
      <c r="AR298" s="1">
        <f t="shared" si="318"/>
        <v>414536.73710943933</v>
      </c>
      <c r="AS298" s="1">
        <f t="shared" si="311"/>
        <v>164691.88591148885</v>
      </c>
      <c r="AT298" s="1">
        <f t="shared" si="312"/>
        <v>56444.112297951455</v>
      </c>
      <c r="AU298" s="1">
        <f t="shared" si="269"/>
        <v>82907.347421887869</v>
      </c>
      <c r="AV298" s="1">
        <f t="shared" si="270"/>
        <v>32938.377182297772</v>
      </c>
      <c r="AW298" s="1">
        <f t="shared" si="271"/>
        <v>11288.822459590292</v>
      </c>
      <c r="AX298" s="2">
        <f t="shared" si="313"/>
        <v>0.34632149236706994</v>
      </c>
      <c r="AY298" s="2">
        <f t="shared" si="309"/>
        <v>0.99</v>
      </c>
      <c r="AZ298" s="2">
        <f t="shared" si="310"/>
        <v>0.99</v>
      </c>
      <c r="BA298" s="2">
        <f t="shared" si="325"/>
        <v>0.53574384346935366</v>
      </c>
      <c r="BB298" s="2">
        <f t="shared" si="326"/>
        <v>1.1993857607535449E-2</v>
      </c>
      <c r="BC298" s="2">
        <f t="shared" si="319"/>
        <v>9.801E-2</v>
      </c>
      <c r="BD298" s="2">
        <f t="shared" si="320"/>
        <v>9.801E-2</v>
      </c>
      <c r="BE298" s="2">
        <f t="shared" si="327"/>
        <v>4971.8945979829714</v>
      </c>
      <c r="BF298" s="2">
        <f t="shared" si="321"/>
        <v>16141.451738185022</v>
      </c>
      <c r="BG298" s="2">
        <f t="shared" si="322"/>
        <v>5532.0874463222217</v>
      </c>
      <c r="BH298" s="2">
        <f t="shared" si="314"/>
        <v>11665.973118534826</v>
      </c>
      <c r="BI298" s="2">
        <f t="shared" si="323"/>
        <v>205598.53916345318</v>
      </c>
      <c r="BJ298" s="2">
        <f t="shared" si="324"/>
        <v>12879.763397617187</v>
      </c>
      <c r="BK298" s="11">
        <f t="shared" si="328"/>
        <v>3.2301083902695565E-2</v>
      </c>
      <c r="BL298" s="11"/>
      <c r="BM298" s="11"/>
    </row>
    <row r="299" spans="1:65">
      <c r="A299" s="2">
        <f t="shared" si="272"/>
        <v>2253</v>
      </c>
      <c r="B299" s="5">
        <f t="shared" si="273"/>
        <v>1165.4054488864713</v>
      </c>
      <c r="C299" s="5">
        <f t="shared" si="274"/>
        <v>2964.1687750568976</v>
      </c>
      <c r="D299" s="5">
        <f t="shared" si="275"/>
        <v>4369.9529346535228</v>
      </c>
      <c r="E299" s="15">
        <f t="shared" si="276"/>
        <v>1.5865876056183849E-8</v>
      </c>
      <c r="F299" s="15">
        <f t="shared" si="277"/>
        <v>3.1256839724627149E-8</v>
      </c>
      <c r="G299" s="15">
        <f t="shared" si="278"/>
        <v>6.3809726425200242E-8</v>
      </c>
      <c r="H299" s="5">
        <f t="shared" si="279"/>
        <v>415357.56830188818</v>
      </c>
      <c r="I299" s="5">
        <f t="shared" si="280"/>
        <v>165167.49971822047</v>
      </c>
      <c r="J299" s="5">
        <f t="shared" si="281"/>
        <v>56592.709755250471</v>
      </c>
      <c r="K299" s="5">
        <f t="shared" si="282"/>
        <v>356406.06339944317</v>
      </c>
      <c r="L299" s="5">
        <f t="shared" si="283"/>
        <v>55721.354704254329</v>
      </c>
      <c r="M299" s="5">
        <f t="shared" si="284"/>
        <v>12950.416309171873</v>
      </c>
      <c r="N299" s="15">
        <f t="shared" si="285"/>
        <v>1.9801009873354758E-3</v>
      </c>
      <c r="O299" s="15">
        <f t="shared" si="286"/>
        <v>2.8878693172127434E-3</v>
      </c>
      <c r="P299" s="15">
        <f t="shared" si="287"/>
        <v>2.6325836315670426E-3</v>
      </c>
      <c r="Q299" s="5">
        <f t="shared" si="288"/>
        <v>4242.5677375736122</v>
      </c>
      <c r="R299" s="5">
        <f t="shared" si="289"/>
        <v>5038.5203221422835</v>
      </c>
      <c r="S299" s="5">
        <f t="shared" si="290"/>
        <v>3445.3901925677424</v>
      </c>
      <c r="T299" s="5">
        <f t="shared" si="291"/>
        <v>10.214254082135925</v>
      </c>
      <c r="U299" s="5">
        <f t="shared" si="292"/>
        <v>30.505519128993988</v>
      </c>
      <c r="V299" s="5">
        <f t="shared" si="293"/>
        <v>60.880459823680582</v>
      </c>
      <c r="W299" s="15">
        <f t="shared" si="294"/>
        <v>-1.0734613539272964E-2</v>
      </c>
      <c r="X299" s="15">
        <f t="shared" si="295"/>
        <v>-1.217998157191269E-2</v>
      </c>
      <c r="Y299" s="15">
        <f t="shared" si="296"/>
        <v>-9.7425357312937999E-3</v>
      </c>
      <c r="Z299" s="5">
        <f t="shared" si="315"/>
        <v>2415.5873395059321</v>
      </c>
      <c r="AA299" s="5">
        <f t="shared" si="316"/>
        <v>157.17684028191638</v>
      </c>
      <c r="AB299" s="5">
        <f t="shared" si="317"/>
        <v>869.98161772551009</v>
      </c>
      <c r="AC299" s="16">
        <f t="shared" si="297"/>
        <v>0.8633793775291092</v>
      </c>
      <c r="AD299" s="16">
        <f t="shared" si="298"/>
        <v>3.0904075359600855</v>
      </c>
      <c r="AE299" s="16">
        <f t="shared" si="299"/>
        <v>25.07042116021838</v>
      </c>
      <c r="AF299" s="15">
        <f t="shared" si="300"/>
        <v>-4.0504037456468023E-3</v>
      </c>
      <c r="AG299" s="15">
        <f t="shared" si="301"/>
        <v>2.9673830763510267E-4</v>
      </c>
      <c r="AH299" s="15">
        <f t="shared" si="302"/>
        <v>9.7937136394747881E-3</v>
      </c>
      <c r="AI299" s="1">
        <f t="shared" si="266"/>
        <v>812465.79952569131</v>
      </c>
      <c r="AJ299" s="1">
        <f t="shared" si="267"/>
        <v>320357.37078825029</v>
      </c>
      <c r="AK299" s="1">
        <f t="shared" si="268"/>
        <v>110011.67921598705</v>
      </c>
      <c r="AL299" s="14">
        <f t="shared" si="303"/>
        <v>97.39122544750272</v>
      </c>
      <c r="AM299" s="14">
        <f t="shared" si="304"/>
        <v>24.214392916896287</v>
      </c>
      <c r="AN299" s="14">
        <f t="shared" si="305"/>
        <v>7.5316408115207976</v>
      </c>
      <c r="AO299" s="11">
        <f t="shared" si="306"/>
        <v>1.7933479341424999E-3</v>
      </c>
      <c r="AP299" s="11">
        <f t="shared" si="307"/>
        <v>2.259145407719139E-3</v>
      </c>
      <c r="AQ299" s="11">
        <f t="shared" si="308"/>
        <v>2.049329930859965E-3</v>
      </c>
      <c r="AR299" s="1">
        <f t="shared" si="318"/>
        <v>415357.56830188818</v>
      </c>
      <c r="AS299" s="1">
        <f t="shared" si="311"/>
        <v>165167.49971822047</v>
      </c>
      <c r="AT299" s="1">
        <f t="shared" si="312"/>
        <v>56592.709755250471</v>
      </c>
      <c r="AU299" s="1">
        <f t="shared" si="269"/>
        <v>83071.513660377648</v>
      </c>
      <c r="AV299" s="1">
        <f t="shared" si="270"/>
        <v>33033.499943644092</v>
      </c>
      <c r="AW299" s="1">
        <f t="shared" si="271"/>
        <v>11318.541951050094</v>
      </c>
      <c r="AX299" s="2">
        <f t="shared" si="313"/>
        <v>0.35018535171660692</v>
      </c>
      <c r="AY299" s="2">
        <f t="shared" si="309"/>
        <v>0.99</v>
      </c>
      <c r="AZ299" s="2">
        <f t="shared" si="310"/>
        <v>0.99</v>
      </c>
      <c r="BA299" s="2">
        <f t="shared" si="325"/>
        <v>0.541076886030878</v>
      </c>
      <c r="BB299" s="2">
        <f t="shared" si="326"/>
        <v>1.226297805568837E-2</v>
      </c>
      <c r="BC299" s="2">
        <f t="shared" si="319"/>
        <v>9.801E-2</v>
      </c>
      <c r="BD299" s="2">
        <f t="shared" si="320"/>
        <v>9.801E-2</v>
      </c>
      <c r="BE299" s="2">
        <f t="shared" si="327"/>
        <v>5093.520745350138</v>
      </c>
      <c r="BF299" s="2">
        <f t="shared" si="321"/>
        <v>16188.066647382788</v>
      </c>
      <c r="BG299" s="2">
        <f t="shared" si="322"/>
        <v>5546.6514831120985</v>
      </c>
      <c r="BH299" s="2">
        <f t="shared" si="314"/>
        <v>12042.796695043211</v>
      </c>
      <c r="BI299" s="2">
        <f t="shared" si="323"/>
        <v>208066.05404174319</v>
      </c>
      <c r="BJ299" s="2">
        <f t="shared" si="324"/>
        <v>12879.992293210753</v>
      </c>
      <c r="BK299" s="11">
        <f t="shared" si="328"/>
        <v>3.2273203085703556E-2</v>
      </c>
      <c r="BL299" s="11"/>
      <c r="BM299" s="11"/>
    </row>
    <row r="300" spans="1:65">
      <c r="A300" s="2">
        <f t="shared" si="272"/>
        <v>2254</v>
      </c>
      <c r="B300" s="5">
        <f t="shared" si="273"/>
        <v>1165.4054664521409</v>
      </c>
      <c r="C300" s="5">
        <f t="shared" si="274"/>
        <v>2964.1688630749186</v>
      </c>
      <c r="D300" s="5">
        <f t="shared" si="275"/>
        <v>4369.9531995567486</v>
      </c>
      <c r="E300" s="15">
        <f t="shared" si="276"/>
        <v>1.5072582253374657E-8</v>
      </c>
      <c r="F300" s="15">
        <f t="shared" si="277"/>
        <v>2.969399773839579E-8</v>
      </c>
      <c r="G300" s="15">
        <f t="shared" si="278"/>
        <v>6.0619240103940226E-8</v>
      </c>
      <c r="H300" s="5">
        <f t="shared" si="279"/>
        <v>416168.37127195543</v>
      </c>
      <c r="I300" s="5">
        <f t="shared" si="280"/>
        <v>165639.89541127227</v>
      </c>
      <c r="J300" s="5">
        <f t="shared" si="281"/>
        <v>56740.211424619811</v>
      </c>
      <c r="K300" s="5">
        <f t="shared" si="282"/>
        <v>357101.78410171892</v>
      </c>
      <c r="L300" s="5">
        <f t="shared" si="283"/>
        <v>55880.721734403349</v>
      </c>
      <c r="M300" s="5">
        <f t="shared" si="284"/>
        <v>12984.169128029807</v>
      </c>
      <c r="N300" s="15">
        <f t="shared" si="285"/>
        <v>1.9520450792556154E-3</v>
      </c>
      <c r="O300" s="15">
        <f t="shared" si="286"/>
        <v>2.8600709906438926E-3</v>
      </c>
      <c r="P300" s="15">
        <f t="shared" si="287"/>
        <v>2.6063114923982056E-3</v>
      </c>
      <c r="Q300" s="5">
        <f t="shared" si="288"/>
        <v>4205.2182586840445</v>
      </c>
      <c r="R300" s="5">
        <f t="shared" si="289"/>
        <v>4991.3863915534275</v>
      </c>
      <c r="S300" s="5">
        <f t="shared" si="290"/>
        <v>3420.7158372910772</v>
      </c>
      <c r="T300" s="5">
        <f t="shared" si="291"/>
        <v>10.104608011972255</v>
      </c>
      <c r="U300" s="5">
        <f t="shared" si="292"/>
        <v>30.133962468161211</v>
      </c>
      <c r="V300" s="5">
        <f t="shared" si="293"/>
        <v>60.28732976851078</v>
      </c>
      <c r="W300" s="15">
        <f t="shared" si="294"/>
        <v>-1.0734613539272964E-2</v>
      </c>
      <c r="X300" s="15">
        <f t="shared" si="295"/>
        <v>-1.217998157191269E-2</v>
      </c>
      <c r="Y300" s="15">
        <f t="shared" si="296"/>
        <v>-9.7425357312937999E-3</v>
      </c>
      <c r="Z300" s="5">
        <f t="shared" si="315"/>
        <v>2370.5947214806529</v>
      </c>
      <c r="AA300" s="5">
        <f t="shared" si="316"/>
        <v>155.75701709912079</v>
      </c>
      <c r="AB300" s="5">
        <f t="shared" si="317"/>
        <v>872.23338544839135</v>
      </c>
      <c r="AC300" s="16">
        <f t="shared" si="297"/>
        <v>0.85988234246445105</v>
      </c>
      <c r="AD300" s="16">
        <f t="shared" si="298"/>
        <v>3.091324578262209</v>
      </c>
      <c r="AE300" s="16">
        <f t="shared" si="299"/>
        <v>25.31595368588259</v>
      </c>
      <c r="AF300" s="15">
        <f t="shared" si="300"/>
        <v>-4.0504037456468023E-3</v>
      </c>
      <c r="AG300" s="15">
        <f t="shared" si="301"/>
        <v>2.9673830763510267E-4</v>
      </c>
      <c r="AH300" s="15">
        <f t="shared" si="302"/>
        <v>9.7937136394747881E-3</v>
      </c>
      <c r="AI300" s="1">
        <f t="shared" si="266"/>
        <v>814290.73323349981</v>
      </c>
      <c r="AJ300" s="1">
        <f t="shared" si="267"/>
        <v>321355.13365306938</v>
      </c>
      <c r="AK300" s="1">
        <f t="shared" si="268"/>
        <v>110329.05324543844</v>
      </c>
      <c r="AL300" s="14">
        <f t="shared" si="303"/>
        <v>97.564135236932998</v>
      </c>
      <c r="AM300" s="14">
        <f t="shared" si="304"/>
        <v>24.268549713109611</v>
      </c>
      <c r="AN300" s="14">
        <f t="shared" si="305"/>
        <v>7.5469212802948977</v>
      </c>
      <c r="AO300" s="11">
        <f t="shared" si="306"/>
        <v>1.775414454801075E-3</v>
      </c>
      <c r="AP300" s="11">
        <f t="shared" si="307"/>
        <v>2.2365539536419476E-3</v>
      </c>
      <c r="AQ300" s="11">
        <f t="shared" si="308"/>
        <v>2.0288366315513655E-3</v>
      </c>
      <c r="AR300" s="1">
        <f t="shared" si="318"/>
        <v>416168.37127195543</v>
      </c>
      <c r="AS300" s="1">
        <f t="shared" si="311"/>
        <v>165639.89541127227</v>
      </c>
      <c r="AT300" s="1">
        <f t="shared" si="312"/>
        <v>56740.211424619811</v>
      </c>
      <c r="AU300" s="1">
        <f t="shared" si="269"/>
        <v>83233.674254391095</v>
      </c>
      <c r="AV300" s="1">
        <f t="shared" si="270"/>
        <v>33127.979082254453</v>
      </c>
      <c r="AW300" s="1">
        <f t="shared" si="271"/>
        <v>11348.042284923962</v>
      </c>
      <c r="AX300" s="2">
        <f t="shared" si="313"/>
        <v>0.35406276357436967</v>
      </c>
      <c r="AY300" s="2">
        <f t="shared" si="309"/>
        <v>0.99</v>
      </c>
      <c r="AZ300" s="2">
        <f t="shared" si="310"/>
        <v>0.99</v>
      </c>
      <c r="BA300" s="2">
        <f t="shared" si="325"/>
        <v>0.54641850921869106</v>
      </c>
      <c r="BB300" s="2">
        <f t="shared" si="326"/>
        <v>1.2536044054992E-2</v>
      </c>
      <c r="BC300" s="2">
        <f t="shared" si="319"/>
        <v>9.801E-2</v>
      </c>
      <c r="BD300" s="2">
        <f t="shared" si="320"/>
        <v>9.801E-2</v>
      </c>
      <c r="BE300" s="2">
        <f t="shared" si="327"/>
        <v>5217.1050365595001</v>
      </c>
      <c r="BF300" s="2">
        <f t="shared" si="321"/>
        <v>16234.366149258794</v>
      </c>
      <c r="BG300" s="2">
        <f t="shared" si="322"/>
        <v>5561.1081217269875</v>
      </c>
      <c r="BH300" s="2">
        <f t="shared" si="314"/>
        <v>12431.45631850218</v>
      </c>
      <c r="BI300" s="2">
        <f t="shared" si="323"/>
        <v>210563.22149878307</v>
      </c>
      <c r="BJ300" s="2">
        <f t="shared" si="324"/>
        <v>12880.22454712547</v>
      </c>
      <c r="BK300" s="11">
        <f t="shared" si="328"/>
        <v>3.2245538499519694E-2</v>
      </c>
      <c r="BL300" s="11"/>
      <c r="BM300" s="11"/>
    </row>
    <row r="301" spans="1:65">
      <c r="A301" s="2">
        <f t="shared" si="272"/>
        <v>2255</v>
      </c>
      <c r="B301" s="5">
        <f t="shared" si="273"/>
        <v>1165.4054831395272</v>
      </c>
      <c r="C301" s="5">
        <f t="shared" si="274"/>
        <v>2964.1689466920407</v>
      </c>
      <c r="D301" s="5">
        <f t="shared" si="275"/>
        <v>4369.9534512148293</v>
      </c>
      <c r="E301" s="15">
        <f t="shared" si="276"/>
        <v>1.4318953140705924E-8</v>
      </c>
      <c r="F301" s="15">
        <f t="shared" si="277"/>
        <v>2.8209297851475999E-8</v>
      </c>
      <c r="G301" s="15">
        <f t="shared" si="278"/>
        <v>5.7588278098743212E-8</v>
      </c>
      <c r="H301" s="5">
        <f t="shared" si="279"/>
        <v>416969.17311149184</v>
      </c>
      <c r="I301" s="5">
        <f t="shared" si="280"/>
        <v>166109.06887787842</v>
      </c>
      <c r="J301" s="5">
        <f t="shared" si="281"/>
        <v>56886.621391956338</v>
      </c>
      <c r="K301" s="5">
        <f t="shared" si="282"/>
        <v>357788.92337815661</v>
      </c>
      <c r="L301" s="5">
        <f t="shared" si="283"/>
        <v>56039.001779319347</v>
      </c>
      <c r="M301" s="5">
        <f t="shared" si="284"/>
        <v>13017.672162192503</v>
      </c>
      <c r="N301" s="15">
        <f t="shared" si="285"/>
        <v>1.9242112670094791E-3</v>
      </c>
      <c r="O301" s="15">
        <f t="shared" si="286"/>
        <v>2.8324624307518587E-3</v>
      </c>
      <c r="P301" s="15">
        <f t="shared" si="287"/>
        <v>2.5802986569520847E-3</v>
      </c>
      <c r="Q301" s="5">
        <f t="shared" si="288"/>
        <v>4168.081792288197</v>
      </c>
      <c r="R301" s="5">
        <f t="shared" si="289"/>
        <v>4944.5572516626962</v>
      </c>
      <c r="S301" s="5">
        <f t="shared" si="290"/>
        <v>3396.1300628931608</v>
      </c>
      <c r="T301" s="5">
        <f t="shared" si="291"/>
        <v>9.9961389499978921</v>
      </c>
      <c r="U301" s="5">
        <f t="shared" si="292"/>
        <v>29.7669313606103</v>
      </c>
      <c r="V301" s="5">
        <f t="shared" si="293"/>
        <v>59.699978304096774</v>
      </c>
      <c r="W301" s="15">
        <f t="shared" si="294"/>
        <v>-1.0734613539272964E-2</v>
      </c>
      <c r="X301" s="15">
        <f t="shared" si="295"/>
        <v>-1.217998157191269E-2</v>
      </c>
      <c r="Y301" s="15">
        <f t="shared" si="296"/>
        <v>-9.7425357312937999E-3</v>
      </c>
      <c r="Z301" s="5">
        <f t="shared" si="315"/>
        <v>2326.2439319382538</v>
      </c>
      <c r="AA301" s="5">
        <f t="shared" si="316"/>
        <v>154.34574102543897</v>
      </c>
      <c r="AB301" s="5">
        <f t="shared" si="317"/>
        <v>874.46806419231643</v>
      </c>
      <c r="AC301" s="16">
        <f t="shared" si="297"/>
        <v>0.85639947180371745</v>
      </c>
      <c r="AD301" s="16">
        <f t="shared" si="298"/>
        <v>3.0922418926859132</v>
      </c>
      <c r="AE301" s="16">
        <f t="shared" si="299"/>
        <v>25.563890886792329</v>
      </c>
      <c r="AF301" s="15">
        <f t="shared" si="300"/>
        <v>-4.0504037456468023E-3</v>
      </c>
      <c r="AG301" s="15">
        <f t="shared" si="301"/>
        <v>2.9673830763510267E-4</v>
      </c>
      <c r="AH301" s="15">
        <f t="shared" si="302"/>
        <v>9.7937136394747881E-3</v>
      </c>
      <c r="AI301" s="1">
        <f t="shared" si="266"/>
        <v>816095.33416454098</v>
      </c>
      <c r="AJ301" s="1">
        <f t="shared" si="267"/>
        <v>322347.59937001689</v>
      </c>
      <c r="AK301" s="1">
        <f t="shared" si="268"/>
        <v>110644.19020581857</v>
      </c>
      <c r="AL301" s="14">
        <f t="shared" si="303"/>
        <v>97.73561984514312</v>
      </c>
      <c r="AM301" s="14">
        <f t="shared" si="304"/>
        <v>24.322284854711523</v>
      </c>
      <c r="AN301" s="14">
        <f t="shared" si="305"/>
        <v>7.5620796359403055</v>
      </c>
      <c r="AO301" s="11">
        <f t="shared" si="306"/>
        <v>1.7576603102530642E-3</v>
      </c>
      <c r="AP301" s="11">
        <f t="shared" si="307"/>
        <v>2.2141884141055283E-3</v>
      </c>
      <c r="AQ301" s="11">
        <f t="shared" si="308"/>
        <v>2.0085482652358517E-3</v>
      </c>
      <c r="AR301" s="1">
        <f t="shared" si="318"/>
        <v>416969.17311149184</v>
      </c>
      <c r="AS301" s="1">
        <f t="shared" si="311"/>
        <v>166109.06887787842</v>
      </c>
      <c r="AT301" s="1">
        <f t="shared" si="312"/>
        <v>56886.621391956338</v>
      </c>
      <c r="AU301" s="1">
        <f t="shared" si="269"/>
        <v>83393.834622298367</v>
      </c>
      <c r="AV301" s="1">
        <f t="shared" si="270"/>
        <v>33221.813775575683</v>
      </c>
      <c r="AW301" s="1">
        <f t="shared" si="271"/>
        <v>11377.324278391268</v>
      </c>
      <c r="AX301" s="2">
        <f t="shared" si="313"/>
        <v>0.35795326819200096</v>
      </c>
      <c r="AY301" s="2">
        <f t="shared" si="309"/>
        <v>0.99</v>
      </c>
      <c r="AZ301" s="2">
        <f t="shared" si="310"/>
        <v>0.99</v>
      </c>
      <c r="BA301" s="2">
        <f t="shared" si="325"/>
        <v>0.55176763866481426</v>
      </c>
      <c r="BB301" s="2">
        <f t="shared" si="326"/>
        <v>1.2813054220933456E-2</v>
      </c>
      <c r="BC301" s="2">
        <f t="shared" si="319"/>
        <v>9.801E-2</v>
      </c>
      <c r="BD301" s="2">
        <f t="shared" si="320"/>
        <v>9.801E-2</v>
      </c>
      <c r="BE301" s="2">
        <f t="shared" si="327"/>
        <v>5342.6486235353332</v>
      </c>
      <c r="BF301" s="2">
        <f t="shared" si="321"/>
        <v>16280.349840720864</v>
      </c>
      <c r="BG301" s="2">
        <f t="shared" si="322"/>
        <v>5575.4577626256405</v>
      </c>
      <c r="BH301" s="2">
        <f t="shared" si="314"/>
        <v>12832.315321825539</v>
      </c>
      <c r="BI301" s="2">
        <f t="shared" si="323"/>
        <v>213090.39963985223</v>
      </c>
      <c r="BJ301" s="2">
        <f t="shared" si="324"/>
        <v>12880.460129794095</v>
      </c>
      <c r="BK301" s="11">
        <f t="shared" si="328"/>
        <v>3.2218091219865269E-2</v>
      </c>
      <c r="BL301" s="11"/>
      <c r="BM301" s="11"/>
    </row>
    <row r="302" spans="1:65">
      <c r="A302" s="2">
        <f t="shared" si="272"/>
        <v>2256</v>
      </c>
      <c r="B302" s="5">
        <f t="shared" si="273"/>
        <v>1165.4054989925442</v>
      </c>
      <c r="C302" s="5">
        <f t="shared" si="274"/>
        <v>2964.1690261283093</v>
      </c>
      <c r="D302" s="5">
        <f t="shared" si="275"/>
        <v>4369.953690290019</v>
      </c>
      <c r="E302" s="15">
        <f t="shared" si="276"/>
        <v>1.3603005483670627E-8</v>
      </c>
      <c r="F302" s="15">
        <f t="shared" si="277"/>
        <v>2.6798832958902197E-8</v>
      </c>
      <c r="G302" s="15">
        <f t="shared" si="278"/>
        <v>5.4708864193806049E-8</v>
      </c>
      <c r="H302" s="5">
        <f t="shared" si="279"/>
        <v>417760.00217596884</v>
      </c>
      <c r="I302" s="5">
        <f t="shared" si="280"/>
        <v>166575.01742634948</v>
      </c>
      <c r="J302" s="5">
        <f t="shared" si="281"/>
        <v>57031.943821037217</v>
      </c>
      <c r="K302" s="5">
        <f t="shared" si="282"/>
        <v>358467.50554816244</v>
      </c>
      <c r="L302" s="5">
        <f t="shared" si="283"/>
        <v>56196.193927552027</v>
      </c>
      <c r="M302" s="5">
        <f t="shared" si="284"/>
        <v>13050.926362849441</v>
      </c>
      <c r="N302" s="15">
        <f t="shared" si="285"/>
        <v>1.8965991557222672E-3</v>
      </c>
      <c r="O302" s="15">
        <f t="shared" si="286"/>
        <v>2.8050490415889584E-3</v>
      </c>
      <c r="P302" s="15">
        <f t="shared" si="287"/>
        <v>2.5545427971001011E-3</v>
      </c>
      <c r="Q302" s="5">
        <f t="shared" si="288"/>
        <v>4131.1594225956815</v>
      </c>
      <c r="R302" s="5">
        <f t="shared" si="289"/>
        <v>4898.0335592956444</v>
      </c>
      <c r="S302" s="5">
        <f t="shared" si="290"/>
        <v>3371.6343665064624</v>
      </c>
      <c r="T302" s="5">
        <f t="shared" si="291"/>
        <v>9.8888342614847904</v>
      </c>
      <c r="U302" s="5">
        <f t="shared" si="292"/>
        <v>29.404370685185675</v>
      </c>
      <c r="V302" s="5">
        <f t="shared" si="293"/>
        <v>59.11834913231165</v>
      </c>
      <c r="W302" s="15">
        <f t="shared" si="294"/>
        <v>-1.0734613539272964E-2</v>
      </c>
      <c r="X302" s="15">
        <f t="shared" si="295"/>
        <v>-1.217998157191269E-2</v>
      </c>
      <c r="Y302" s="15">
        <f t="shared" si="296"/>
        <v>-9.7425357312937999E-3</v>
      </c>
      <c r="Z302" s="5">
        <f t="shared" si="315"/>
        <v>2282.5306765478563</v>
      </c>
      <c r="AA302" s="5">
        <f t="shared" si="316"/>
        <v>152.94304133981112</v>
      </c>
      <c r="AB302" s="5">
        <f t="shared" si="317"/>
        <v>876.68571918010832</v>
      </c>
      <c r="AC302" s="16">
        <f t="shared" si="297"/>
        <v>0.85293070817535377</v>
      </c>
      <c r="AD302" s="16">
        <f t="shared" si="298"/>
        <v>3.093159479311947</v>
      </c>
      <c r="AE302" s="16">
        <f t="shared" si="299"/>
        <v>25.814256313648354</v>
      </c>
      <c r="AF302" s="15">
        <f t="shared" si="300"/>
        <v>-4.0504037456468023E-3</v>
      </c>
      <c r="AG302" s="15">
        <f t="shared" si="301"/>
        <v>2.9673830763510267E-4</v>
      </c>
      <c r="AH302" s="15">
        <f t="shared" si="302"/>
        <v>9.7937136394747881E-3</v>
      </c>
      <c r="AI302" s="1">
        <f t="shared" si="266"/>
        <v>817879.63537038525</v>
      </c>
      <c r="AJ302" s="1">
        <f t="shared" si="267"/>
        <v>323334.65320859087</v>
      </c>
      <c r="AK302" s="1">
        <f t="shared" si="268"/>
        <v>110957.09546362798</v>
      </c>
      <c r="AL302" s="14">
        <f t="shared" si="303"/>
        <v>97.905688004843924</v>
      </c>
      <c r="AM302" s="14">
        <f t="shared" si="304"/>
        <v>24.375600434828101</v>
      </c>
      <c r="AN302" s="14">
        <f t="shared" si="305"/>
        <v>7.5771165498553055</v>
      </c>
      <c r="AO302" s="11">
        <f t="shared" si="306"/>
        <v>1.7400837071505336E-3</v>
      </c>
      <c r="AP302" s="11">
        <f t="shared" si="307"/>
        <v>2.1920465299644729E-3</v>
      </c>
      <c r="AQ302" s="11">
        <f t="shared" si="308"/>
        <v>1.9884627825834931E-3</v>
      </c>
      <c r="AR302" s="1">
        <f t="shared" si="318"/>
        <v>417760.00217596884</v>
      </c>
      <c r="AS302" s="1">
        <f t="shared" si="311"/>
        <v>166575.01742634948</v>
      </c>
      <c r="AT302" s="1">
        <f t="shared" si="312"/>
        <v>57031.943821037217</v>
      </c>
      <c r="AU302" s="1">
        <f t="shared" si="269"/>
        <v>83552.000435193768</v>
      </c>
      <c r="AV302" s="1">
        <f t="shared" si="270"/>
        <v>33315.003485269895</v>
      </c>
      <c r="AW302" s="1">
        <f t="shared" si="271"/>
        <v>11406.388764207444</v>
      </c>
      <c r="AX302" s="2">
        <f t="shared" si="313"/>
        <v>0.36185640139010294</v>
      </c>
      <c r="AY302" s="2">
        <f t="shared" si="309"/>
        <v>0.99</v>
      </c>
      <c r="AZ302" s="2">
        <f t="shared" si="310"/>
        <v>0.99</v>
      </c>
      <c r="BA302" s="2">
        <f t="shared" si="325"/>
        <v>0.55712318342575151</v>
      </c>
      <c r="BB302" s="2">
        <f t="shared" si="326"/>
        <v>1.3094005522699528E-2</v>
      </c>
      <c r="BC302" s="2">
        <f t="shared" si="319"/>
        <v>9.801E-2</v>
      </c>
      <c r="BD302" s="2">
        <f t="shared" si="320"/>
        <v>9.801E-2</v>
      </c>
      <c r="BE302" s="2">
        <f t="shared" si="327"/>
        <v>5470.1517756551029</v>
      </c>
      <c r="BF302" s="2">
        <f t="shared" si="321"/>
        <v>16326.017457956514</v>
      </c>
      <c r="BG302" s="2">
        <f t="shared" si="322"/>
        <v>5589.7008138998581</v>
      </c>
      <c r="BH302" s="2">
        <f t="shared" si="314"/>
        <v>13245.748027426189</v>
      </c>
      <c r="BI302" s="2">
        <f t="shared" si="323"/>
        <v>215647.95077624766</v>
      </c>
      <c r="BJ302" s="2">
        <f t="shared" si="324"/>
        <v>12880.699011643703</v>
      </c>
      <c r="BK302" s="11">
        <f t="shared" si="328"/>
        <v>3.2190862172917195E-2</v>
      </c>
      <c r="BL302" s="11"/>
      <c r="BM302" s="11"/>
    </row>
    <row r="303" spans="1:65">
      <c r="A303" s="2">
        <f t="shared" si="272"/>
        <v>2257</v>
      </c>
      <c r="B303" s="5">
        <f t="shared" si="273"/>
        <v>1165.4055140529108</v>
      </c>
      <c r="C303" s="5">
        <f t="shared" si="274"/>
        <v>2964.1691015927659</v>
      </c>
      <c r="D303" s="5">
        <f t="shared" si="275"/>
        <v>4369.9539174114616</v>
      </c>
      <c r="E303" s="15">
        <f t="shared" si="276"/>
        <v>1.2922855209487094E-8</v>
      </c>
      <c r="F303" s="15">
        <f t="shared" si="277"/>
        <v>2.5458891310957086E-8</v>
      </c>
      <c r="G303" s="15">
        <f t="shared" si="278"/>
        <v>5.1973420984115747E-8</v>
      </c>
      <c r="H303" s="5">
        <f t="shared" si="279"/>
        <v>418540.88808996568</v>
      </c>
      <c r="I303" s="5">
        <f t="shared" si="280"/>
        <v>167037.73968676667</v>
      </c>
      <c r="J303" s="5">
        <f t="shared" si="281"/>
        <v>57176.182950346498</v>
      </c>
      <c r="K303" s="5">
        <f t="shared" si="282"/>
        <v>359137.55602066201</v>
      </c>
      <c r="L303" s="5">
        <f t="shared" si="283"/>
        <v>56352.2977137204</v>
      </c>
      <c r="M303" s="5">
        <f t="shared" si="284"/>
        <v>13083.932698360069</v>
      </c>
      <c r="N303" s="15">
        <f t="shared" si="285"/>
        <v>1.8692084000053732E-3</v>
      </c>
      <c r="O303" s="15">
        <f t="shared" si="286"/>
        <v>2.7778355660459386E-3</v>
      </c>
      <c r="P303" s="15">
        <f t="shared" si="287"/>
        <v>2.529041586242009E-3</v>
      </c>
      <c r="Q303" s="5">
        <f t="shared" si="288"/>
        <v>4094.4521808683312</v>
      </c>
      <c r="R303" s="5">
        <f t="shared" si="289"/>
        <v>4851.8159361524695</v>
      </c>
      <c r="S303" s="5">
        <f t="shared" si="290"/>
        <v>3347.2302010748695</v>
      </c>
      <c r="T303" s="5">
        <f t="shared" si="291"/>
        <v>9.7826814473338288</v>
      </c>
      <c r="U303" s="5">
        <f t="shared" si="292"/>
        <v>29.046225992106425</v>
      </c>
      <c r="V303" s="5">
        <f t="shared" si="293"/>
        <v>58.542386503515004</v>
      </c>
      <c r="W303" s="15">
        <f t="shared" si="294"/>
        <v>-1.0734613539272964E-2</v>
      </c>
      <c r="X303" s="15">
        <f t="shared" si="295"/>
        <v>-1.217998157191269E-2</v>
      </c>
      <c r="Y303" s="15">
        <f t="shared" si="296"/>
        <v>-9.7425357312937999E-3</v>
      </c>
      <c r="Z303" s="5">
        <f t="shared" si="315"/>
        <v>2239.4505776334872</v>
      </c>
      <c r="AA303" s="5">
        <f t="shared" si="316"/>
        <v>151.5489463766302</v>
      </c>
      <c r="AB303" s="5">
        <f t="shared" si="317"/>
        <v>878.88641682341745</v>
      </c>
      <c r="AC303" s="16">
        <f t="shared" si="297"/>
        <v>0.84947599444018318</v>
      </c>
      <c r="AD303" s="16">
        <f t="shared" si="298"/>
        <v>3.0940773382210836</v>
      </c>
      <c r="AE303" s="16">
        <f t="shared" si="299"/>
        <v>26.067073747800229</v>
      </c>
      <c r="AF303" s="15">
        <f t="shared" si="300"/>
        <v>-4.0504037456468023E-3</v>
      </c>
      <c r="AG303" s="15">
        <f t="shared" si="301"/>
        <v>2.9673830763510267E-4</v>
      </c>
      <c r="AH303" s="15">
        <f t="shared" si="302"/>
        <v>9.7937136394747881E-3</v>
      </c>
      <c r="AI303" s="1">
        <f t="shared" si="266"/>
        <v>819643.67226854048</v>
      </c>
      <c r="AJ303" s="1">
        <f t="shared" si="267"/>
        <v>324316.19137300167</v>
      </c>
      <c r="AK303" s="1">
        <f t="shared" si="268"/>
        <v>111267.77468147263</v>
      </c>
      <c r="AL303" s="14">
        <f t="shared" si="303"/>
        <v>98.074348456453166</v>
      </c>
      <c r="AM303" s="14">
        <f t="shared" si="304"/>
        <v>24.428498560673578</v>
      </c>
      <c r="AN303" s="14">
        <f t="shared" si="305"/>
        <v>7.5920326959714028</v>
      </c>
      <c r="AO303" s="11">
        <f t="shared" si="306"/>
        <v>1.7226828700790283E-3</v>
      </c>
      <c r="AP303" s="11">
        <f t="shared" si="307"/>
        <v>2.1701260646648283E-3</v>
      </c>
      <c r="AQ303" s="11">
        <f t="shared" si="308"/>
        <v>1.968578154757658E-3</v>
      </c>
      <c r="AR303" s="1">
        <f t="shared" si="318"/>
        <v>418540.88808996568</v>
      </c>
      <c r="AS303" s="1">
        <f t="shared" si="311"/>
        <v>167037.73968676667</v>
      </c>
      <c r="AT303" s="1">
        <f t="shared" si="312"/>
        <v>57176.182950346498</v>
      </c>
      <c r="AU303" s="1">
        <f t="shared" si="269"/>
        <v>83708.177617993148</v>
      </c>
      <c r="AV303" s="1">
        <f t="shared" si="270"/>
        <v>33407.547937353338</v>
      </c>
      <c r="AW303" s="1">
        <f t="shared" si="271"/>
        <v>11435.2365900693</v>
      </c>
      <c r="AX303" s="2">
        <f t="shared" si="313"/>
        <v>0.36577169475188759</v>
      </c>
      <c r="AY303" s="2">
        <f t="shared" si="309"/>
        <v>0.99</v>
      </c>
      <c r="AZ303" s="2">
        <f t="shared" si="310"/>
        <v>0.99</v>
      </c>
      <c r="BA303" s="2">
        <f t="shared" si="325"/>
        <v>0.562484036428895</v>
      </c>
      <c r="BB303" s="2">
        <f t="shared" si="326"/>
        <v>1.3378893268166804E-2</v>
      </c>
      <c r="BC303" s="2">
        <f t="shared" si="319"/>
        <v>9.801E-2</v>
      </c>
      <c r="BD303" s="2">
        <f t="shared" si="320"/>
        <v>9.801E-2</v>
      </c>
      <c r="BE303" s="2">
        <f t="shared" si="327"/>
        <v>5599.6138701193977</v>
      </c>
      <c r="BF303" s="2">
        <f t="shared" si="321"/>
        <v>16371.368866700001</v>
      </c>
      <c r="BG303" s="2">
        <f t="shared" si="322"/>
        <v>5603.8376909634599</v>
      </c>
      <c r="BH303" s="2">
        <f t="shared" si="314"/>
        <v>13672.140076554255</v>
      </c>
      <c r="BI303" s="2">
        <f t="shared" si="323"/>
        <v>218236.24148323303</v>
      </c>
      <c r="BJ303" s="2">
        <f t="shared" si="324"/>
        <v>12880.941163120917</v>
      </c>
      <c r="BK303" s="11">
        <f t="shared" si="328"/>
        <v>3.2163852149696276E-2</v>
      </c>
      <c r="BL303" s="11"/>
      <c r="BM303" s="11"/>
    </row>
    <row r="304" spans="1:65">
      <c r="A304" s="2">
        <f t="shared" si="272"/>
        <v>2258</v>
      </c>
      <c r="B304" s="5">
        <f t="shared" si="273"/>
        <v>1165.4055283602593</v>
      </c>
      <c r="C304" s="5">
        <f t="shared" si="274"/>
        <v>2964.1691732840022</v>
      </c>
      <c r="D304" s="5">
        <f t="shared" si="275"/>
        <v>4369.9541331768432</v>
      </c>
      <c r="E304" s="15">
        <f t="shared" si="276"/>
        <v>1.227671244901274E-8</v>
      </c>
      <c r="F304" s="15">
        <f t="shared" si="277"/>
        <v>2.4185946745409231E-8</v>
      </c>
      <c r="G304" s="15">
        <f t="shared" si="278"/>
        <v>4.9374749934909955E-8</v>
      </c>
      <c r="H304" s="5">
        <f t="shared" si="279"/>
        <v>419311.86175198969</v>
      </c>
      <c r="I304" s="5">
        <f t="shared" si="280"/>
        <v>167497.23551904643</v>
      </c>
      <c r="J304" s="5">
        <f t="shared" si="281"/>
        <v>57319.343090023125</v>
      </c>
      <c r="K304" s="5">
        <f t="shared" si="282"/>
        <v>359799.10129821242</v>
      </c>
      <c r="L304" s="5">
        <f t="shared" si="283"/>
        <v>56507.313087490307</v>
      </c>
      <c r="M304" s="5">
        <f t="shared" si="284"/>
        <v>13116.692153552067</v>
      </c>
      <c r="N304" s="15">
        <f t="shared" si="285"/>
        <v>1.8420387020519069E-3</v>
      </c>
      <c r="O304" s="15">
        <f t="shared" si="286"/>
        <v>2.7508261430158054E-3</v>
      </c>
      <c r="P304" s="15">
        <f t="shared" si="287"/>
        <v>2.5037927011122285E-3</v>
      </c>
      <c r="Q304" s="5">
        <f t="shared" si="288"/>
        <v>4057.9610462994447</v>
      </c>
      <c r="R304" s="5">
        <f t="shared" si="289"/>
        <v>4805.904965663598</v>
      </c>
      <c r="S304" s="5">
        <f t="shared" si="290"/>
        <v>3322.9189758982066</v>
      </c>
      <c r="T304" s="5">
        <f t="shared" si="291"/>
        <v>9.6776681426188844</v>
      </c>
      <c r="U304" s="5">
        <f t="shared" si="292"/>
        <v>28.692443494788957</v>
      </c>
      <c r="V304" s="5">
        <f t="shared" si="293"/>
        <v>57.972035211209295</v>
      </c>
      <c r="W304" s="15">
        <f t="shared" si="294"/>
        <v>-1.0734613539272964E-2</v>
      </c>
      <c r="X304" s="15">
        <f t="shared" si="295"/>
        <v>-1.217998157191269E-2</v>
      </c>
      <c r="Y304" s="15">
        <f t="shared" si="296"/>
        <v>-9.7425357312937999E-3</v>
      </c>
      <c r="Z304" s="5">
        <f t="shared" si="315"/>
        <v>2196.9991769180065</v>
      </c>
      <c r="AA304" s="5">
        <f t="shared" si="316"/>
        <v>150.16348341211278</v>
      </c>
      <c r="AB304" s="5">
        <f t="shared" si="317"/>
        <v>881.07022467355523</v>
      </c>
      <c r="AC304" s="16">
        <f t="shared" si="297"/>
        <v>0.84603527369046561</v>
      </c>
      <c r="AD304" s="16">
        <f t="shared" si="298"/>
        <v>3.0949954694941195</v>
      </c>
      <c r="AE304" s="16">
        <f t="shared" si="299"/>
        <v>26.322367203505255</v>
      </c>
      <c r="AF304" s="15">
        <f t="shared" si="300"/>
        <v>-4.0504037456468023E-3</v>
      </c>
      <c r="AG304" s="15">
        <f t="shared" si="301"/>
        <v>2.9673830763510267E-4</v>
      </c>
      <c r="AH304" s="15">
        <f t="shared" si="302"/>
        <v>9.7937136394747881E-3</v>
      </c>
      <c r="AI304" s="1">
        <f t="shared" si="266"/>
        <v>821387.4826596796</v>
      </c>
      <c r="AJ304" s="1">
        <f t="shared" si="267"/>
        <v>325292.12017305481</v>
      </c>
      <c r="AK304" s="1">
        <f t="shared" si="268"/>
        <v>111576.23380339466</v>
      </c>
      <c r="AL304" s="14">
        <f t="shared" si="303"/>
        <v>98.241609946532463</v>
      </c>
      <c r="AM304" s="14">
        <f t="shared" si="304"/>
        <v>24.480981352906252</v>
      </c>
      <c r="AN304" s="14">
        <f t="shared" si="305"/>
        <v>7.6068287505897425</v>
      </c>
      <c r="AO304" s="11">
        <f t="shared" si="306"/>
        <v>1.705456041378238E-3</v>
      </c>
      <c r="AP304" s="11">
        <f t="shared" si="307"/>
        <v>2.1484248040181801E-3</v>
      </c>
      <c r="AQ304" s="11">
        <f t="shared" si="308"/>
        <v>1.9488923732100814E-3</v>
      </c>
      <c r="AR304" s="1">
        <f t="shared" si="318"/>
        <v>419311.86175198969</v>
      </c>
      <c r="AS304" s="1">
        <f t="shared" si="311"/>
        <v>167497.23551904643</v>
      </c>
      <c r="AT304" s="1">
        <f t="shared" si="312"/>
        <v>57319.343090023125</v>
      </c>
      <c r="AU304" s="1">
        <f t="shared" si="269"/>
        <v>83862.372350397942</v>
      </c>
      <c r="AV304" s="1">
        <f t="shared" si="270"/>
        <v>33499.447103809289</v>
      </c>
      <c r="AW304" s="1">
        <f t="shared" si="271"/>
        <v>11463.868618004626</v>
      </c>
      <c r="AX304" s="2">
        <f t="shared" si="313"/>
        <v>0.36969867582225591</v>
      </c>
      <c r="AY304" s="2">
        <f t="shared" si="309"/>
        <v>0.99</v>
      </c>
      <c r="AZ304" s="2">
        <f t="shared" si="310"/>
        <v>0.99</v>
      </c>
      <c r="BA304" s="2">
        <f t="shared" si="325"/>
        <v>0.56784907495665315</v>
      </c>
      <c r="BB304" s="2">
        <f t="shared" si="326"/>
        <v>1.3667711090472948E-2</v>
      </c>
      <c r="BC304" s="2">
        <f t="shared" si="319"/>
        <v>9.801E-2</v>
      </c>
      <c r="BD304" s="2">
        <f t="shared" si="320"/>
        <v>9.801E-2</v>
      </c>
      <c r="BE304" s="2">
        <f t="shared" si="327"/>
        <v>5731.0333832345286</v>
      </c>
      <c r="BF304" s="2">
        <f t="shared" si="321"/>
        <v>16416.40405322174</v>
      </c>
      <c r="BG304" s="2">
        <f t="shared" si="322"/>
        <v>5617.8688162531662</v>
      </c>
      <c r="BH304" s="2">
        <f t="shared" si="314"/>
        <v>14111.888768546483</v>
      </c>
      <c r="BI304" s="2">
        <f t="shared" si="323"/>
        <v>220855.64265816717</v>
      </c>
      <c r="BJ304" s="2">
        <f t="shared" si="324"/>
        <v>12881.186554714835</v>
      </c>
      <c r="BK304" s="11">
        <f t="shared" si="328"/>
        <v>3.2137061819173168E-2</v>
      </c>
      <c r="BL304" s="11"/>
      <c r="BM304" s="11"/>
    </row>
    <row r="305" spans="1:65">
      <c r="A305" s="2">
        <f t="shared" si="272"/>
        <v>2259</v>
      </c>
      <c r="B305" s="5">
        <f t="shared" si="273"/>
        <v>1165.4055419522404</v>
      </c>
      <c r="C305" s="5">
        <f t="shared" si="274"/>
        <v>2964.1692413906785</v>
      </c>
      <c r="D305" s="5">
        <f t="shared" si="275"/>
        <v>4369.9543381539661</v>
      </c>
      <c r="E305" s="15">
        <f t="shared" si="276"/>
        <v>1.1662876826562102E-8</v>
      </c>
      <c r="F305" s="15">
        <f t="shared" si="277"/>
        <v>2.2976649408138768E-8</v>
      </c>
      <c r="G305" s="15">
        <f t="shared" si="278"/>
        <v>4.6906012438164453E-8</v>
      </c>
      <c r="H305" s="5">
        <f t="shared" si="279"/>
        <v>420072.95533857937</v>
      </c>
      <c r="I305" s="5">
        <f t="shared" si="280"/>
        <v>167953.50592780043</v>
      </c>
      <c r="J305" s="5">
        <f t="shared" si="281"/>
        <v>57461.428618922306</v>
      </c>
      <c r="K305" s="5">
        <f t="shared" si="282"/>
        <v>360452.16898049938</v>
      </c>
      <c r="L305" s="5">
        <f t="shared" si="283"/>
        <v>56661.240384844852</v>
      </c>
      <c r="M305" s="5">
        <f t="shared" si="284"/>
        <v>13149.205729045714</v>
      </c>
      <c r="N305" s="15">
        <f t="shared" si="285"/>
        <v>1.8150898096482848E-3</v>
      </c>
      <c r="O305" s="15">
        <f t="shared" si="286"/>
        <v>2.7240243597534963E-3</v>
      </c>
      <c r="P305" s="15">
        <f t="shared" si="287"/>
        <v>2.4787938233987727E-3</v>
      </c>
      <c r="Q305" s="5">
        <f t="shared" si="288"/>
        <v>4021.6869468772411</v>
      </c>
      <c r="R305" s="5">
        <f t="shared" si="289"/>
        <v>4760.3011902808366</v>
      </c>
      <c r="S305" s="5">
        <f t="shared" si="290"/>
        <v>3298.7020571847347</v>
      </c>
      <c r="T305" s="5">
        <f t="shared" si="291"/>
        <v>9.5737821151465372</v>
      </c>
      <c r="U305" s="5">
        <f t="shared" si="292"/>
        <v>28.342970061769282</v>
      </c>
      <c r="V305" s="5">
        <f t="shared" si="293"/>
        <v>57.407240586748266</v>
      </c>
      <c r="W305" s="15">
        <f t="shared" si="294"/>
        <v>-1.0734613539272964E-2</v>
      </c>
      <c r="X305" s="15">
        <f t="shared" si="295"/>
        <v>-1.217998157191269E-2</v>
      </c>
      <c r="Y305" s="15">
        <f t="shared" si="296"/>
        <v>-9.7425357312937999E-3</v>
      </c>
      <c r="Z305" s="5">
        <f t="shared" si="315"/>
        <v>2155.1719382441534</v>
      </c>
      <c r="AA305" s="5">
        <f t="shared" si="316"/>
        <v>148.7866785653579</v>
      </c>
      <c r="AB305" s="5">
        <f t="shared" si="317"/>
        <v>883.23721137421319</v>
      </c>
      <c r="AC305" s="16">
        <f t="shared" si="297"/>
        <v>0.84260848924896048</v>
      </c>
      <c r="AD305" s="16">
        <f t="shared" si="298"/>
        <v>3.0959138732118756</v>
      </c>
      <c r="AE305" s="16">
        <f t="shared" si="299"/>
        <v>26.580160930209487</v>
      </c>
      <c r="AF305" s="15">
        <f t="shared" si="300"/>
        <v>-4.0504037456468023E-3</v>
      </c>
      <c r="AG305" s="15">
        <f t="shared" si="301"/>
        <v>2.9673830763510267E-4</v>
      </c>
      <c r="AH305" s="15">
        <f t="shared" si="302"/>
        <v>9.7937136394747881E-3</v>
      </c>
      <c r="AI305" s="1">
        <f t="shared" si="266"/>
        <v>823111.10674410965</v>
      </c>
      <c r="AJ305" s="1">
        <f t="shared" si="267"/>
        <v>326262.35525955859</v>
      </c>
      <c r="AK305" s="1">
        <f t="shared" si="268"/>
        <v>111882.47904105982</v>
      </c>
      <c r="AL305" s="14">
        <f t="shared" si="303"/>
        <v>98.407481226258511</v>
      </c>
      <c r="AM305" s="14">
        <f t="shared" si="304"/>
        <v>24.533050944995889</v>
      </c>
      <c r="AN305" s="14">
        <f t="shared" si="305"/>
        <v>7.6215053922207181</v>
      </c>
      <c r="AO305" s="11">
        <f t="shared" si="306"/>
        <v>1.6884014809644557E-3</v>
      </c>
      <c r="AP305" s="11">
        <f t="shared" si="307"/>
        <v>2.1269405559779984E-3</v>
      </c>
      <c r="AQ305" s="11">
        <f t="shared" si="308"/>
        <v>1.9294034494779806E-3</v>
      </c>
      <c r="AR305" s="1">
        <f t="shared" si="318"/>
        <v>420072.95533857937</v>
      </c>
      <c r="AS305" s="1">
        <f t="shared" si="311"/>
        <v>167953.50592780043</v>
      </c>
      <c r="AT305" s="1">
        <f t="shared" si="312"/>
        <v>57461.428618922306</v>
      </c>
      <c r="AU305" s="1">
        <f t="shared" si="269"/>
        <v>84014.591067715883</v>
      </c>
      <c r="AV305" s="1">
        <f t="shared" si="270"/>
        <v>33590.701185560087</v>
      </c>
      <c r="AW305" s="1">
        <f t="shared" si="271"/>
        <v>11492.285723784462</v>
      </c>
      <c r="AX305" s="2">
        <f t="shared" si="313"/>
        <v>0.37363686831200699</v>
      </c>
      <c r="AY305" s="2">
        <f t="shared" si="309"/>
        <v>0.99</v>
      </c>
      <c r="AZ305" s="2">
        <f t="shared" si="310"/>
        <v>0.99</v>
      </c>
      <c r="BA305" s="2">
        <f t="shared" si="325"/>
        <v>0.57321716116852461</v>
      </c>
      <c r="BB305" s="2">
        <f t="shared" si="326"/>
        <v>1.3960450936200406E-2</v>
      </c>
      <c r="BC305" s="2">
        <f t="shared" si="319"/>
        <v>9.801E-2</v>
      </c>
      <c r="BD305" s="2">
        <f t="shared" si="320"/>
        <v>9.801E-2</v>
      </c>
      <c r="BE305" s="2">
        <f t="shared" si="327"/>
        <v>5864.4078826289415</v>
      </c>
      <c r="BF305" s="2">
        <f t="shared" si="321"/>
        <v>16461.123115983719</v>
      </c>
      <c r="BG305" s="2">
        <f t="shared" si="322"/>
        <v>5631.7946189405748</v>
      </c>
      <c r="BH305" s="2">
        <f t="shared" si="314"/>
        <v>14565.403410286557</v>
      </c>
      <c r="BI305" s="2">
        <f t="shared" si="323"/>
        <v>223506.52957883303</v>
      </c>
      <c r="BJ305" s="2">
        <f t="shared" si="324"/>
        <v>12881.435156977566</v>
      </c>
      <c r="BK305" s="11">
        <f t="shared" si="328"/>
        <v>3.2110491740105801E-2</v>
      </c>
      <c r="BL305" s="11"/>
      <c r="BM305" s="11"/>
    </row>
    <row r="306" spans="1:65">
      <c r="A306" s="2">
        <f t="shared" si="272"/>
        <v>2260</v>
      </c>
      <c r="B306" s="5">
        <f t="shared" si="273"/>
        <v>1165.4055548646224</v>
      </c>
      <c r="C306" s="5">
        <f t="shared" si="274"/>
        <v>2964.169306092022</v>
      </c>
      <c r="D306" s="5">
        <f t="shared" si="275"/>
        <v>4369.9545328822414</v>
      </c>
      <c r="E306" s="15">
        <f t="shared" si="276"/>
        <v>1.1079732985233995E-8</v>
      </c>
      <c r="F306" s="15">
        <f t="shared" si="277"/>
        <v>2.1827816937731829E-8</v>
      </c>
      <c r="G306" s="15">
        <f t="shared" si="278"/>
        <v>4.4560711816256225E-8</v>
      </c>
      <c r="H306" s="5">
        <f t="shared" si="279"/>
        <v>420824.20230768464</v>
      </c>
      <c r="I306" s="5">
        <f t="shared" si="280"/>
        <v>168406.55298347026</v>
      </c>
      <c r="J306" s="5">
        <f t="shared" si="281"/>
        <v>57602.443981784993</v>
      </c>
      <c r="K306" s="5">
        <f t="shared" si="282"/>
        <v>361096.78776721552</v>
      </c>
      <c r="L306" s="5">
        <f t="shared" si="283"/>
        <v>56814.080301471862</v>
      </c>
      <c r="M306" s="5">
        <f t="shared" si="284"/>
        <v>13181.474440603117</v>
      </c>
      <c r="N306" s="15">
        <f t="shared" si="285"/>
        <v>1.7883615142042508E-3</v>
      </c>
      <c r="O306" s="15">
        <f t="shared" si="286"/>
        <v>2.697433299887475E-3</v>
      </c>
      <c r="P306" s="15">
        <f t="shared" si="287"/>
        <v>2.4540426412313909E-3</v>
      </c>
      <c r="Q306" s="5">
        <f t="shared" si="288"/>
        <v>3985.6307602330412</v>
      </c>
      <c r="R306" s="5">
        <f t="shared" si="289"/>
        <v>4715.0051091630448</v>
      </c>
      <c r="S306" s="5">
        <f t="shared" si="290"/>
        <v>3274.580768610615</v>
      </c>
      <c r="T306" s="5">
        <f t="shared" si="291"/>
        <v>9.4710112640312367</v>
      </c>
      <c r="U306" s="5">
        <f t="shared" si="292"/>
        <v>27.997753208723658</v>
      </c>
      <c r="V306" s="5">
        <f t="shared" si="293"/>
        <v>56.84794849409689</v>
      </c>
      <c r="W306" s="15">
        <f t="shared" si="294"/>
        <v>-1.0734613539272964E-2</v>
      </c>
      <c r="X306" s="15">
        <f t="shared" si="295"/>
        <v>-1.217998157191269E-2</v>
      </c>
      <c r="Y306" s="15">
        <f t="shared" si="296"/>
        <v>-9.7425357312937999E-3</v>
      </c>
      <c r="Z306" s="5">
        <f t="shared" si="315"/>
        <v>2113.9642502736397</v>
      </c>
      <c r="AA306" s="5">
        <f t="shared" si="316"/>
        <v>147.41855671272023</v>
      </c>
      <c r="AB306" s="5">
        <f t="shared" si="317"/>
        <v>885.38744661593978</v>
      </c>
      <c r="AC306" s="16">
        <f t="shared" si="297"/>
        <v>0.83919558466799271</v>
      </c>
      <c r="AD306" s="16">
        <f t="shared" si="298"/>
        <v>3.0968325494551965</v>
      </c>
      <c r="AE306" s="16">
        <f t="shared" si="299"/>
        <v>26.840479414851114</v>
      </c>
      <c r="AF306" s="15">
        <f t="shared" si="300"/>
        <v>-4.0504037456468023E-3</v>
      </c>
      <c r="AG306" s="15">
        <f t="shared" si="301"/>
        <v>2.9673830763510267E-4</v>
      </c>
      <c r="AH306" s="15">
        <f t="shared" si="302"/>
        <v>9.7937136394747881E-3</v>
      </c>
      <c r="AI306" s="1">
        <f t="shared" si="266"/>
        <v>824814.58713741461</v>
      </c>
      <c r="AJ306" s="1">
        <f t="shared" si="267"/>
        <v>327226.82091916283</v>
      </c>
      <c r="AK306" s="1">
        <f t="shared" si="268"/>
        <v>112186.51686073829</v>
      </c>
      <c r="AL306" s="14">
        <f t="shared" si="303"/>
        <v>98.571971049928507</v>
      </c>
      <c r="AM306" s="14">
        <f t="shared" si="304"/>
        <v>24.584709482602506</v>
      </c>
      <c r="AN306" s="14">
        <f t="shared" si="305"/>
        <v>7.6360633014267441</v>
      </c>
      <c r="AO306" s="11">
        <f t="shared" si="306"/>
        <v>1.6715174661548111E-3</v>
      </c>
      <c r="AP306" s="11">
        <f t="shared" si="307"/>
        <v>2.1056711504182182E-3</v>
      </c>
      <c r="AQ306" s="11">
        <f t="shared" si="308"/>
        <v>1.9101094149832007E-3</v>
      </c>
      <c r="AR306" s="1">
        <f t="shared" si="318"/>
        <v>420824.20230768464</v>
      </c>
      <c r="AS306" s="1">
        <f t="shared" si="311"/>
        <v>168406.55298347026</v>
      </c>
      <c r="AT306" s="1">
        <f t="shared" si="312"/>
        <v>57602.443981784993</v>
      </c>
      <c r="AU306" s="1">
        <f t="shared" si="269"/>
        <v>84164.840461536936</v>
      </c>
      <c r="AV306" s="1">
        <f t="shared" si="270"/>
        <v>33681.310596694057</v>
      </c>
      <c r="AW306" s="1">
        <f t="shared" si="271"/>
        <v>11520.488796357</v>
      </c>
      <c r="AX306" s="2">
        <f t="shared" si="313"/>
        <v>0.37758579230672396</v>
      </c>
      <c r="AY306" s="2">
        <f t="shared" si="309"/>
        <v>0.99</v>
      </c>
      <c r="AZ306" s="2">
        <f t="shared" si="310"/>
        <v>0.99</v>
      </c>
      <c r="BA306" s="2">
        <f t="shared" si="325"/>
        <v>0.5785871426612067</v>
      </c>
      <c r="BB306" s="2">
        <f t="shared" si="326"/>
        <v>1.425710305518965E-2</v>
      </c>
      <c r="BC306" s="2">
        <f t="shared" si="319"/>
        <v>9.801E-2</v>
      </c>
      <c r="BD306" s="2">
        <f t="shared" si="320"/>
        <v>9.801E-2</v>
      </c>
      <c r="BE306" s="2">
        <f t="shared" si="327"/>
        <v>5999.7340204186376</v>
      </c>
      <c r="BF306" s="2">
        <f t="shared" si="321"/>
        <v>16505.526257909922</v>
      </c>
      <c r="BG306" s="2">
        <f t="shared" si="322"/>
        <v>5645.6155346547475</v>
      </c>
      <c r="BH306" s="2">
        <f t="shared" si="314"/>
        <v>15033.105676183874</v>
      </c>
      <c r="BI306" s="2">
        <f t="shared" si="323"/>
        <v>226189.28196201727</v>
      </c>
      <c r="BJ306" s="2">
        <f t="shared" si="324"/>
        <v>12881.686940543186</v>
      </c>
      <c r="BK306" s="11">
        <f t="shared" si="328"/>
        <v>3.2084142371813201E-2</v>
      </c>
      <c r="BL306" s="11"/>
      <c r="BM306" s="11"/>
    </row>
    <row r="307" spans="1:65">
      <c r="A307" s="2">
        <f t="shared" si="272"/>
        <v>2261</v>
      </c>
      <c r="B307" s="5">
        <f t="shared" si="273"/>
        <v>1165.4055671313856</v>
      </c>
      <c r="C307" s="5">
        <f t="shared" si="274"/>
        <v>2964.1693675582997</v>
      </c>
      <c r="D307" s="5">
        <f t="shared" si="275"/>
        <v>4369.9547178741122</v>
      </c>
      <c r="E307" s="15">
        <f t="shared" si="276"/>
        <v>1.0525746335972294E-8</v>
      </c>
      <c r="F307" s="15">
        <f t="shared" si="277"/>
        <v>2.0736426090845238E-8</v>
      </c>
      <c r="G307" s="15">
        <f t="shared" si="278"/>
        <v>4.2332676225443413E-8</v>
      </c>
      <c r="H307" s="5">
        <f t="shared" si="279"/>
        <v>421565.63740127702</v>
      </c>
      <c r="I307" s="5">
        <f t="shared" si="280"/>
        <v>168856.37974925179</v>
      </c>
      <c r="J307" s="5">
        <f t="shared" si="281"/>
        <v>57742.393686507268</v>
      </c>
      <c r="K307" s="5">
        <f t="shared" si="282"/>
        <v>361732.98746027914</v>
      </c>
      <c r="L307" s="5">
        <f t="shared" si="283"/>
        <v>56965.833868104943</v>
      </c>
      <c r="M307" s="5">
        <f t="shared" si="284"/>
        <v>13213.499318500417</v>
      </c>
      <c r="N307" s="15">
        <f t="shared" si="285"/>
        <v>1.7618536487058467E-3</v>
      </c>
      <c r="O307" s="15">
        <f t="shared" si="286"/>
        <v>2.6710555874147612E-3</v>
      </c>
      <c r="P307" s="15">
        <f t="shared" si="287"/>
        <v>2.4295368504947401E-3</v>
      </c>
      <c r="Q307" s="5">
        <f t="shared" si="288"/>
        <v>3949.7933144742242</v>
      </c>
      <c r="R307" s="5">
        <f t="shared" si="289"/>
        <v>4670.0171762188002</v>
      </c>
      <c r="S307" s="5">
        <f t="shared" si="290"/>
        <v>3250.5563918852067</v>
      </c>
      <c r="T307" s="5">
        <f t="shared" si="291"/>
        <v>9.369343618285761</v>
      </c>
      <c r="U307" s="5">
        <f t="shared" si="292"/>
        <v>27.656741090586443</v>
      </c>
      <c r="V307" s="5">
        <f t="shared" si="293"/>
        <v>56.294105324642402</v>
      </c>
      <c r="W307" s="15">
        <f t="shared" si="294"/>
        <v>-1.0734613539272964E-2</v>
      </c>
      <c r="X307" s="15">
        <f t="shared" si="295"/>
        <v>-1.217998157191269E-2</v>
      </c>
      <c r="Y307" s="15">
        <f t="shared" si="296"/>
        <v>-9.7425357312937999E-3</v>
      </c>
      <c r="Z307" s="5">
        <f t="shared" si="315"/>
        <v>2073.3714291658985</v>
      </c>
      <c r="AA307" s="5">
        <f t="shared" si="316"/>
        <v>146.05914141425336</v>
      </c>
      <c r="AB307" s="5">
        <f t="shared" si="317"/>
        <v>887.52100109229627</v>
      </c>
      <c r="AC307" s="16">
        <f t="shared" si="297"/>
        <v>0.83579650372852321</v>
      </c>
      <c r="AD307" s="16">
        <f t="shared" si="298"/>
        <v>3.0977514983049512</v>
      </c>
      <c r="AE307" s="16">
        <f t="shared" si="299"/>
        <v>27.103347384186382</v>
      </c>
      <c r="AF307" s="15">
        <f t="shared" si="300"/>
        <v>-4.0504037456468023E-3</v>
      </c>
      <c r="AG307" s="15">
        <f t="shared" si="301"/>
        <v>2.9673830763510267E-4</v>
      </c>
      <c r="AH307" s="15">
        <f t="shared" si="302"/>
        <v>9.7937136394747881E-3</v>
      </c>
      <c r="AI307" s="1">
        <f t="shared" si="266"/>
        <v>826497.96888521011</v>
      </c>
      <c r="AJ307" s="1">
        <f t="shared" si="267"/>
        <v>328185.44942394062</v>
      </c>
      <c r="AK307" s="1">
        <f t="shared" si="268"/>
        <v>112488.35397102145</v>
      </c>
      <c r="AL307" s="14">
        <f t="shared" si="303"/>
        <v>98.735088173498937</v>
      </c>
      <c r="AM307" s="14">
        <f t="shared" si="304"/>
        <v>24.635959122966444</v>
      </c>
      <c r="AN307" s="14">
        <f t="shared" si="305"/>
        <v>7.6505031606681531</v>
      </c>
      <c r="AO307" s="11">
        <f t="shared" si="306"/>
        <v>1.654802291493263E-3</v>
      </c>
      <c r="AP307" s="11">
        <f t="shared" si="307"/>
        <v>2.084614438914036E-3</v>
      </c>
      <c r="AQ307" s="11">
        <f t="shared" si="308"/>
        <v>1.8910083208333686E-3</v>
      </c>
      <c r="AR307" s="1">
        <f t="shared" si="318"/>
        <v>421565.63740127702</v>
      </c>
      <c r="AS307" s="1">
        <f t="shared" si="311"/>
        <v>168856.37974925179</v>
      </c>
      <c r="AT307" s="1">
        <f t="shared" si="312"/>
        <v>57742.393686507268</v>
      </c>
      <c r="AU307" s="1">
        <f t="shared" si="269"/>
        <v>84313.127480255411</v>
      </c>
      <c r="AV307" s="1">
        <f t="shared" si="270"/>
        <v>33771.275949850358</v>
      </c>
      <c r="AW307" s="1">
        <f t="shared" si="271"/>
        <v>11548.478737301455</v>
      </c>
      <c r="AX307" s="2">
        <f t="shared" si="313"/>
        <v>0.38154496448009761</v>
      </c>
      <c r="AY307" s="2">
        <f t="shared" si="309"/>
        <v>0.99</v>
      </c>
      <c r="AZ307" s="2">
        <f t="shared" si="310"/>
        <v>0.99</v>
      </c>
      <c r="BA307" s="2">
        <f t="shared" si="325"/>
        <v>0.58395785306688797</v>
      </c>
      <c r="BB307" s="2">
        <f t="shared" si="326"/>
        <v>1.4557655992011895E-2</v>
      </c>
      <c r="BC307" s="2">
        <f t="shared" si="319"/>
        <v>9.801E-2</v>
      </c>
      <c r="BD307" s="2">
        <f t="shared" si="320"/>
        <v>9.801E-2</v>
      </c>
      <c r="BE307" s="2">
        <f t="shared" si="327"/>
        <v>6137.0075273410148</v>
      </c>
      <c r="BF307" s="2">
        <f t="shared" si="321"/>
        <v>16549.613779224168</v>
      </c>
      <c r="BG307" s="2">
        <f t="shared" si="322"/>
        <v>5659.3320052145773</v>
      </c>
      <c r="BH307" s="2">
        <f t="shared" si="314"/>
        <v>15515.42997898907</v>
      </c>
      <c r="BI307" s="2">
        <f t="shared" si="323"/>
        <v>228904.28402237073</v>
      </c>
      <c r="BJ307" s="2">
        <f t="shared" si="324"/>
        <v>12881.941876144387</v>
      </c>
      <c r="BK307" s="11">
        <f t="shared" si="328"/>
        <v>3.2058014083888614E-2</v>
      </c>
      <c r="BL307" s="11"/>
      <c r="BM307" s="11"/>
    </row>
    <row r="308" spans="1:65">
      <c r="A308" s="2">
        <f t="shared" si="272"/>
        <v>2262</v>
      </c>
      <c r="B308" s="5">
        <f t="shared" si="273"/>
        <v>1165.4055787848108</v>
      </c>
      <c r="C308" s="5">
        <f t="shared" si="274"/>
        <v>2964.1694259512647</v>
      </c>
      <c r="D308" s="5">
        <f t="shared" si="275"/>
        <v>4369.9548936163965</v>
      </c>
      <c r="E308" s="15">
        <f t="shared" si="276"/>
        <v>9.9994590191736791E-9</v>
      </c>
      <c r="F308" s="15">
        <f t="shared" si="277"/>
        <v>1.9699604786302975E-8</v>
      </c>
      <c r="G308" s="15">
        <f t="shared" si="278"/>
        <v>4.021604241417124E-8</v>
      </c>
      <c r="H308" s="5">
        <f t="shared" si="279"/>
        <v>422297.29664717556</v>
      </c>
      <c r="I308" s="5">
        <f t="shared" si="280"/>
        <v>169302.99021336003</v>
      </c>
      <c r="J308" s="5">
        <f t="shared" si="281"/>
        <v>57881.282301505416</v>
      </c>
      <c r="K308" s="5">
        <f t="shared" si="282"/>
        <v>362360.79896538035</v>
      </c>
      <c r="L308" s="5">
        <f t="shared" si="283"/>
        <v>57116.502427666434</v>
      </c>
      <c r="M308" s="5">
        <f t="shared" si="284"/>
        <v>13245.28140692208</v>
      </c>
      <c r="N308" s="15">
        <f t="shared" si="285"/>
        <v>1.7355660856619437E-3</v>
      </c>
      <c r="O308" s="15">
        <f t="shared" si="286"/>
        <v>2.6448934270029145E-3</v>
      </c>
      <c r="P308" s="15">
        <f t="shared" si="287"/>
        <v>2.4052741560416369E-3</v>
      </c>
      <c r="Q308" s="5">
        <f t="shared" si="288"/>
        <v>3914.175389002387</v>
      </c>
      <c r="R308" s="5">
        <f t="shared" si="289"/>
        <v>4625.3377984718627</v>
      </c>
      <c r="S308" s="5">
        <f t="shared" si="290"/>
        <v>3226.6301673213566</v>
      </c>
      <c r="T308" s="5">
        <f t="shared" si="291"/>
        <v>9.2687673354268103</v>
      </c>
      <c r="U308" s="5">
        <f t="shared" si="292"/>
        <v>27.319882493763942</v>
      </c>
      <c r="V308" s="5">
        <f t="shared" si="293"/>
        <v>55.745657992055854</v>
      </c>
      <c r="W308" s="15">
        <f t="shared" si="294"/>
        <v>-1.0734613539272964E-2</v>
      </c>
      <c r="X308" s="15">
        <f t="shared" si="295"/>
        <v>-1.217998157191269E-2</v>
      </c>
      <c r="Y308" s="15">
        <f t="shared" si="296"/>
        <v>-9.7425357312937999E-3</v>
      </c>
      <c r="Z308" s="5">
        <f t="shared" si="315"/>
        <v>2033.3887212369127</v>
      </c>
      <c r="AA308" s="5">
        <f t="shared" si="316"/>
        <v>144.70845485108578</v>
      </c>
      <c r="AB308" s="5">
        <f t="shared" si="317"/>
        <v>889.63794645756195</v>
      </c>
      <c r="AC308" s="16">
        <f t="shared" si="297"/>
        <v>0.83241119043922274</v>
      </c>
      <c r="AD308" s="16">
        <f t="shared" si="298"/>
        <v>3.0986707198420325</v>
      </c>
      <c r="AE308" s="16">
        <f t="shared" si="299"/>
        <v>27.36878980713831</v>
      </c>
      <c r="AF308" s="15">
        <f t="shared" si="300"/>
        <v>-4.0504037456468023E-3</v>
      </c>
      <c r="AG308" s="15">
        <f t="shared" si="301"/>
        <v>2.9673830763510267E-4</v>
      </c>
      <c r="AH308" s="15">
        <f t="shared" si="302"/>
        <v>9.7937136394747881E-3</v>
      </c>
      <c r="AI308" s="1">
        <f t="shared" si="266"/>
        <v>828161.29947694461</v>
      </c>
      <c r="AJ308" s="1">
        <f t="shared" si="267"/>
        <v>329138.18043139693</v>
      </c>
      <c r="AK308" s="1">
        <f t="shared" si="268"/>
        <v>112787.99731122077</v>
      </c>
      <c r="AL308" s="14">
        <f t="shared" si="303"/>
        <v>98.896841353157612</v>
      </c>
      <c r="AM308" s="14">
        <f t="shared" si="304"/>
        <v>24.686802034309633</v>
      </c>
      <c r="AN308" s="14">
        <f t="shared" si="305"/>
        <v>7.6648256541521844</v>
      </c>
      <c r="AO308" s="11">
        <f t="shared" si="306"/>
        <v>1.6382542685783304E-3</v>
      </c>
      <c r="AP308" s="11">
        <f t="shared" si="307"/>
        <v>2.0637682945248955E-3</v>
      </c>
      <c r="AQ308" s="11">
        <f t="shared" si="308"/>
        <v>1.8720982376250349E-3</v>
      </c>
      <c r="AR308" s="1">
        <f t="shared" si="318"/>
        <v>422297.29664717556</v>
      </c>
      <c r="AS308" s="1">
        <f t="shared" si="311"/>
        <v>169302.99021336003</v>
      </c>
      <c r="AT308" s="1">
        <f t="shared" si="312"/>
        <v>57881.282301505416</v>
      </c>
      <c r="AU308" s="1">
        <f t="shared" si="269"/>
        <v>84459.459329435122</v>
      </c>
      <c r="AV308" s="1">
        <f t="shared" si="270"/>
        <v>33860.598042672005</v>
      </c>
      <c r="AW308" s="1">
        <f t="shared" si="271"/>
        <v>11576.256460301083</v>
      </c>
      <c r="AX308" s="2">
        <f t="shared" si="313"/>
        <v>0.38551389831122412</v>
      </c>
      <c r="AY308" s="2">
        <f t="shared" si="309"/>
        <v>0.99</v>
      </c>
      <c r="AZ308" s="2">
        <f t="shared" si="310"/>
        <v>0.99</v>
      </c>
      <c r="BA308" s="2">
        <f t="shared" si="325"/>
        <v>0.5893281126896992</v>
      </c>
      <c r="BB308" s="2">
        <f t="shared" si="326"/>
        <v>1.4862096579111687E-2</v>
      </c>
      <c r="BC308" s="2">
        <f t="shared" si="319"/>
        <v>9.801E-2</v>
      </c>
      <c r="BD308" s="2">
        <f t="shared" si="320"/>
        <v>9.801E-2</v>
      </c>
      <c r="BE308" s="2">
        <f t="shared" si="327"/>
        <v>6276.2232078681018</v>
      </c>
      <c r="BF308" s="2">
        <f t="shared" si="321"/>
        <v>16593.386070811415</v>
      </c>
      <c r="BG308" s="2">
        <f t="shared" si="322"/>
        <v>5672.9444783705458</v>
      </c>
      <c r="BH308" s="2">
        <f t="shared" si="314"/>
        <v>16012.82385177309</v>
      </c>
      <c r="BI308" s="2">
        <f t="shared" si="323"/>
        <v>231651.92453158007</v>
      </c>
      <c r="BJ308" s="2">
        <f t="shared" si="324"/>
        <v>12882.199934627864</v>
      </c>
      <c r="BK308" s="11">
        <f t="shared" si="328"/>
        <v>3.2032107164988916E-2</v>
      </c>
      <c r="BL308" s="11"/>
      <c r="BM308" s="11"/>
    </row>
    <row r="309" spans="1:65">
      <c r="A309" s="2">
        <f t="shared" si="272"/>
        <v>2263</v>
      </c>
      <c r="B309" s="5">
        <f t="shared" si="273"/>
        <v>1165.4055898555648</v>
      </c>
      <c r="C309" s="5">
        <f t="shared" si="274"/>
        <v>2964.1694814245825</v>
      </c>
      <c r="D309" s="5">
        <f t="shared" si="275"/>
        <v>4369.9550605715731</v>
      </c>
      <c r="E309" s="15">
        <f t="shared" si="276"/>
        <v>9.499486068214995E-9</v>
      </c>
      <c r="F309" s="15">
        <f t="shared" si="277"/>
        <v>1.8714624546987826E-8</v>
      </c>
      <c r="G309" s="15">
        <f t="shared" si="278"/>
        <v>3.8205240293462678E-8</v>
      </c>
      <c r="H309" s="5">
        <f t="shared" si="279"/>
        <v>423019.21736006316</v>
      </c>
      <c r="I309" s="5">
        <f t="shared" si="280"/>
        <v>169746.38922622436</v>
      </c>
      <c r="J309" s="5">
        <f t="shared" si="281"/>
        <v>58019.114453170543</v>
      </c>
      <c r="K309" s="5">
        <f t="shared" si="282"/>
        <v>362980.25429283403</v>
      </c>
      <c r="L309" s="5">
        <f t="shared" si="283"/>
        <v>57266.087614073971</v>
      </c>
      <c r="M309" s="5">
        <f t="shared" si="284"/>
        <v>13276.821763375723</v>
      </c>
      <c r="N309" s="15">
        <f t="shared" si="285"/>
        <v>1.7094987350241286E-3</v>
      </c>
      <c r="O309" s="15">
        <f t="shared" si="286"/>
        <v>2.6189486409287088E-3</v>
      </c>
      <c r="P309" s="15">
        <f t="shared" si="287"/>
        <v>2.3812522727648666E-3</v>
      </c>
      <c r="Q309" s="5">
        <f t="shared" si="288"/>
        <v>3878.777715316985</v>
      </c>
      <c r="R309" s="5">
        <f t="shared" si="289"/>
        <v>4580.9673347183798</v>
      </c>
      <c r="S309" s="5">
        <f t="shared" si="290"/>
        <v>3202.803294409754</v>
      </c>
      <c r="T309" s="5">
        <f t="shared" si="291"/>
        <v>9.1692707000955664</v>
      </c>
      <c r="U309" s="5">
        <f t="shared" si="292"/>
        <v>26.987126828443078</v>
      </c>
      <c r="V309" s="5">
        <f t="shared" si="293"/>
        <v>55.202553927203766</v>
      </c>
      <c r="W309" s="15">
        <f t="shared" si="294"/>
        <v>-1.0734613539272964E-2</v>
      </c>
      <c r="X309" s="15">
        <f t="shared" si="295"/>
        <v>-1.217998157191269E-2</v>
      </c>
      <c r="Y309" s="15">
        <f t="shared" si="296"/>
        <v>-9.7425357312937999E-3</v>
      </c>
      <c r="Z309" s="5">
        <f t="shared" si="315"/>
        <v>1994.01130559942</v>
      </c>
      <c r="AA309" s="5">
        <f t="shared" si="316"/>
        <v>143.36651777269276</v>
      </c>
      <c r="AB309" s="5">
        <f t="shared" si="317"/>
        <v>891.73835528592758</v>
      </c>
      <c r="AC309" s="16">
        <f t="shared" si="297"/>
        <v>0.82903958903554942</v>
      </c>
      <c r="AD309" s="16">
        <f t="shared" si="298"/>
        <v>3.0995902141473568</v>
      </c>
      <c r="AE309" s="16">
        <f t="shared" si="299"/>
        <v>27.636831897168399</v>
      </c>
      <c r="AF309" s="15">
        <f t="shared" si="300"/>
        <v>-4.0504037456468023E-3</v>
      </c>
      <c r="AG309" s="15">
        <f t="shared" si="301"/>
        <v>2.9673830763510267E-4</v>
      </c>
      <c r="AH309" s="15">
        <f t="shared" si="302"/>
        <v>9.7937136394747881E-3</v>
      </c>
      <c r="AI309" s="1">
        <f t="shared" si="266"/>
        <v>829804.62885868526</v>
      </c>
      <c r="AJ309" s="1">
        <f t="shared" si="267"/>
        <v>330084.9604309292</v>
      </c>
      <c r="AK309" s="1">
        <f t="shared" si="268"/>
        <v>113085.45404039978</v>
      </c>
      <c r="AL309" s="14">
        <f t="shared" si="303"/>
        <v>99.057239343928373</v>
      </c>
      <c r="AM309" s="14">
        <f t="shared" si="304"/>
        <v>24.737240395247934</v>
      </c>
      <c r="AN309" s="14">
        <f t="shared" si="305"/>
        <v>7.6790314676850366</v>
      </c>
      <c r="AO309" s="11">
        <f t="shared" si="306"/>
        <v>1.621871725892547E-3</v>
      </c>
      <c r="AP309" s="11">
        <f t="shared" si="307"/>
        <v>2.0431306115796465E-3</v>
      </c>
      <c r="AQ309" s="11">
        <f t="shared" si="308"/>
        <v>1.8533772552487846E-3</v>
      </c>
      <c r="AR309" s="1">
        <f t="shared" si="318"/>
        <v>423019.21736006316</v>
      </c>
      <c r="AS309" s="1">
        <f t="shared" si="311"/>
        <v>169746.38922622436</v>
      </c>
      <c r="AT309" s="1">
        <f t="shared" si="312"/>
        <v>58019.114453170543</v>
      </c>
      <c r="AU309" s="1">
        <f t="shared" si="269"/>
        <v>84603.843472012639</v>
      </c>
      <c r="AV309" s="1">
        <f t="shared" si="270"/>
        <v>33949.277845244877</v>
      </c>
      <c r="AW309" s="1">
        <f t="shared" si="271"/>
        <v>11603.82289063411</v>
      </c>
      <c r="AX309" s="2">
        <f t="shared" si="313"/>
        <v>0.38949210430561154</v>
      </c>
      <c r="AY309" s="2">
        <f t="shared" si="309"/>
        <v>0.99</v>
      </c>
      <c r="AZ309" s="2">
        <f t="shared" si="310"/>
        <v>0.99</v>
      </c>
      <c r="BA309" s="2">
        <f t="shared" si="325"/>
        <v>0.59469672918032179</v>
      </c>
      <c r="BB309" s="2">
        <f t="shared" si="326"/>
        <v>1.5170409931641338E-2</v>
      </c>
      <c r="BC309" s="2">
        <f t="shared" si="319"/>
        <v>9.801E-2</v>
      </c>
      <c r="BD309" s="2">
        <f t="shared" si="320"/>
        <v>9.801E-2</v>
      </c>
      <c r="BE309" s="2">
        <f t="shared" si="327"/>
        <v>6417.3749363142479</v>
      </c>
      <c r="BF309" s="2">
        <f t="shared" si="321"/>
        <v>16636.843608062249</v>
      </c>
      <c r="BG309" s="2">
        <f t="shared" si="322"/>
        <v>5686.4534075552447</v>
      </c>
      <c r="BH309" s="2">
        <f t="shared" si="314"/>
        <v>16525.748341407176</v>
      </c>
      <c r="BI309" s="2">
        <f t="shared" si="323"/>
        <v>234432.59687788927</v>
      </c>
      <c r="BJ309" s="2">
        <f t="shared" si="324"/>
        <v>12882.461086967956</v>
      </c>
      <c r="BK309" s="11">
        <f t="shared" si="328"/>
        <v>3.200642183076649E-2</v>
      </c>
      <c r="BL309" s="11"/>
      <c r="BM309" s="11"/>
    </row>
    <row r="310" spans="1:65">
      <c r="A310" s="2">
        <f t="shared" si="272"/>
        <v>2264</v>
      </c>
      <c r="B310" s="5">
        <f t="shared" si="273"/>
        <v>1165.4056003727812</v>
      </c>
      <c r="C310" s="5">
        <f t="shared" si="274"/>
        <v>2964.1695341242353</v>
      </c>
      <c r="D310" s="5">
        <f t="shared" si="275"/>
        <v>4369.9552191789971</v>
      </c>
      <c r="E310" s="15">
        <f t="shared" si="276"/>
        <v>9.0245117648042454E-9</v>
      </c>
      <c r="F310" s="15">
        <f t="shared" si="277"/>
        <v>1.7778893319638433E-8</v>
      </c>
      <c r="G310" s="15">
        <f t="shared" si="278"/>
        <v>3.629497827878954E-8</v>
      </c>
      <c r="H310" s="5">
        <f t="shared" si="279"/>
        <v>423731.43814166443</v>
      </c>
      <c r="I310" s="5">
        <f t="shared" si="280"/>
        <v>170186.58244223235</v>
      </c>
      <c r="J310" s="5">
        <f t="shared" si="281"/>
        <v>58155.894823408446</v>
      </c>
      <c r="K310" s="5">
        <f t="shared" si="282"/>
        <v>363591.38655771379</v>
      </c>
      <c r="L310" s="5">
        <f t="shared" si="283"/>
        <v>57414.591332581796</v>
      </c>
      <c r="M310" s="5">
        <f t="shared" si="284"/>
        <v>13308.121458126625</v>
      </c>
      <c r="N310" s="15">
        <f t="shared" si="285"/>
        <v>1.6836515420664E-3</v>
      </c>
      <c r="O310" s="15">
        <f t="shared" si="286"/>
        <v>2.5932227029130672E-3</v>
      </c>
      <c r="P310" s="15">
        <f t="shared" si="287"/>
        <v>2.3574689265801752E-3</v>
      </c>
      <c r="Q310" s="5">
        <f t="shared" si="288"/>
        <v>3843.6009778047192</v>
      </c>
      <c r="R310" s="5">
        <f t="shared" si="289"/>
        <v>4536.9060944475023</v>
      </c>
      <c r="S310" s="5">
        <f t="shared" si="290"/>
        <v>3179.076932396601</v>
      </c>
      <c r="T310" s="5">
        <f t="shared" si="291"/>
        <v>9.0708421226930618</v>
      </c>
      <c r="U310" s="5">
        <f t="shared" si="292"/>
        <v>26.658424120993772</v>
      </c>
      <c r="V310" s="5">
        <f t="shared" si="293"/>
        <v>54.664741073109312</v>
      </c>
      <c r="W310" s="15">
        <f t="shared" si="294"/>
        <v>-1.0734613539272964E-2</v>
      </c>
      <c r="X310" s="15">
        <f t="shared" si="295"/>
        <v>-1.217998157191269E-2</v>
      </c>
      <c r="Y310" s="15">
        <f t="shared" si="296"/>
        <v>-9.7425357312937999E-3</v>
      </c>
      <c r="Z310" s="5">
        <f t="shared" si="315"/>
        <v>1955.2342967848715</v>
      </c>
      <c r="AA310" s="5">
        <f t="shared" si="316"/>
        <v>142.03334945312153</v>
      </c>
      <c r="AB310" s="5">
        <f t="shared" si="317"/>
        <v>893.82230103207485</v>
      </c>
      <c r="AC310" s="16">
        <f t="shared" si="297"/>
        <v>0.82568164397883037</v>
      </c>
      <c r="AD310" s="16">
        <f t="shared" si="298"/>
        <v>3.1005099813018653</v>
      </c>
      <c r="AE310" s="16">
        <f t="shared" si="299"/>
        <v>27.90749911467157</v>
      </c>
      <c r="AF310" s="15">
        <f t="shared" si="300"/>
        <v>-4.0504037456468023E-3</v>
      </c>
      <c r="AG310" s="15">
        <f t="shared" si="301"/>
        <v>2.9673830763510267E-4</v>
      </c>
      <c r="AH310" s="15">
        <f t="shared" si="302"/>
        <v>9.7937136394747881E-3</v>
      </c>
      <c r="AI310" s="1">
        <f t="shared" si="266"/>
        <v>831428.00944482943</v>
      </c>
      <c r="AJ310" s="1">
        <f t="shared" si="267"/>
        <v>331025.74223308114</v>
      </c>
      <c r="AK310" s="1">
        <f t="shared" si="268"/>
        <v>113380.73152699391</v>
      </c>
      <c r="AL310" s="14">
        <f t="shared" si="303"/>
        <v>99.216290898307903</v>
      </c>
      <c r="AM310" s="14">
        <f t="shared" si="304"/>
        <v>24.787276394214498</v>
      </c>
      <c r="AN310" s="14">
        <f t="shared" si="305"/>
        <v>7.693121288526938</v>
      </c>
      <c r="AO310" s="11">
        <f t="shared" si="306"/>
        <v>1.6056530086336215E-3</v>
      </c>
      <c r="AP310" s="11">
        <f t="shared" si="307"/>
        <v>2.0226993054638502E-3</v>
      </c>
      <c r="AQ310" s="11">
        <f t="shared" si="308"/>
        <v>1.8348434826962966E-3</v>
      </c>
      <c r="AR310" s="1">
        <f t="shared" si="318"/>
        <v>423731.43814166443</v>
      </c>
      <c r="AS310" s="1">
        <f t="shared" si="311"/>
        <v>170186.58244223235</v>
      </c>
      <c r="AT310" s="1">
        <f t="shared" si="312"/>
        <v>58155.894823408446</v>
      </c>
      <c r="AU310" s="1">
        <f t="shared" si="269"/>
        <v>84746.287628332895</v>
      </c>
      <c r="AV310" s="1">
        <f t="shared" si="270"/>
        <v>34037.316488446471</v>
      </c>
      <c r="AW310" s="1">
        <f t="shared" si="271"/>
        <v>11631.178964681691</v>
      </c>
      <c r="AX310" s="2">
        <f t="shared" si="313"/>
        <v>0.39347909021950561</v>
      </c>
      <c r="AY310" s="2">
        <f t="shared" si="309"/>
        <v>0.99</v>
      </c>
      <c r="AZ310" s="2">
        <f t="shared" si="310"/>
        <v>0.99</v>
      </c>
      <c r="BA310" s="2">
        <f t="shared" si="325"/>
        <v>0.6000624982486269</v>
      </c>
      <c r="BB310" s="2">
        <f t="shared" si="326"/>
        <v>1.5482579443996983E-2</v>
      </c>
      <c r="BC310" s="2">
        <f t="shared" si="319"/>
        <v>9.801E-2</v>
      </c>
      <c r="BD310" s="2">
        <f t="shared" si="320"/>
        <v>9.801E-2</v>
      </c>
      <c r="BE310" s="2">
        <f t="shared" si="327"/>
        <v>6560.4556539474133</v>
      </c>
      <c r="BF310" s="2">
        <f t="shared" si="321"/>
        <v>16679.986945163193</v>
      </c>
      <c r="BG310" s="2">
        <f t="shared" si="322"/>
        <v>5699.8592516422614</v>
      </c>
      <c r="BH310" s="2">
        <f t="shared" si="314"/>
        <v>17054.678413891343</v>
      </c>
      <c r="BI310" s="2">
        <f t="shared" si="323"/>
        <v>237246.69912599484</v>
      </c>
      <c r="BJ310" s="2">
        <f t="shared" si="324"/>
        <v>12882.725304279089</v>
      </c>
      <c r="BK310" s="11">
        <f t="shared" si="328"/>
        <v>3.1980958230995976E-2</v>
      </c>
      <c r="BL310" s="11"/>
      <c r="BM310" s="11"/>
    </row>
    <row r="311" spans="1:65">
      <c r="A311" s="2">
        <f t="shared" si="272"/>
        <v>2265</v>
      </c>
      <c r="B311" s="5">
        <f t="shared" si="273"/>
        <v>1165.4056103641369</v>
      </c>
      <c r="C311" s="5">
        <f t="shared" si="274"/>
        <v>2964.1695841889064</v>
      </c>
      <c r="D311" s="5">
        <f t="shared" si="275"/>
        <v>4369.9553698560549</v>
      </c>
      <c r="E311" s="15">
        <f t="shared" si="276"/>
        <v>8.573286176564033E-9</v>
      </c>
      <c r="F311" s="15">
        <f t="shared" si="277"/>
        <v>1.6889948653656511E-8</v>
      </c>
      <c r="G311" s="15">
        <f t="shared" si="278"/>
        <v>3.4480229364850064E-8</v>
      </c>
      <c r="H311" s="5">
        <f t="shared" si="279"/>
        <v>424433.99888006964</v>
      </c>
      <c r="I311" s="5">
        <f t="shared" si="280"/>
        <v>170623.57626567187</v>
      </c>
      <c r="J311" s="5">
        <f t="shared" si="281"/>
        <v>58291.628147259391</v>
      </c>
      <c r="K311" s="5">
        <f t="shared" si="282"/>
        <v>364194.22997925425</v>
      </c>
      <c r="L311" s="5">
        <f t="shared" si="283"/>
        <v>57562.015741538635</v>
      </c>
      <c r="M311" s="5">
        <f t="shared" si="284"/>
        <v>13339.181573650603</v>
      </c>
      <c r="N311" s="15">
        <f t="shared" si="285"/>
        <v>1.658024485254872E-3</v>
      </c>
      <c r="O311" s="15">
        <f t="shared" si="286"/>
        <v>2.5677167691200431E-3</v>
      </c>
      <c r="P311" s="15">
        <f t="shared" si="287"/>
        <v>2.3339218552902441E-3</v>
      </c>
      <c r="Q311" s="5">
        <f t="shared" si="288"/>
        <v>3808.6458145150459</v>
      </c>
      <c r="R311" s="5">
        <f t="shared" si="289"/>
        <v>4493.1543369996116</v>
      </c>
      <c r="S311" s="5">
        <f t="shared" si="290"/>
        <v>3155.4522008638</v>
      </c>
      <c r="T311" s="5">
        <f t="shared" si="291"/>
        <v>8.9734701380301942</v>
      </c>
      <c r="U311" s="5">
        <f t="shared" si="292"/>
        <v>26.333725006463833</v>
      </c>
      <c r="V311" s="5">
        <f t="shared" si="293"/>
        <v>54.132167879962623</v>
      </c>
      <c r="W311" s="15">
        <f t="shared" si="294"/>
        <v>-1.0734613539272964E-2</v>
      </c>
      <c r="X311" s="15">
        <f t="shared" si="295"/>
        <v>-1.217998157191269E-2</v>
      </c>
      <c r="Y311" s="15">
        <f t="shared" si="296"/>
        <v>-9.7425357312937999E-3</v>
      </c>
      <c r="Z311" s="5">
        <f t="shared" si="315"/>
        <v>1917.052747347831</v>
      </c>
      <c r="AA311" s="5">
        <f t="shared" si="316"/>
        <v>140.70896765530972</v>
      </c>
      <c r="AB311" s="5">
        <f t="shared" si="317"/>
        <v>895.88985799308398</v>
      </c>
      <c r="AC311" s="16">
        <f t="shared" si="297"/>
        <v>0.82233729995534666</v>
      </c>
      <c r="AD311" s="16">
        <f t="shared" si="298"/>
        <v>3.1014300213865225</v>
      </c>
      <c r="AE311" s="16">
        <f t="shared" si="299"/>
        <v>28.180817169394558</v>
      </c>
      <c r="AF311" s="15">
        <f t="shared" si="300"/>
        <v>-4.0504037456468023E-3</v>
      </c>
      <c r="AG311" s="15">
        <f t="shared" si="301"/>
        <v>2.9673830763510267E-4</v>
      </c>
      <c r="AH311" s="15">
        <f t="shared" si="302"/>
        <v>9.7937136394747881E-3</v>
      </c>
      <c r="AI311" s="1">
        <f t="shared" si="266"/>
        <v>833031.49612867937</v>
      </c>
      <c r="AJ311" s="1">
        <f t="shared" si="267"/>
        <v>331960.48449821951</v>
      </c>
      <c r="AK311" s="1">
        <f t="shared" si="268"/>
        <v>113673.83733897621</v>
      </c>
      <c r="AL311" s="14">
        <f t="shared" si="303"/>
        <v>99.374004764934384</v>
      </c>
      <c r="AM311" s="14">
        <f t="shared" si="304"/>
        <v>24.836912228893947</v>
      </c>
      <c r="AN311" s="14">
        <f t="shared" si="305"/>
        <v>7.7070958052502059</v>
      </c>
      <c r="AO311" s="11">
        <f t="shared" si="306"/>
        <v>1.5895964785472853E-3</v>
      </c>
      <c r="AP311" s="11">
        <f t="shared" si="307"/>
        <v>2.0024723124092117E-3</v>
      </c>
      <c r="AQ311" s="11">
        <f t="shared" si="308"/>
        <v>1.8164950478693337E-3</v>
      </c>
      <c r="AR311" s="1">
        <f t="shared" si="318"/>
        <v>424433.99888006964</v>
      </c>
      <c r="AS311" s="1">
        <f t="shared" si="311"/>
        <v>170623.57626567187</v>
      </c>
      <c r="AT311" s="1">
        <f t="shared" si="312"/>
        <v>58291.628147259391</v>
      </c>
      <c r="AU311" s="1">
        <f t="shared" si="269"/>
        <v>84886.799776013941</v>
      </c>
      <c r="AV311" s="1">
        <f t="shared" si="270"/>
        <v>34124.715253134375</v>
      </c>
      <c r="AW311" s="1">
        <f t="shared" si="271"/>
        <v>11658.32562945188</v>
      </c>
      <c r="AX311" s="2">
        <f t="shared" si="313"/>
        <v>0.39747436128720226</v>
      </c>
      <c r="AY311" s="2">
        <f t="shared" si="309"/>
        <v>0.99</v>
      </c>
      <c r="AZ311" s="2">
        <f t="shared" si="310"/>
        <v>0.99</v>
      </c>
      <c r="BA311" s="2">
        <f t="shared" si="325"/>
        <v>0.60542420441415778</v>
      </c>
      <c r="BB311" s="2">
        <f t="shared" si="326"/>
        <v>1.5798586788066941E-2</v>
      </c>
      <c r="BC311" s="2">
        <f t="shared" si="319"/>
        <v>9.801E-2</v>
      </c>
      <c r="BD311" s="2">
        <f t="shared" si="320"/>
        <v>9.801E-2</v>
      </c>
      <c r="BE311" s="2">
        <f t="shared" si="327"/>
        <v>6705.4573671130875</v>
      </c>
      <c r="BF311" s="2">
        <f t="shared" si="321"/>
        <v>16722.816709798499</v>
      </c>
      <c r="BG311" s="2">
        <f t="shared" si="322"/>
        <v>5713.1624747128926</v>
      </c>
      <c r="BH311" s="2">
        <f t="shared" si="314"/>
        <v>17600.103371889072</v>
      </c>
      <c r="BI311" s="2">
        <f t="shared" si="323"/>
        <v>240094.63407734834</v>
      </c>
      <c r="BJ311" s="2">
        <f t="shared" si="324"/>
        <v>12882.992557826745</v>
      </c>
      <c r="BK311" s="11">
        <f t="shared" si="328"/>
        <v>3.1955716455990463E-2</v>
      </c>
      <c r="BL311" s="11"/>
      <c r="BM311" s="11"/>
    </row>
    <row r="312" spans="1:65">
      <c r="A312" s="2">
        <f t="shared" si="272"/>
        <v>2266</v>
      </c>
      <c r="B312" s="5">
        <f t="shared" si="273"/>
        <v>1165.4056198559249</v>
      </c>
      <c r="C312" s="5">
        <f t="shared" si="274"/>
        <v>2964.1696317503447</v>
      </c>
      <c r="D312" s="5">
        <f t="shared" si="275"/>
        <v>4369.955512999265</v>
      </c>
      <c r="E312" s="15">
        <f t="shared" si="276"/>
        <v>8.1446218677358315E-9</v>
      </c>
      <c r="F312" s="15">
        <f t="shared" si="277"/>
        <v>1.6045451220973685E-8</v>
      </c>
      <c r="G312" s="15">
        <f t="shared" si="278"/>
        <v>3.2756217896607561E-8</v>
      </c>
      <c r="H312" s="5">
        <f t="shared" si="279"/>
        <v>425126.94074818265</v>
      </c>
      <c r="I312" s="5">
        <f t="shared" si="280"/>
        <v>171057.37780054839</v>
      </c>
      <c r="J312" s="5">
        <f t="shared" si="281"/>
        <v>58426.319210594047</v>
      </c>
      <c r="K312" s="5">
        <f t="shared" si="282"/>
        <v>364788.81987950223</v>
      </c>
      <c r="L312" s="5">
        <f t="shared" si="283"/>
        <v>57708.363235453187</v>
      </c>
      <c r="M312" s="5">
        <f t="shared" si="284"/>
        <v>13370.003204104441</v>
      </c>
      <c r="N312" s="15">
        <f t="shared" si="285"/>
        <v>1.6326175740946081E-3</v>
      </c>
      <c r="O312" s="15">
        <f t="shared" si="286"/>
        <v>2.542431706555881E-3</v>
      </c>
      <c r="P312" s="15">
        <f t="shared" si="287"/>
        <v>2.3106088093680643E-3</v>
      </c>
      <c r="Q312" s="5">
        <f t="shared" si="288"/>
        <v>3773.912817922127</v>
      </c>
      <c r="R312" s="5">
        <f t="shared" si="289"/>
        <v>4449.7122709387522</v>
      </c>
      <c r="S312" s="5">
        <f t="shared" si="290"/>
        <v>3131.9301803110197</v>
      </c>
      <c r="T312" s="5">
        <f t="shared" si="291"/>
        <v>8.8771434039922337</v>
      </c>
      <c r="U312" s="5">
        <f t="shared" si="292"/>
        <v>26.012980721165288</v>
      </c>
      <c r="V312" s="5">
        <f t="shared" si="293"/>
        <v>53.60478330017969</v>
      </c>
      <c r="W312" s="15">
        <f t="shared" si="294"/>
        <v>-1.0734613539272964E-2</v>
      </c>
      <c r="X312" s="15">
        <f t="shared" si="295"/>
        <v>-1.217998157191269E-2</v>
      </c>
      <c r="Y312" s="15">
        <f t="shared" si="296"/>
        <v>-9.7425357312937999E-3</v>
      </c>
      <c r="Z312" s="5">
        <f t="shared" si="315"/>
        <v>1879.4616504532303</v>
      </c>
      <c r="AA312" s="5">
        <f t="shared" si="316"/>
        <v>139.39338860271434</v>
      </c>
      <c r="AB312" s="5">
        <f t="shared" si="317"/>
        <v>897.94110127157933</v>
      </c>
      <c r="AC312" s="16">
        <f t="shared" si="297"/>
        <v>0.81900650187542245</v>
      </c>
      <c r="AD312" s="16">
        <f t="shared" si="298"/>
        <v>3.1023503344823173</v>
      </c>
      <c r="AE312" s="16">
        <f t="shared" si="299"/>
        <v>28.456812022878005</v>
      </c>
      <c r="AF312" s="15">
        <f t="shared" si="300"/>
        <v>-4.0504037456468023E-3</v>
      </c>
      <c r="AG312" s="15">
        <f t="shared" si="301"/>
        <v>2.9673830763510267E-4</v>
      </c>
      <c r="AH312" s="15">
        <f t="shared" si="302"/>
        <v>9.7937136394747881E-3</v>
      </c>
      <c r="AI312" s="1">
        <f t="shared" si="266"/>
        <v>834615.14629182534</v>
      </c>
      <c r="AJ312" s="1">
        <f t="shared" si="267"/>
        <v>332889.15130153194</v>
      </c>
      <c r="AK312" s="1">
        <f t="shared" si="268"/>
        <v>113964.77923453048</v>
      </c>
      <c r="AL312" s="14">
        <f t="shared" si="303"/>
        <v>99.530389687287524</v>
      </c>
      <c r="AM312" s="14">
        <f t="shared" si="304"/>
        <v>24.886150105667404</v>
      </c>
      <c r="AN312" s="14">
        <f t="shared" si="305"/>
        <v>7.7209557076002611</v>
      </c>
      <c r="AO312" s="11">
        <f t="shared" si="306"/>
        <v>1.5737005137618125E-3</v>
      </c>
      <c r="AP312" s="11">
        <f t="shared" si="307"/>
        <v>1.9824475892851194E-3</v>
      </c>
      <c r="AQ312" s="11">
        <f t="shared" si="308"/>
        <v>1.7983300973906404E-3</v>
      </c>
      <c r="AR312" s="1">
        <f t="shared" si="318"/>
        <v>425126.94074818265</v>
      </c>
      <c r="AS312" s="1">
        <f t="shared" si="311"/>
        <v>171057.37780054839</v>
      </c>
      <c r="AT312" s="1">
        <f t="shared" si="312"/>
        <v>58426.319210594047</v>
      </c>
      <c r="AU312" s="1">
        <f t="shared" si="269"/>
        <v>85025.388149636536</v>
      </c>
      <c r="AV312" s="1">
        <f t="shared" si="270"/>
        <v>34211.475560109677</v>
      </c>
      <c r="AW312" s="1">
        <f t="shared" si="271"/>
        <v>11685.263842118809</v>
      </c>
      <c r="AX312" s="2">
        <f t="shared" si="313"/>
        <v>0.40147742045101181</v>
      </c>
      <c r="AY312" s="2">
        <f t="shared" si="309"/>
        <v>0.99</v>
      </c>
      <c r="AZ312" s="2">
        <f t="shared" si="310"/>
        <v>0.99</v>
      </c>
      <c r="BA312" s="2">
        <f t="shared" si="325"/>
        <v>0.6107806217941818</v>
      </c>
      <c r="BB312" s="2">
        <f t="shared" si="326"/>
        <v>1.6118411913199852E-2</v>
      </c>
      <c r="BC312" s="2">
        <f t="shared" si="319"/>
        <v>9.801E-2</v>
      </c>
      <c r="BD312" s="2">
        <f t="shared" si="320"/>
        <v>9.801E-2</v>
      </c>
      <c r="BE312" s="2">
        <f t="shared" si="327"/>
        <v>6852.3711463777145</v>
      </c>
      <c r="BF312" s="2">
        <f t="shared" si="321"/>
        <v>16765.333598231748</v>
      </c>
      <c r="BG312" s="2">
        <f t="shared" si="322"/>
        <v>5726.3635458303224</v>
      </c>
      <c r="BH312" s="2">
        <f t="shared" si="314"/>
        <v>18162.527284837281</v>
      </c>
      <c r="BI312" s="2">
        <f t="shared" si="323"/>
        <v>242976.8093308915</v>
      </c>
      <c r="BJ312" s="2">
        <f t="shared" si="324"/>
        <v>12883.262819037385</v>
      </c>
      <c r="BK312" s="11">
        <f t="shared" si="328"/>
        <v>3.1930696542345122E-2</v>
      </c>
      <c r="BL312" s="11"/>
      <c r="BM312" s="11"/>
    </row>
    <row r="313" spans="1:65">
      <c r="A313" s="2">
        <f t="shared" si="272"/>
        <v>2267</v>
      </c>
      <c r="B313" s="5">
        <f t="shared" si="273"/>
        <v>1165.4056288731235</v>
      </c>
      <c r="C313" s="5">
        <f t="shared" si="274"/>
        <v>2964.1696769337123</v>
      </c>
      <c r="D313" s="5">
        <f t="shared" si="275"/>
        <v>4369.9556489853194</v>
      </c>
      <c r="E313" s="15">
        <f t="shared" si="276"/>
        <v>7.7373907743490388E-9</v>
      </c>
      <c r="F313" s="15">
        <f t="shared" si="277"/>
        <v>1.5243178659925E-8</v>
      </c>
      <c r="G313" s="15">
        <f t="shared" si="278"/>
        <v>3.1118407001777183E-8</v>
      </c>
      <c r="H313" s="5">
        <f t="shared" si="279"/>
        <v>425810.30620127782</v>
      </c>
      <c r="I313" s="5">
        <f t="shared" si="280"/>
        <v>171487.99480397848</v>
      </c>
      <c r="J313" s="5">
        <f t="shared" si="281"/>
        <v>58559.972847881552</v>
      </c>
      <c r="K313" s="5">
        <f t="shared" si="282"/>
        <v>365375.19268120453</v>
      </c>
      <c r="L313" s="5">
        <f t="shared" si="283"/>
        <v>57853.636429266218</v>
      </c>
      <c r="M313" s="5">
        <f t="shared" si="284"/>
        <v>13400.587454812927</v>
      </c>
      <c r="N313" s="15">
        <f t="shared" si="285"/>
        <v>1.6074308469651299E-3</v>
      </c>
      <c r="O313" s="15">
        <f t="shared" si="286"/>
        <v>2.5173681190766573E-3</v>
      </c>
      <c r="P313" s="15">
        <f t="shared" si="287"/>
        <v>2.2875275526557104E-3</v>
      </c>
      <c r="Q313" s="5">
        <f t="shared" si="288"/>
        <v>3739.4025356735929</v>
      </c>
      <c r="R313" s="5">
        <f t="shared" si="289"/>
        <v>4406.5800536178358</v>
      </c>
      <c r="S313" s="5">
        <f t="shared" si="290"/>
        <v>3108.5119127389858</v>
      </c>
      <c r="T313" s="5">
        <f t="shared" si="291"/>
        <v>8.7818507002176709</v>
      </c>
      <c r="U313" s="5">
        <f t="shared" si="292"/>
        <v>25.696143095350976</v>
      </c>
      <c r="V313" s="5">
        <f t="shared" si="293"/>
        <v>53.082536783509426</v>
      </c>
      <c r="W313" s="15">
        <f t="shared" si="294"/>
        <v>-1.0734613539272964E-2</v>
      </c>
      <c r="X313" s="15">
        <f t="shared" si="295"/>
        <v>-1.217998157191269E-2</v>
      </c>
      <c r="Y313" s="15">
        <f t="shared" si="296"/>
        <v>-9.7425357312937999E-3</v>
      </c>
      <c r="Z313" s="5">
        <f t="shared" si="315"/>
        <v>1842.4559424467825</v>
      </c>
      <c r="AA313" s="5">
        <f t="shared" si="316"/>
        <v>138.08662695753881</v>
      </c>
      <c r="AB313" s="5">
        <f t="shared" si="317"/>
        <v>899.97610674005887</v>
      </c>
      <c r="AC313" s="16">
        <f t="shared" si="297"/>
        <v>0.81568919487251712</v>
      </c>
      <c r="AD313" s="16">
        <f t="shared" si="298"/>
        <v>3.1032709206702629</v>
      </c>
      <c r="AE313" s="16">
        <f t="shared" si="299"/>
        <v>28.735509890922437</v>
      </c>
      <c r="AF313" s="15">
        <f t="shared" si="300"/>
        <v>-4.0504037456468023E-3</v>
      </c>
      <c r="AG313" s="15">
        <f t="shared" si="301"/>
        <v>2.9673830763510267E-4</v>
      </c>
      <c r="AH313" s="15">
        <f t="shared" si="302"/>
        <v>9.7937136394747881E-3</v>
      </c>
      <c r="AI313" s="1">
        <f t="shared" ref="AI313:AI346" si="329">(1-$AI$5)*AI312+AU312</f>
        <v>836179.01981227938</v>
      </c>
      <c r="AJ313" s="1">
        <f t="shared" ref="AJ313:AJ346" si="330">(1-$AI$5)*AJ312+AV312</f>
        <v>333811.71173148841</v>
      </c>
      <c r="AK313" s="1">
        <f t="shared" ref="AK313:AK346" si="331">(1-$AI$5)*AK312+AW312</f>
        <v>114253.56515319625</v>
      </c>
      <c r="AL313" s="14">
        <f t="shared" si="303"/>
        <v>99.685454402419467</v>
      </c>
      <c r="AM313" s="14">
        <f t="shared" si="304"/>
        <v>24.934992239068137</v>
      </c>
      <c r="AN313" s="14">
        <f t="shared" si="305"/>
        <v>7.7347016863595632</v>
      </c>
      <c r="AO313" s="11">
        <f t="shared" si="306"/>
        <v>1.5579635086241943E-3</v>
      </c>
      <c r="AP313" s="11">
        <f t="shared" si="307"/>
        <v>1.9626231133922684E-3</v>
      </c>
      <c r="AQ313" s="11">
        <f t="shared" si="308"/>
        <v>1.7803467964167339E-3</v>
      </c>
      <c r="AR313" s="1">
        <f t="shared" si="318"/>
        <v>425810.30620127782</v>
      </c>
      <c r="AS313" s="1">
        <f t="shared" si="311"/>
        <v>171487.99480397848</v>
      </c>
      <c r="AT313" s="1">
        <f t="shared" si="312"/>
        <v>58559.972847881552</v>
      </c>
      <c r="AU313" s="1">
        <f t="shared" ref="AU313:AU346" si="332">$AU$5*AR313</f>
        <v>85162.061240255571</v>
      </c>
      <c r="AV313" s="1">
        <f t="shared" ref="AV313:AV346" si="333">$AU$5*AS313</f>
        <v>34297.598960795694</v>
      </c>
      <c r="AW313" s="1">
        <f t="shared" ref="AW313:AW346" si="334">$AU$5*AT313</f>
        <v>11711.994569576311</v>
      </c>
      <c r="AX313" s="2">
        <f t="shared" si="313"/>
        <v>0.40548776859352936</v>
      </c>
      <c r="AY313" s="2">
        <f t="shared" si="309"/>
        <v>0.99</v>
      </c>
      <c r="AZ313" s="2">
        <f t="shared" si="310"/>
        <v>0.99</v>
      </c>
      <c r="BA313" s="2">
        <f t="shared" si="325"/>
        <v>0.61613051492893667</v>
      </c>
      <c r="BB313" s="2">
        <f t="shared" si="326"/>
        <v>1.6442033047895963E-2</v>
      </c>
      <c r="BC313" s="2">
        <f t="shared" si="319"/>
        <v>9.801E-2</v>
      </c>
      <c r="BD313" s="2">
        <f t="shared" si="320"/>
        <v>9.801E-2</v>
      </c>
      <c r="BE313" s="2">
        <f t="shared" si="327"/>
        <v>7001.1871266961098</v>
      </c>
      <c r="BF313" s="2">
        <f t="shared" si="321"/>
        <v>16807.53837073793</v>
      </c>
      <c r="BG313" s="2">
        <f t="shared" si="322"/>
        <v>5739.4629388208714</v>
      </c>
      <c r="BH313" s="2">
        <f t="shared" si="314"/>
        <v>18742.469432011483</v>
      </c>
      <c r="BI313" s="2">
        <f t="shared" si="323"/>
        <v>245893.63734424967</v>
      </c>
      <c r="BJ313" s="2">
        <f t="shared" si="324"/>
        <v>12883.536059507309</v>
      </c>
      <c r="BK313" s="11">
        <f t="shared" si="328"/>
        <v>3.1905898478082201E-2</v>
      </c>
      <c r="BL313" s="11"/>
      <c r="BM313" s="11"/>
    </row>
    <row r="314" spans="1:65">
      <c r="A314" s="2">
        <f t="shared" ref="A314:A346" si="335">1+A313</f>
        <v>2268</v>
      </c>
      <c r="B314" s="5">
        <f t="shared" ref="B314:B346" si="336">B313*(1+E314)</f>
        <v>1165.4056374394625</v>
      </c>
      <c r="C314" s="5">
        <f t="shared" ref="C314:C346" si="337">C313*(1+F314)</f>
        <v>2964.1697198579118</v>
      </c>
      <c r="D314" s="5">
        <f t="shared" ref="D314:D346" si="338">D313*(1+G314)</f>
        <v>4369.955778172075</v>
      </c>
      <c r="E314" s="15">
        <f t="shared" ref="E314:E346" si="339">E313*$E$5</f>
        <v>7.3505212356315861E-9</v>
      </c>
      <c r="F314" s="15">
        <f t="shared" ref="F314:F346" si="340">F313*$E$5</f>
        <v>1.4481019726928749E-8</v>
      </c>
      <c r="G314" s="15">
        <f t="shared" ref="G314:G346" si="341">G313*$E$5</f>
        <v>2.9562486651688323E-8</v>
      </c>
      <c r="H314" s="5">
        <f t="shared" ref="H314:H346" si="342">AR314</f>
        <v>426484.13897364534</v>
      </c>
      <c r="I314" s="5">
        <f t="shared" ref="I314:I346" si="343">AS314</f>
        <v>171915.43564288321</v>
      </c>
      <c r="J314" s="5">
        <f t="shared" ref="J314:J346" si="344">AT314</f>
        <v>58692.593940026614</v>
      </c>
      <c r="K314" s="5">
        <f t="shared" ref="K314:K346" si="345">H314/B314*1000</f>
        <v>365953.38590491354</v>
      </c>
      <c r="L314" s="5">
        <f t="shared" ref="L314:L346" si="346">I314/C314*1000</f>
        <v>57997.838143736262</v>
      </c>
      <c r="M314" s="5">
        <f t="shared" ref="M314:M346" si="347">J314/D314*1000</f>
        <v>13430.93544177176</v>
      </c>
      <c r="N314" s="15">
        <f t="shared" ref="N314:N346" si="348">K314/K313-1</f>
        <v>1.5824643689301698E-3</v>
      </c>
      <c r="O314" s="15">
        <f t="shared" ref="O314:O346" si="349">L314/L313-1</f>
        <v>2.492526371204784E-3</v>
      </c>
      <c r="P314" s="15">
        <f t="shared" ref="P314:P346" si="350">M314/M313-1</f>
        <v>2.2646758629925046E-3</v>
      </c>
      <c r="Q314" s="5">
        <f t="shared" ref="Q314:Q346" si="351">T314*H314/1000</f>
        <v>3705.1154713264254</v>
      </c>
      <c r="R314" s="5">
        <f t="shared" ref="R314:R346" si="352">U314*I314/1000</f>
        <v>4363.7577909172041</v>
      </c>
      <c r="S314" s="5">
        <f t="shared" ref="S314:S346" si="353">V314*J314/1000</f>
        <v>3085.1984022334495</v>
      </c>
      <c r="T314" s="5">
        <f t="shared" ref="T314:T346" si="354">T313*(1+W314)</f>
        <v>8.6875809267912398</v>
      </c>
      <c r="U314" s="5">
        <f t="shared" ref="U314:U346" si="355">U313*(1+X314)</f>
        <v>25.383164545980371</v>
      </c>
      <c r="V314" s="5">
        <f t="shared" ref="V314:V346" si="356">V313*(1+Y314)</f>
        <v>52.565378272188369</v>
      </c>
      <c r="W314" s="15">
        <f t="shared" ref="W314:W346" si="357">T$5-1</f>
        <v>-1.0734613539272964E-2</v>
      </c>
      <c r="X314" s="15">
        <f t="shared" ref="X314:X346" si="358">U$5-1</f>
        <v>-1.217998157191269E-2</v>
      </c>
      <c r="Y314" s="15">
        <f t="shared" ref="Y314:Y346" si="359">V$5-1</f>
        <v>-9.7425357312937999E-3</v>
      </c>
      <c r="Z314" s="5">
        <f t="shared" si="315"/>
        <v>1806.030505408796</v>
      </c>
      <c r="AA314" s="5">
        <f t="shared" si="316"/>
        <v>136.78869580490806</v>
      </c>
      <c r="AB314" s="5">
        <f t="shared" si="317"/>
        <v>901.99495100634454</v>
      </c>
      <c r="AC314" s="16">
        <f t="shared" ref="AC314:AC346" si="360">AC313*(1+AF314)</f>
        <v>0.8123853243023218</v>
      </c>
      <c r="AD314" s="16">
        <f t="shared" ref="AD314:AD346" si="361">AD313*(1+AG314)</f>
        <v>3.1041917800313956</v>
      </c>
      <c r="AE314" s="16">
        <f t="shared" ref="AE314:AE346" si="362">AE313*(1+AH314)</f>
        <v>29.016937246078427</v>
      </c>
      <c r="AF314" s="15">
        <f t="shared" ref="AF314:AF346" si="363">AC$5-1</f>
        <v>-4.0504037456468023E-3</v>
      </c>
      <c r="AG314" s="15">
        <f t="shared" ref="AG314:AG346" si="364">AD$5-1</f>
        <v>2.9673830763510267E-4</v>
      </c>
      <c r="AH314" s="15">
        <f t="shared" ref="AH314:AH346" si="365">AE$5-1</f>
        <v>9.7937136394747881E-3</v>
      </c>
      <c r="AI314" s="1">
        <f t="shared" si="329"/>
        <v>837723.17907130707</v>
      </c>
      <c r="AJ314" s="1">
        <f t="shared" si="330"/>
        <v>334728.13951913523</v>
      </c>
      <c r="AK314" s="1">
        <f t="shared" si="331"/>
        <v>114540.20320745294</v>
      </c>
      <c r="AL314" s="14">
        <f t="shared" ref="AL314:AL346" si="366">AL313*(1+AO314)</f>
        <v>99.839207639716065</v>
      </c>
      <c r="AM314" s="14">
        <f t="shared" ref="AM314:AM346" si="367">AM313*(1+AP314)</f>
        <v>24.983440851247785</v>
      </c>
      <c r="AN314" s="14">
        <f t="shared" ref="AN314:AN346" si="368">AN313*(1+AQ314)</f>
        <v>7.7483344332144268</v>
      </c>
      <c r="AO314" s="11">
        <f t="shared" ref="AO314:AO346" si="369">AO$5*AO313</f>
        <v>1.5423838735379523E-3</v>
      </c>
      <c r="AP314" s="11">
        <f t="shared" ref="AP314:AP346" si="370">AP$5*AP313</f>
        <v>1.9429968822583456E-3</v>
      </c>
      <c r="AQ314" s="11">
        <f t="shared" ref="AQ314:AQ346" si="371">AQ$5*AQ313</f>
        <v>1.7625433284525665E-3</v>
      </c>
      <c r="AR314" s="1">
        <f t="shared" si="318"/>
        <v>426484.13897364534</v>
      </c>
      <c r="AS314" s="1">
        <f t="shared" si="311"/>
        <v>171915.43564288321</v>
      </c>
      <c r="AT314" s="1">
        <f t="shared" si="312"/>
        <v>58692.593940026614</v>
      </c>
      <c r="AU314" s="1">
        <f t="shared" si="332"/>
        <v>85296.827794729077</v>
      </c>
      <c r="AV314" s="1">
        <f t="shared" si="333"/>
        <v>34383.087128576641</v>
      </c>
      <c r="AW314" s="1">
        <f t="shared" si="334"/>
        <v>11738.518788005324</v>
      </c>
      <c r="AX314" s="2">
        <f t="shared" si="313"/>
        <v>0.40950490477189722</v>
      </c>
      <c r="AY314" s="2">
        <f t="shared" si="309"/>
        <v>0.99</v>
      </c>
      <c r="AZ314" s="2">
        <f t="shared" si="310"/>
        <v>0.99</v>
      </c>
      <c r="BA314" s="2">
        <f t="shared" si="325"/>
        <v>0.62147263964361643</v>
      </c>
      <c r="BB314" s="2">
        <f t="shared" si="326"/>
        <v>1.6769426703224063E-2</v>
      </c>
      <c r="BC314" s="2">
        <f t="shared" si="319"/>
        <v>9.801E-2</v>
      </c>
      <c r="BD314" s="2">
        <f t="shared" si="320"/>
        <v>9.801E-2</v>
      </c>
      <c r="BE314" s="2">
        <f t="shared" si="327"/>
        <v>7151.8945086061703</v>
      </c>
      <c r="BF314" s="2">
        <f t="shared" si="321"/>
        <v>16849.431847358985</v>
      </c>
      <c r="BG314" s="2">
        <f t="shared" si="322"/>
        <v>5752.4611320620088</v>
      </c>
      <c r="BH314" s="2">
        <f t="shared" si="314"/>
        <v>19340.4647589378</v>
      </c>
      <c r="BI314" s="2">
        <f t="shared" si="323"/>
        <v>248845.53549540846</v>
      </c>
      <c r="BJ314" s="2">
        <f t="shared" si="324"/>
        <v>12883.812251010624</v>
      </c>
      <c r="BK314" s="11">
        <f t="shared" si="328"/>
        <v>3.188132220723025E-2</v>
      </c>
      <c r="BL314" s="11"/>
      <c r="BM314" s="11"/>
    </row>
    <row r="315" spans="1:65">
      <c r="A315" s="2">
        <f t="shared" si="335"/>
        <v>2269</v>
      </c>
      <c r="B315" s="5">
        <f t="shared" si="336"/>
        <v>1165.4056455774842</v>
      </c>
      <c r="C315" s="5">
        <f t="shared" si="337"/>
        <v>2964.1697606359016</v>
      </c>
      <c r="D315" s="5">
        <f t="shared" si="338"/>
        <v>4369.9559008994966</v>
      </c>
      <c r="E315" s="15">
        <f t="shared" si="339"/>
        <v>6.9829951738500065E-9</v>
      </c>
      <c r="F315" s="15">
        <f t="shared" si="340"/>
        <v>1.3756968740582312E-8</v>
      </c>
      <c r="G315" s="15">
        <f t="shared" si="341"/>
        <v>2.8084362319103905E-8</v>
      </c>
      <c r="H315" s="5">
        <f t="shared" si="342"/>
        <v>427148.48407431965</v>
      </c>
      <c r="I315" s="5">
        <f t="shared" si="343"/>
        <v>172339.7092537313</v>
      </c>
      <c r="J315" s="5">
        <f t="shared" si="344"/>
        <v>58824.187412271072</v>
      </c>
      <c r="K315" s="5">
        <f t="shared" si="345"/>
        <v>366523.4381653078</v>
      </c>
      <c r="L315" s="5">
        <f t="shared" si="346"/>
        <v>58140.971391854211</v>
      </c>
      <c r="M315" s="5">
        <f t="shared" si="347"/>
        <v>13461.048291165342</v>
      </c>
      <c r="N315" s="15">
        <f t="shared" si="348"/>
        <v>1.5577182295627434E-3</v>
      </c>
      <c r="O315" s="15">
        <f t="shared" si="349"/>
        <v>2.4679066099535518E-3</v>
      </c>
      <c r="P315" s="15">
        <f t="shared" si="350"/>
        <v>2.2420515327568058E-3</v>
      </c>
      <c r="Q315" s="5">
        <f t="shared" si="351"/>
        <v>3671.0520850704124</v>
      </c>
      <c r="R315" s="5">
        <f t="shared" si="352"/>
        <v>4321.2455371389178</v>
      </c>
      <c r="S315" s="5">
        <f t="shared" si="353"/>
        <v>3061.9906155492276</v>
      </c>
      <c r="T315" s="5">
        <f t="shared" si="354"/>
        <v>8.5943231029509768</v>
      </c>
      <c r="U315" s="5">
        <f t="shared" si="355"/>
        <v>25.073998069573502</v>
      </c>
      <c r="V315" s="5">
        <f t="shared" si="356"/>
        <v>52.0532581961426</v>
      </c>
      <c r="W315" s="15">
        <f t="shared" si="357"/>
        <v>-1.0734613539272964E-2</v>
      </c>
      <c r="X315" s="15">
        <f t="shared" si="358"/>
        <v>-1.217998157191269E-2</v>
      </c>
      <c r="Y315" s="15">
        <f t="shared" si="359"/>
        <v>-9.7425357312937999E-3</v>
      </c>
      <c r="Z315" s="5">
        <f t="shared" si="315"/>
        <v>1770.1801696914151</v>
      </c>
      <c r="AA315" s="5">
        <f t="shared" si="316"/>
        <v>135.49960664239998</v>
      </c>
      <c r="AB315" s="5">
        <f t="shared" si="317"/>
        <v>903.99771138010465</v>
      </c>
      <c r="AC315" s="16">
        <f t="shared" si="360"/>
        <v>0.80909483574185914</v>
      </c>
      <c r="AD315" s="16">
        <f t="shared" si="361"/>
        <v>3.1051129126467769</v>
      </c>
      <c r="AE315" s="16">
        <f t="shared" si="362"/>
        <v>29.301120820161131</v>
      </c>
      <c r="AF315" s="15">
        <f t="shared" si="363"/>
        <v>-4.0504037456468023E-3</v>
      </c>
      <c r="AG315" s="15">
        <f t="shared" si="364"/>
        <v>2.9673830763510267E-4</v>
      </c>
      <c r="AH315" s="15">
        <f t="shared" si="365"/>
        <v>9.7937136394747881E-3</v>
      </c>
      <c r="AI315" s="1">
        <f t="shared" si="329"/>
        <v>839247.6889589054</v>
      </c>
      <c r="AJ315" s="1">
        <f t="shared" si="330"/>
        <v>335638.41269579838</v>
      </c>
      <c r="AK315" s="1">
        <f t="shared" si="331"/>
        <v>114824.70167471298</v>
      </c>
      <c r="AL315" s="14">
        <f t="shared" si="366"/>
        <v>99.991658119688282</v>
      </c>
      <c r="AM315" s="14">
        <f t="shared" si="367"/>
        <v>25.031498171453027</v>
      </c>
      <c r="AN315" s="14">
        <f t="shared" si="368"/>
        <v>7.7618546406246898</v>
      </c>
      <c r="AO315" s="11">
        <f t="shared" si="369"/>
        <v>1.5269600348025727E-3</v>
      </c>
      <c r="AP315" s="11">
        <f t="shared" si="370"/>
        <v>1.9235669134357622E-3</v>
      </c>
      <c r="AQ315" s="11">
        <f t="shared" si="371"/>
        <v>1.7449178951680407E-3</v>
      </c>
      <c r="AR315" s="1">
        <f t="shared" si="318"/>
        <v>427148.48407431965</v>
      </c>
      <c r="AS315" s="1">
        <f t="shared" si="311"/>
        <v>172339.7092537313</v>
      </c>
      <c r="AT315" s="1">
        <f t="shared" si="312"/>
        <v>58824.187412271072</v>
      </c>
      <c r="AU315" s="1">
        <f t="shared" si="332"/>
        <v>85429.696814863943</v>
      </c>
      <c r="AV315" s="1">
        <f t="shared" si="333"/>
        <v>34467.941850746261</v>
      </c>
      <c r="AW315" s="1">
        <f t="shared" si="334"/>
        <v>11764.837482454215</v>
      </c>
      <c r="AX315" s="2">
        <f t="shared" si="313"/>
        <v>0.41352832645369847</v>
      </c>
      <c r="AY315" s="2">
        <f t="shared" si="309"/>
        <v>0.99</v>
      </c>
      <c r="AZ315" s="2">
        <f t="shared" si="310"/>
        <v>0.99</v>
      </c>
      <c r="BA315" s="2">
        <f t="shared" si="325"/>
        <v>0.62680574394651356</v>
      </c>
      <c r="BB315" s="2">
        <f t="shared" si="326"/>
        <v>1.7100567677959661E-2</v>
      </c>
      <c r="BC315" s="2">
        <f t="shared" si="319"/>
        <v>9.801E-2</v>
      </c>
      <c r="BD315" s="2">
        <f t="shared" si="320"/>
        <v>9.801E-2</v>
      </c>
      <c r="BE315" s="2">
        <f t="shared" si="327"/>
        <v>7304.4815604507776</v>
      </c>
      <c r="BF315" s="2">
        <f t="shared" si="321"/>
        <v>16891.014903958203</v>
      </c>
      <c r="BG315" s="2">
        <f t="shared" si="322"/>
        <v>5765.3586082766878</v>
      </c>
      <c r="BH315" s="2">
        <f t="shared" si="314"/>
        <v>19957.064347555079</v>
      </c>
      <c r="BI315" s="2">
        <f t="shared" si="323"/>
        <v>251832.9261449021</v>
      </c>
      <c r="BJ315" s="2">
        <f t="shared" si="324"/>
        <v>12884.091365506089</v>
      </c>
      <c r="BK315" s="11">
        <f t="shared" si="328"/>
        <v>3.18569676339093E-2</v>
      </c>
      <c r="BL315" s="11"/>
      <c r="BM315" s="11"/>
    </row>
    <row r="316" spans="1:65">
      <c r="A316" s="2">
        <f t="shared" si="335"/>
        <v>2270</v>
      </c>
      <c r="B316" s="5">
        <f t="shared" si="336"/>
        <v>1165.4056533086052</v>
      </c>
      <c r="C316" s="5">
        <f t="shared" si="337"/>
        <v>2964.1697993749926</v>
      </c>
      <c r="D316" s="5">
        <f t="shared" si="338"/>
        <v>4369.95601749055</v>
      </c>
      <c r="E316" s="15">
        <f t="shared" si="339"/>
        <v>6.6338454151575061E-9</v>
      </c>
      <c r="F316" s="15">
        <f t="shared" si="340"/>
        <v>1.3069120303553195E-8</v>
      </c>
      <c r="G316" s="15">
        <f t="shared" si="341"/>
        <v>2.6680144203148707E-8</v>
      </c>
      <c r="H316" s="5">
        <f t="shared" si="342"/>
        <v>427803.3877818645</v>
      </c>
      <c r="I316" s="5">
        <f t="shared" si="343"/>
        <v>172760.82510509473</v>
      </c>
      <c r="J316" s="5">
        <f t="shared" si="344"/>
        <v>58954.758232158107</v>
      </c>
      <c r="K316" s="5">
        <f t="shared" si="345"/>
        <v>367085.38916670252</v>
      </c>
      <c r="L316" s="5">
        <f t="shared" si="346"/>
        <v>58283.039366207042</v>
      </c>
      <c r="M316" s="5">
        <f t="shared" si="347"/>
        <v>13490.927138898965</v>
      </c>
      <c r="N316" s="15">
        <f t="shared" si="348"/>
        <v>1.5331925407215952E-3</v>
      </c>
      <c r="O316" s="15">
        <f t="shared" si="349"/>
        <v>2.4435087848004855E-3</v>
      </c>
      <c r="P316" s="15">
        <f t="shared" si="350"/>
        <v>2.219652369365166E-3</v>
      </c>
      <c r="Q316" s="5">
        <f t="shared" si="351"/>
        <v>3637.2127944394006</v>
      </c>
      <c r="R316" s="5">
        <f t="shared" si="352"/>
        <v>4279.0432950406139</v>
      </c>
      <c r="S316" s="5">
        <f t="shared" si="353"/>
        <v>3038.8894826938822</v>
      </c>
      <c r="T316" s="5">
        <f t="shared" si="354"/>
        <v>8.5020663658091529</v>
      </c>
      <c r="U316" s="5">
        <f t="shared" si="355"/>
        <v>24.768597235151923</v>
      </c>
      <c r="V316" s="5">
        <f t="shared" si="356"/>
        <v>51.546127468236421</v>
      </c>
      <c r="W316" s="15">
        <f t="shared" si="357"/>
        <v>-1.0734613539272964E-2</v>
      </c>
      <c r="X316" s="15">
        <f t="shared" si="358"/>
        <v>-1.217998157191269E-2</v>
      </c>
      <c r="Y316" s="15">
        <f t="shared" si="359"/>
        <v>-9.7425357312937999E-3</v>
      </c>
      <c r="Z316" s="5">
        <f t="shared" si="315"/>
        <v>1734.8997164394359</v>
      </c>
      <c r="AA316" s="5">
        <f t="shared" si="316"/>
        <v>134.21936937439742</v>
      </c>
      <c r="AB316" s="5">
        <f t="shared" si="317"/>
        <v>905.98446584037765</v>
      </c>
      <c r="AC316" s="16">
        <f t="shared" si="360"/>
        <v>0.80581767498858681</v>
      </c>
      <c r="AD316" s="16">
        <f t="shared" si="361"/>
        <v>3.1060343185974917</v>
      </c>
      <c r="AE316" s="16">
        <f t="shared" si="362"/>
        <v>29.588087606789443</v>
      </c>
      <c r="AF316" s="15">
        <f t="shared" si="363"/>
        <v>-4.0504037456468023E-3</v>
      </c>
      <c r="AG316" s="15">
        <f t="shared" si="364"/>
        <v>2.9673830763510267E-4</v>
      </c>
      <c r="AH316" s="15">
        <f t="shared" si="365"/>
        <v>9.7937136394747881E-3</v>
      </c>
      <c r="AI316" s="1">
        <f t="shared" si="329"/>
        <v>840752.61687787878</v>
      </c>
      <c r="AJ316" s="1">
        <f t="shared" si="330"/>
        <v>336542.51327696483</v>
      </c>
      <c r="AK316" s="1">
        <f t="shared" si="331"/>
        <v>115107.06898969589</v>
      </c>
      <c r="AL316" s="14">
        <f t="shared" si="366"/>
        <v>100.14281455279307</v>
      </c>
      <c r="AM316" s="14">
        <f t="shared" si="367"/>
        <v>25.079166435512601</v>
      </c>
      <c r="AN316" s="14">
        <f t="shared" si="368"/>
        <v>7.775263001696187</v>
      </c>
      <c r="AO316" s="11">
        <f t="shared" si="369"/>
        <v>1.511690434454547E-3</v>
      </c>
      <c r="AP316" s="11">
        <f t="shared" si="370"/>
        <v>1.9043312443014046E-3</v>
      </c>
      <c r="AQ316" s="11">
        <f t="shared" si="371"/>
        <v>1.7274687162163603E-3</v>
      </c>
      <c r="AR316" s="1">
        <f t="shared" si="318"/>
        <v>427803.3877818645</v>
      </c>
      <c r="AS316" s="1">
        <f t="shared" si="311"/>
        <v>172760.82510509473</v>
      </c>
      <c r="AT316" s="1">
        <f t="shared" si="312"/>
        <v>58954.758232158107</v>
      </c>
      <c r="AU316" s="1">
        <f t="shared" si="332"/>
        <v>85560.677556372902</v>
      </c>
      <c r="AV316" s="1">
        <f t="shared" si="333"/>
        <v>34552.165021018947</v>
      </c>
      <c r="AW316" s="1">
        <f t="shared" si="334"/>
        <v>11790.951646431622</v>
      </c>
      <c r="AX316" s="2">
        <f t="shared" si="313"/>
        <v>0.41755752975421373</v>
      </c>
      <c r="AY316" s="2">
        <f t="shared" si="309"/>
        <v>0.99</v>
      </c>
      <c r="AZ316" s="2">
        <f t="shared" si="310"/>
        <v>0.99</v>
      </c>
      <c r="BA316" s="2">
        <f t="shared" si="325"/>
        <v>0.63212856896265723</v>
      </c>
      <c r="BB316" s="2">
        <f t="shared" si="326"/>
        <v>1.7435429065444107E-2</v>
      </c>
      <c r="BC316" s="2">
        <f t="shared" si="319"/>
        <v>9.801E-2</v>
      </c>
      <c r="BD316" s="2">
        <f t="shared" si="320"/>
        <v>9.801E-2</v>
      </c>
      <c r="BE316" s="2">
        <f t="shared" si="327"/>
        <v>7458.9356216273763</v>
      </c>
      <c r="BF316" s="2">
        <f t="shared" si="321"/>
        <v>16932.288468550334</v>
      </c>
      <c r="BG316" s="2">
        <f t="shared" si="322"/>
        <v>5778.155854333816</v>
      </c>
      <c r="BH316" s="2">
        <f t="shared" si="314"/>
        <v>20592.835900542988</v>
      </c>
      <c r="BI316" s="2">
        <f t="shared" si="323"/>
        <v>254856.23669852928</v>
      </c>
      <c r="BJ316" s="2">
        <f t="shared" si="324"/>
        <v>12884.37337514343</v>
      </c>
      <c r="BK316" s="11">
        <f t="shared" si="328"/>
        <v>3.1832834625928424E-2</v>
      </c>
      <c r="BL316" s="11"/>
      <c r="BM316" s="11"/>
    </row>
    <row r="317" spans="1:65">
      <c r="A317" s="2">
        <f t="shared" si="335"/>
        <v>2271</v>
      </c>
      <c r="B317" s="5">
        <f t="shared" si="336"/>
        <v>1165.4056606531703</v>
      </c>
      <c r="C317" s="5">
        <f t="shared" si="337"/>
        <v>2964.1698361771296</v>
      </c>
      <c r="D317" s="5">
        <f t="shared" si="338"/>
        <v>4369.9561282520535</v>
      </c>
      <c r="E317" s="15">
        <f t="shared" si="339"/>
        <v>6.3021531443996307E-9</v>
      </c>
      <c r="F317" s="15">
        <f t="shared" si="340"/>
        <v>1.2415664288375536E-8</v>
      </c>
      <c r="G317" s="15">
        <f t="shared" si="341"/>
        <v>2.534613699299127E-8</v>
      </c>
      <c r="H317" s="5">
        <f t="shared" si="342"/>
        <v>428448.89763822162</v>
      </c>
      <c r="I317" s="5">
        <f t="shared" si="343"/>
        <v>173178.79316280279</v>
      </c>
      <c r="J317" s="5">
        <f t="shared" si="344"/>
        <v>59084.311407555819</v>
      </c>
      <c r="K317" s="5">
        <f t="shared" si="345"/>
        <v>367639.27969775826</v>
      </c>
      <c r="L317" s="5">
        <f t="shared" si="346"/>
        <v>58424.045427218283</v>
      </c>
      <c r="M317" s="5">
        <f t="shared" si="347"/>
        <v>13520.573130144685</v>
      </c>
      <c r="N317" s="15">
        <f t="shared" si="348"/>
        <v>1.508887434373607E-3</v>
      </c>
      <c r="O317" s="15">
        <f t="shared" si="349"/>
        <v>2.4193326659796011E-3</v>
      </c>
      <c r="P317" s="15">
        <f t="shared" si="350"/>
        <v>2.1974761957048727E-3</v>
      </c>
      <c r="Q317" s="5">
        <f t="shared" si="351"/>
        <v>3603.5979750108886</v>
      </c>
      <c r="R317" s="5">
        <f t="shared" si="352"/>
        <v>4237.1510159943209</v>
      </c>
      <c r="S317" s="5">
        <f t="shared" si="353"/>
        <v>3015.8958975105643</v>
      </c>
      <c r="T317" s="5">
        <f t="shared" si="354"/>
        <v>8.4107999690869413</v>
      </c>
      <c r="U317" s="5">
        <f t="shared" si="355"/>
        <v>24.466916177265645</v>
      </c>
      <c r="V317" s="5">
        <f t="shared" si="356"/>
        <v>51.043937479567305</v>
      </c>
      <c r="W317" s="15">
        <f t="shared" si="357"/>
        <v>-1.0734613539272964E-2</v>
      </c>
      <c r="X317" s="15">
        <f t="shared" si="358"/>
        <v>-1.217998157191269E-2</v>
      </c>
      <c r="Y317" s="15">
        <f t="shared" si="359"/>
        <v>-9.7425357312937999E-3</v>
      </c>
      <c r="Z317" s="5">
        <f t="shared" si="315"/>
        <v>1700.1838800943683</v>
      </c>
      <c r="AA317" s="5">
        <f t="shared" si="316"/>
        <v>132.94799231076863</v>
      </c>
      <c r="AB317" s="5">
        <f t="shared" si="317"/>
        <v>907.95529300406906</v>
      </c>
      <c r="AC317" s="16">
        <f t="shared" si="360"/>
        <v>0.80255378805950461</v>
      </c>
      <c r="AD317" s="16">
        <f t="shared" si="361"/>
        <v>3.1069559979646488</v>
      </c>
      <c r="AE317" s="16">
        <f t="shared" si="362"/>
        <v>29.87786486395003</v>
      </c>
      <c r="AF317" s="15">
        <f t="shared" si="363"/>
        <v>-4.0504037456468023E-3</v>
      </c>
      <c r="AG317" s="15">
        <f t="shared" si="364"/>
        <v>2.9673830763510267E-4</v>
      </c>
      <c r="AH317" s="15">
        <f t="shared" si="365"/>
        <v>9.7937136394747881E-3</v>
      </c>
      <c r="AI317" s="1">
        <f t="shared" si="329"/>
        <v>842238.0327464639</v>
      </c>
      <c r="AJ317" s="1">
        <f t="shared" si="330"/>
        <v>337440.42697028728</v>
      </c>
      <c r="AK317" s="1">
        <f t="shared" si="331"/>
        <v>115387.31373715794</v>
      </c>
      <c r="AL317" s="14">
        <f t="shared" si="366"/>
        <v>100.2926856382835</v>
      </c>
      <c r="AM317" s="14">
        <f t="shared" si="367"/>
        <v>25.126447885334542</v>
      </c>
      <c r="AN317" s="14">
        <f t="shared" si="368"/>
        <v>7.7885602100560147</v>
      </c>
      <c r="AO317" s="11">
        <f t="shared" si="369"/>
        <v>1.4965735301100014E-3</v>
      </c>
      <c r="AP317" s="11">
        <f t="shared" si="370"/>
        <v>1.8852879318583906E-3</v>
      </c>
      <c r="AQ317" s="11">
        <f t="shared" si="371"/>
        <v>1.7101940290541967E-3</v>
      </c>
      <c r="AR317" s="1">
        <f t="shared" si="318"/>
        <v>428448.89763822162</v>
      </c>
      <c r="AS317" s="1">
        <f t="shared" si="311"/>
        <v>173178.79316280279</v>
      </c>
      <c r="AT317" s="1">
        <f t="shared" si="312"/>
        <v>59084.311407555819</v>
      </c>
      <c r="AU317" s="1">
        <f t="shared" si="332"/>
        <v>85689.779527644336</v>
      </c>
      <c r="AV317" s="1">
        <f t="shared" si="333"/>
        <v>34635.758632560559</v>
      </c>
      <c r="AW317" s="1">
        <f t="shared" si="334"/>
        <v>11816.862281511165</v>
      </c>
      <c r="AX317" s="2">
        <f t="shared" si="313"/>
        <v>0.421592009674638</v>
      </c>
      <c r="AY317" s="2">
        <f t="shared" ref="AY317:AY346" si="372">IF(AY316=0.99,0.99,MIN(0.99,$BH317*AA317/AS317/2/BC$5/1000))</f>
        <v>0.99</v>
      </c>
      <c r="AZ317" s="2">
        <f t="shared" ref="AZ317:AZ346" si="373">IF(AZ316=0.99,0.99,MIN(0.99,$BH317*AB317/AT317/2/BD$5/1000))</f>
        <v>0.99</v>
      </c>
      <c r="BA317" s="2">
        <f t="shared" si="325"/>
        <v>0.63743984990212943</v>
      </c>
      <c r="BB317" s="2">
        <f t="shared" si="326"/>
        <v>1.7773982262150007E-2</v>
      </c>
      <c r="BC317" s="2">
        <f t="shared" si="319"/>
        <v>9.801E-2</v>
      </c>
      <c r="BD317" s="2">
        <f t="shared" si="320"/>
        <v>9.801E-2</v>
      </c>
      <c r="BE317" s="2">
        <f t="shared" si="327"/>
        <v>7615.2431068594751</v>
      </c>
      <c r="BF317" s="2">
        <f t="shared" si="321"/>
        <v>16973.2535178863</v>
      </c>
      <c r="BG317" s="2">
        <f t="shared" si="322"/>
        <v>5790.8533610545455</v>
      </c>
      <c r="BH317" s="2">
        <f t="shared" si="314"/>
        <v>21248.364240243856</v>
      </c>
      <c r="BI317" s="2">
        <f t="shared" si="323"/>
        <v>257915.89967062298</v>
      </c>
      <c r="BJ317" s="2">
        <f t="shared" si="324"/>
        <v>12884.658252268842</v>
      </c>
      <c r="BK317" s="11">
        <f t="shared" si="328"/>
        <v>3.180892301798785E-2</v>
      </c>
      <c r="BL317" s="11"/>
      <c r="BM317" s="11"/>
    </row>
    <row r="318" spans="1:65">
      <c r="A318" s="2">
        <f t="shared" si="335"/>
        <v>2272</v>
      </c>
      <c r="B318" s="5">
        <f t="shared" si="336"/>
        <v>1165.4056676305072</v>
      </c>
      <c r="C318" s="5">
        <f t="shared" si="337"/>
        <v>2964.1698711391605</v>
      </c>
      <c r="D318" s="5">
        <f t="shared" si="338"/>
        <v>4369.9562334754846</v>
      </c>
      <c r="E318" s="15">
        <f t="shared" si="339"/>
        <v>5.987045487179649E-9</v>
      </c>
      <c r="F318" s="15">
        <f t="shared" si="340"/>
        <v>1.1794881073956759E-8</v>
      </c>
      <c r="G318" s="15">
        <f t="shared" si="341"/>
        <v>2.4078830143341707E-8</v>
      </c>
      <c r="H318" s="5">
        <f t="shared" si="342"/>
        <v>429085.06244160049</v>
      </c>
      <c r="I318" s="5">
        <f t="shared" si="343"/>
        <v>173593.62385749607</v>
      </c>
      <c r="J318" s="5">
        <f t="shared" si="344"/>
        <v>59212.851984736524</v>
      </c>
      <c r="K318" s="5">
        <f t="shared" si="345"/>
        <v>368185.15162536711</v>
      </c>
      <c r="L318" s="5">
        <f t="shared" si="346"/>
        <v>58563.993092198289</v>
      </c>
      <c r="M318" s="5">
        <f t="shared" si="347"/>
        <v>13549.987418900017</v>
      </c>
      <c r="N318" s="15">
        <f t="shared" si="348"/>
        <v>1.4848030603737961E-3</v>
      </c>
      <c r="O318" s="15">
        <f t="shared" si="349"/>
        <v>2.3953778612326726E-3</v>
      </c>
      <c r="P318" s="15">
        <f t="shared" si="350"/>
        <v>2.175520850499435E-3</v>
      </c>
      <c r="Q318" s="5">
        <f t="shared" si="351"/>
        <v>3570.2079610942078</v>
      </c>
      <c r="R318" s="5">
        <f t="shared" si="352"/>
        <v>4195.5686002569264</v>
      </c>
      <c r="S318" s="5">
        <f t="shared" si="353"/>
        <v>2993.010718259537</v>
      </c>
      <c r="T318" s="5">
        <f t="shared" si="354"/>
        <v>8.3205132818626648</v>
      </c>
      <c r="U318" s="5">
        <f t="shared" si="355"/>
        <v>24.168909589105017</v>
      </c>
      <c r="V318" s="5">
        <f t="shared" si="356"/>
        <v>50.546640094806691</v>
      </c>
      <c r="W318" s="15">
        <f t="shared" si="357"/>
        <v>-1.0734613539272964E-2</v>
      </c>
      <c r="X318" s="15">
        <f t="shared" si="358"/>
        <v>-1.217998157191269E-2</v>
      </c>
      <c r="Y318" s="15">
        <f t="shared" si="359"/>
        <v>-9.7425357312937999E-3</v>
      </c>
      <c r="Z318" s="5">
        <f t="shared" si="315"/>
        <v>1666.0273508819082</v>
      </c>
      <c r="AA318" s="5">
        <f t="shared" si="316"/>
        <v>131.68548216943074</v>
      </c>
      <c r="AB318" s="5">
        <f t="shared" si="317"/>
        <v>909.91027209537299</v>
      </c>
      <c r="AC318" s="16">
        <f t="shared" si="360"/>
        <v>0.79930312119026536</v>
      </c>
      <c r="AD318" s="16">
        <f t="shared" si="361"/>
        <v>3.1078779508293817</v>
      </c>
      <c r="AE318" s="16">
        <f t="shared" si="362"/>
        <v>30.170480116586482</v>
      </c>
      <c r="AF318" s="15">
        <f t="shared" si="363"/>
        <v>-4.0504037456468023E-3</v>
      </c>
      <c r="AG318" s="15">
        <f t="shared" si="364"/>
        <v>2.9673830763510267E-4</v>
      </c>
      <c r="AH318" s="15">
        <f t="shared" si="365"/>
        <v>9.7937136394747881E-3</v>
      </c>
      <c r="AI318" s="1">
        <f t="shared" si="329"/>
        <v>843704.00899946177</v>
      </c>
      <c r="AJ318" s="1">
        <f t="shared" si="330"/>
        <v>338332.14290581911</v>
      </c>
      <c r="AK318" s="1">
        <f t="shared" si="331"/>
        <v>115665.4446449533</v>
      </c>
      <c r="AL318" s="14">
        <f t="shared" si="366"/>
        <v>100.4412800630875</v>
      </c>
      <c r="AM318" s="14">
        <f t="shared" si="367"/>
        <v>25.17334476841355</v>
      </c>
      <c r="AN318" s="14">
        <f t="shared" si="368"/>
        <v>7.8017469597305205</v>
      </c>
      <c r="AO318" s="11">
        <f t="shared" si="369"/>
        <v>1.4816077948089014E-3</v>
      </c>
      <c r="AP318" s="11">
        <f t="shared" si="370"/>
        <v>1.8664350525398068E-3</v>
      </c>
      <c r="AQ318" s="11">
        <f t="shared" si="371"/>
        <v>1.6930920887636548E-3</v>
      </c>
      <c r="AR318" s="1">
        <f t="shared" si="318"/>
        <v>429085.06244160049</v>
      </c>
      <c r="AS318" s="1">
        <f t="shared" ref="AS318:AS346" si="374">AM318*AJ318^$AR$5*C318^(1-$AR$5)*(1-BC317)</f>
        <v>173593.62385749607</v>
      </c>
      <c r="AT318" s="1">
        <f t="shared" ref="AT318:AT346" si="375">AN318*AK318^$AR$5*D318^(1-$AR$5)*(1-BD317)</f>
        <v>59212.851984736524</v>
      </c>
      <c r="AU318" s="1">
        <f t="shared" si="332"/>
        <v>85817.012488320106</v>
      </c>
      <c r="AV318" s="1">
        <f t="shared" si="333"/>
        <v>34718.724771499219</v>
      </c>
      <c r="AW318" s="1">
        <f t="shared" si="334"/>
        <v>11842.570396947305</v>
      </c>
      <c r="AX318" s="2">
        <f t="shared" ref="AX318:AX346" si="376">IF(AX317=0.99,0.99,MIN(0.99,$BH318*Z318/AR318/2/BB$5/1000))</f>
        <v>0.42563126034105048</v>
      </c>
      <c r="AY318" s="2">
        <f t="shared" si="372"/>
        <v>0.99</v>
      </c>
      <c r="AZ318" s="2">
        <f t="shared" si="373"/>
        <v>0.99</v>
      </c>
      <c r="BA318" s="2">
        <f t="shared" si="325"/>
        <v>0.64273831706218443</v>
      </c>
      <c r="BB318" s="2">
        <f t="shared" si="326"/>
        <v>1.811619697795111E-2</v>
      </c>
      <c r="BC318" s="2">
        <f t="shared" si="319"/>
        <v>9.801E-2</v>
      </c>
      <c r="BD318" s="2">
        <f t="shared" si="320"/>
        <v>9.801E-2</v>
      </c>
      <c r="BE318" s="2">
        <f t="shared" si="327"/>
        <v>7773.3895114884863</v>
      </c>
      <c r="BF318" s="2">
        <f t="shared" si="321"/>
        <v>17013.91107427319</v>
      </c>
      <c r="BG318" s="2">
        <f t="shared" si="322"/>
        <v>5803.451623024027</v>
      </c>
      <c r="BH318" s="2">
        <f t="shared" ref="BH318:BH346" si="377">IF(AX317=0.99,2*BB$5*AX318*AR318/Z318*1000,BH317*(1+BK317))</f>
        <v>21924.251822619939</v>
      </c>
      <c r="BI318" s="2">
        <f t="shared" si="323"/>
        <v>261012.35274789599</v>
      </c>
      <c r="BJ318" s="2">
        <f t="shared" si="324"/>
        <v>12884.945969429562</v>
      </c>
      <c r="BK318" s="11">
        <f t="shared" si="328"/>
        <v>3.1785232614469611E-2</v>
      </c>
      <c r="BL318" s="11"/>
      <c r="BM318" s="11"/>
    </row>
    <row r="319" spans="1:65">
      <c r="A319" s="2">
        <f t="shared" si="335"/>
        <v>2273</v>
      </c>
      <c r="B319" s="5">
        <f t="shared" si="336"/>
        <v>1165.4056742589771</v>
      </c>
      <c r="C319" s="5">
        <f t="shared" si="337"/>
        <v>2964.1699043530903</v>
      </c>
      <c r="D319" s="5">
        <f t="shared" si="338"/>
        <v>4369.9563334377472</v>
      </c>
      <c r="E319" s="15">
        <f t="shared" si="339"/>
        <v>5.6876932128206659E-9</v>
      </c>
      <c r="F319" s="15">
        <f t="shared" si="340"/>
        <v>1.120513702025892E-8</v>
      </c>
      <c r="G319" s="15">
        <f t="shared" si="341"/>
        <v>2.2874888636174622E-8</v>
      </c>
      <c r="H319" s="5">
        <f t="shared" si="342"/>
        <v>429711.93223841232</v>
      </c>
      <c r="I319" s="5">
        <f t="shared" si="343"/>
        <v>174005.32805439708</v>
      </c>
      <c r="J319" s="5">
        <f t="shared" si="344"/>
        <v>59340.385046511125</v>
      </c>
      <c r="K319" s="5">
        <f t="shared" si="345"/>
        <v>368723.047887719</v>
      </c>
      <c r="L319" s="5">
        <f t="shared" si="346"/>
        <v>58702.886025142529</v>
      </c>
      <c r="M319" s="5">
        <f t="shared" si="347"/>
        <v>13579.171167559325</v>
      </c>
      <c r="N319" s="15">
        <f t="shared" si="348"/>
        <v>1.4609395842752892E-3</v>
      </c>
      <c r="O319" s="15">
        <f t="shared" si="349"/>
        <v>2.3716438311434107E-3</v>
      </c>
      <c r="P319" s="15">
        <f t="shared" si="350"/>
        <v>2.1537841886556386E-3</v>
      </c>
      <c r="Q319" s="5">
        <f t="shared" si="351"/>
        <v>3537.0430464077499</v>
      </c>
      <c r="R319" s="5">
        <f t="shared" si="352"/>
        <v>4154.2958973402037</v>
      </c>
      <c r="S319" s="5">
        <f t="shared" si="353"/>
        <v>2970.2347681980855</v>
      </c>
      <c r="T319" s="5">
        <f t="shared" si="354"/>
        <v>8.2311957873334816</v>
      </c>
      <c r="U319" s="5">
        <f t="shared" si="355"/>
        <v>23.874532715696493</v>
      </c>
      <c r="V319" s="5">
        <f t="shared" si="356"/>
        <v>50.05418764758619</v>
      </c>
      <c r="W319" s="15">
        <f t="shared" si="357"/>
        <v>-1.0734613539272964E-2</v>
      </c>
      <c r="X319" s="15">
        <f t="shared" si="358"/>
        <v>-1.217998157191269E-2</v>
      </c>
      <c r="Y319" s="15">
        <f t="shared" si="359"/>
        <v>-9.7425357312937999E-3</v>
      </c>
      <c r="Z319" s="5">
        <f t="shared" ref="Z319:Z346" si="378">Q318*AC319*(1-AX318)</f>
        <v>1632.4247772821686</v>
      </c>
      <c r="AA319" s="5">
        <f t="shared" ref="AA319:AA346" si="379">R318*AD319*(1-AY318)</f>
        <v>130.43184408239136</v>
      </c>
      <c r="AB319" s="5">
        <f t="shared" ref="AB319:AB346" si="380">S318*AE319*(1-AZ318)</f>
        <v>911.84948291605724</v>
      </c>
      <c r="AC319" s="16">
        <f t="shared" si="360"/>
        <v>0.79606562083428911</v>
      </c>
      <c r="AD319" s="16">
        <f t="shared" si="361"/>
        <v>3.1088001772728471</v>
      </c>
      <c r="AE319" s="16">
        <f t="shared" si="362"/>
        <v>30.465961159213798</v>
      </c>
      <c r="AF319" s="15">
        <f t="shared" si="363"/>
        <v>-4.0504037456468023E-3</v>
      </c>
      <c r="AG319" s="15">
        <f t="shared" si="364"/>
        <v>2.9673830763510267E-4</v>
      </c>
      <c r="AH319" s="15">
        <f t="shared" si="365"/>
        <v>9.7937136394747881E-3</v>
      </c>
      <c r="AI319" s="1">
        <f t="shared" si="329"/>
        <v>845150.62058783579</v>
      </c>
      <c r="AJ319" s="1">
        <f t="shared" si="330"/>
        <v>339217.65338673646</v>
      </c>
      <c r="AK319" s="1">
        <f t="shared" si="331"/>
        <v>115941.47057740529</v>
      </c>
      <c r="AL319" s="14">
        <f t="shared" si="366"/>
        <v>100.58860650071493</v>
      </c>
      <c r="AM319" s="14">
        <f t="shared" si="367"/>
        <v>25.219859337348332</v>
      </c>
      <c r="AN319" s="14">
        <f t="shared" si="368"/>
        <v>7.8148239450260153</v>
      </c>
      <c r="AO319" s="11">
        <f t="shared" si="369"/>
        <v>1.4667917168608123E-3</v>
      </c>
      <c r="AP319" s="11">
        <f t="shared" si="370"/>
        <v>1.8477707020144087E-3</v>
      </c>
      <c r="AQ319" s="11">
        <f t="shared" si="371"/>
        <v>1.6761611678760182E-3</v>
      </c>
      <c r="AR319" s="1">
        <f t="shared" ref="AR319:AR346" si="381">AL319*AI319^$AR$5*B319^(1-$AR$5)*(1-BB318)</f>
        <v>429711.93223841232</v>
      </c>
      <c r="AS319" s="1">
        <f t="shared" si="374"/>
        <v>174005.32805439708</v>
      </c>
      <c r="AT319" s="1">
        <f t="shared" si="375"/>
        <v>59340.385046511125</v>
      </c>
      <c r="AU319" s="1">
        <f t="shared" si="332"/>
        <v>85942.386447682467</v>
      </c>
      <c r="AV319" s="1">
        <f t="shared" si="333"/>
        <v>34801.065610879414</v>
      </c>
      <c r="AW319" s="1">
        <f t="shared" si="334"/>
        <v>11868.077009302226</v>
      </c>
      <c r="AX319" s="2">
        <f t="shared" si="376"/>
        <v>0.42967477524371339</v>
      </c>
      <c r="AY319" s="2">
        <f t="shared" si="372"/>
        <v>0.99</v>
      </c>
      <c r="AZ319" s="2">
        <f t="shared" si="373"/>
        <v>0.99</v>
      </c>
      <c r="BA319" s="2">
        <f t="shared" si="325"/>
        <v>0.64802269686210079</v>
      </c>
      <c r="BB319" s="2">
        <f t="shared" si="326"/>
        <v>1.8462041248073564E-2</v>
      </c>
      <c r="BC319" s="2">
        <f t="shared" si="319"/>
        <v>9.801E-2</v>
      </c>
      <c r="BD319" s="2">
        <f t="shared" si="320"/>
        <v>9.801E-2</v>
      </c>
      <c r="BE319" s="2">
        <f t="shared" si="327"/>
        <v>7933.3594177749601</v>
      </c>
      <c r="BF319" s="2">
        <f t="shared" si="321"/>
        <v>17054.262202611459</v>
      </c>
      <c r="BG319" s="2">
        <f t="shared" si="322"/>
        <v>5815.9511384085554</v>
      </c>
      <c r="BH319" s="2">
        <f t="shared" si="377"/>
        <v>22621.119266700123</v>
      </c>
      <c r="BI319" s="2">
        <f t="shared" si="323"/>
        <v>264146.03885388043</v>
      </c>
      <c r="BJ319" s="2">
        <f t="shared" si="324"/>
        <v>12885.236499378292</v>
      </c>
      <c r="BK319" s="11">
        <f t="shared" si="328"/>
        <v>3.1761763191894915E-2</v>
      </c>
      <c r="BL319" s="11"/>
      <c r="BM319" s="11"/>
    </row>
    <row r="320" spans="1:65">
      <c r="A320" s="2">
        <f t="shared" si="335"/>
        <v>2274</v>
      </c>
      <c r="B320" s="5">
        <f t="shared" si="336"/>
        <v>1165.4056805560235</v>
      </c>
      <c r="C320" s="5">
        <f t="shared" si="337"/>
        <v>2964.1699359063236</v>
      </c>
      <c r="D320" s="5">
        <f t="shared" si="338"/>
        <v>4369.9564284018988</v>
      </c>
      <c r="E320" s="15">
        <f t="shared" si="339"/>
        <v>5.4033085521796321E-9</v>
      </c>
      <c r="F320" s="15">
        <f t="shared" si="340"/>
        <v>1.0644880169245973E-8</v>
      </c>
      <c r="G320" s="15">
        <f t="shared" si="341"/>
        <v>2.173114420436589E-8</v>
      </c>
      <c r="H320" s="5">
        <f t="shared" si="342"/>
        <v>430329.55831423722</v>
      </c>
      <c r="I320" s="5">
        <f t="shared" si="343"/>
        <v>174413.9170251289</v>
      </c>
      <c r="J320" s="5">
        <f t="shared" si="344"/>
        <v>59466.915710414789</v>
      </c>
      <c r="K320" s="5">
        <f t="shared" si="345"/>
        <v>369253.01248653932</v>
      </c>
      <c r="L320" s="5">
        <f t="shared" si="346"/>
        <v>58840.728027220932</v>
      </c>
      <c r="M320" s="5">
        <f t="shared" si="347"/>
        <v>13608.125546497029</v>
      </c>
      <c r="N320" s="15">
        <f t="shared" si="348"/>
        <v>1.4372971851266403E-3</v>
      </c>
      <c r="O320" s="15">
        <f t="shared" si="349"/>
        <v>2.3481299031766767E-3</v>
      </c>
      <c r="P320" s="15">
        <f t="shared" si="350"/>
        <v>2.1322640815424343E-3</v>
      </c>
      <c r="Q320" s="5">
        <f t="shared" si="351"/>
        <v>3504.1034847455744</v>
      </c>
      <c r="R320" s="5">
        <f t="shared" si="352"/>
        <v>4113.3327064693785</v>
      </c>
      <c r="S320" s="5">
        <f t="shared" si="353"/>
        <v>2947.5688361583707</v>
      </c>
      <c r="T320" s="5">
        <f t="shared" si="354"/>
        <v>8.1428370815903648</v>
      </c>
      <c r="U320" s="5">
        <f t="shared" si="355"/>
        <v>23.583741347181284</v>
      </c>
      <c r="V320" s="5">
        <f t="shared" si="356"/>
        <v>49.566532935928699</v>
      </c>
      <c r="W320" s="15">
        <f t="shared" si="357"/>
        <v>-1.0734613539272964E-2</v>
      </c>
      <c r="X320" s="15">
        <f t="shared" si="358"/>
        <v>-1.217998157191269E-2</v>
      </c>
      <c r="Y320" s="15">
        <f t="shared" si="359"/>
        <v>-9.7425357312937999E-3</v>
      </c>
      <c r="Z320" s="5">
        <f t="shared" si="378"/>
        <v>1599.3707684827311</v>
      </c>
      <c r="AA320" s="5">
        <f t="shared" si="379"/>
        <v>129.18708160489862</v>
      </c>
      <c r="AB320" s="5">
        <f t="shared" si="380"/>
        <v>913.77300581660586</v>
      </c>
      <c r="AC320" s="16">
        <f t="shared" si="360"/>
        <v>0.79284123366188131</v>
      </c>
      <c r="AD320" s="16">
        <f t="shared" si="361"/>
        <v>3.1097226773762268</v>
      </c>
      <c r="AE320" s="16">
        <f t="shared" si="362"/>
        <v>30.764336058558499</v>
      </c>
      <c r="AF320" s="15">
        <f t="shared" si="363"/>
        <v>-4.0504037456468023E-3</v>
      </c>
      <c r="AG320" s="15">
        <f t="shared" si="364"/>
        <v>2.9673830763510267E-4</v>
      </c>
      <c r="AH320" s="15">
        <f t="shared" si="365"/>
        <v>9.7937136394747881E-3</v>
      </c>
      <c r="AI320" s="1">
        <f t="shared" si="329"/>
        <v>846577.9449767347</v>
      </c>
      <c r="AJ320" s="1">
        <f t="shared" si="330"/>
        <v>340096.95365894219</v>
      </c>
      <c r="AK320" s="1">
        <f t="shared" si="331"/>
        <v>116215.40052896699</v>
      </c>
      <c r="AL320" s="14">
        <f t="shared" si="366"/>
        <v>100.7346736101925</v>
      </c>
      <c r="AM320" s="14">
        <f t="shared" si="367"/>
        <v>25.265993849368886</v>
      </c>
      <c r="AN320" s="14">
        <f t="shared" si="368"/>
        <v>7.8277918604121517</v>
      </c>
      <c r="AO320" s="11">
        <f t="shared" si="369"/>
        <v>1.4521237996922042E-3</v>
      </c>
      <c r="AP320" s="11">
        <f t="shared" si="370"/>
        <v>1.8292929949942647E-3</v>
      </c>
      <c r="AQ320" s="11">
        <f t="shared" si="371"/>
        <v>1.6593995561972579E-3</v>
      </c>
      <c r="AR320" s="1">
        <f t="shared" si="381"/>
        <v>430329.55831423722</v>
      </c>
      <c r="AS320" s="1">
        <f t="shared" si="374"/>
        <v>174413.9170251289</v>
      </c>
      <c r="AT320" s="1">
        <f t="shared" si="375"/>
        <v>59466.915710414789</v>
      </c>
      <c r="AU320" s="1">
        <f t="shared" si="332"/>
        <v>86065.911662847444</v>
      </c>
      <c r="AV320" s="1">
        <f t="shared" si="333"/>
        <v>34882.783405025781</v>
      </c>
      <c r="AW320" s="1">
        <f t="shared" si="334"/>
        <v>11893.383142082959</v>
      </c>
      <c r="AX320" s="2">
        <f t="shared" si="376"/>
        <v>0.43372204747650911</v>
      </c>
      <c r="AY320" s="2">
        <f t="shared" si="372"/>
        <v>0.99</v>
      </c>
      <c r="AZ320" s="2">
        <f t="shared" si="373"/>
        <v>0.99</v>
      </c>
      <c r="BA320" s="2">
        <f t="shared" si="325"/>
        <v>0.65329171290964916</v>
      </c>
      <c r="BB320" s="2">
        <f t="shared" si="326"/>
        <v>1.8811481446721526E-2</v>
      </c>
      <c r="BC320" s="2">
        <f t="shared" si="319"/>
        <v>9.801E-2</v>
      </c>
      <c r="BD320" s="2">
        <f t="shared" si="320"/>
        <v>9.801E-2</v>
      </c>
      <c r="BE320" s="2">
        <f t="shared" si="327"/>
        <v>8095.1365022041427</v>
      </c>
      <c r="BF320" s="2">
        <f t="shared" si="321"/>
        <v>17094.308007632884</v>
      </c>
      <c r="BG320" s="2">
        <f t="shared" si="322"/>
        <v>5828.3524087777532</v>
      </c>
      <c r="BH320" s="2">
        <f t="shared" si="377"/>
        <v>23339.605899984665</v>
      </c>
      <c r="BI320" s="2">
        <f t="shared" si="323"/>
        <v>267317.40621398191</v>
      </c>
      <c r="BJ320" s="2">
        <f t="shared" si="324"/>
        <v>12885.529815076699</v>
      </c>
      <c r="BK320" s="11">
        <f t="shared" si="328"/>
        <v>3.1738514501044007E-2</v>
      </c>
      <c r="BL320" s="11"/>
      <c r="BM320" s="11"/>
    </row>
    <row r="321" spans="1:65">
      <c r="A321" s="2">
        <f t="shared" si="335"/>
        <v>2275</v>
      </c>
      <c r="B321" s="5">
        <f t="shared" si="336"/>
        <v>1165.4056865382177</v>
      </c>
      <c r="C321" s="5">
        <f t="shared" si="337"/>
        <v>2964.1699658818952</v>
      </c>
      <c r="D321" s="5">
        <f t="shared" si="338"/>
        <v>4369.9565186178443</v>
      </c>
      <c r="E321" s="15">
        <f t="shared" si="339"/>
        <v>5.1331431245706503E-9</v>
      </c>
      <c r="F321" s="15">
        <f t="shared" si="340"/>
        <v>1.0112636160783674E-8</v>
      </c>
      <c r="G321" s="15">
        <f t="shared" si="341"/>
        <v>2.0644586994147596E-8</v>
      </c>
      <c r="H321" s="5">
        <f t="shared" si="342"/>
        <v>430937.99318382761</v>
      </c>
      <c r="I321" s="5">
        <f t="shared" si="343"/>
        <v>174819.40242142565</v>
      </c>
      <c r="J321" s="5">
        <f t="shared" si="344"/>
        <v>59592.449126942047</v>
      </c>
      <c r="K321" s="5">
        <f t="shared" si="345"/>
        <v>369775.09047849983</v>
      </c>
      <c r="L321" s="5">
        <f t="shared" si="346"/>
        <v>58977.523027905605</v>
      </c>
      <c r="M321" s="5">
        <f t="shared" si="347"/>
        <v>13636.85173366217</v>
      </c>
      <c r="N321" s="15">
        <f t="shared" si="348"/>
        <v>1.413876053291574E-3</v>
      </c>
      <c r="O321" s="15">
        <f t="shared" si="349"/>
        <v>2.3248352845224307E-3</v>
      </c>
      <c r="P321" s="15">
        <f t="shared" si="350"/>
        <v>2.1109584172329665E-3</v>
      </c>
      <c r="Q321" s="5">
        <f t="shared" si="351"/>
        <v>3471.3894906338182</v>
      </c>
      <c r="R321" s="5">
        <f t="shared" si="352"/>
        <v>4072.6787771202194</v>
      </c>
      <c r="S321" s="5">
        <f t="shared" si="353"/>
        <v>2925.0136771229072</v>
      </c>
      <c r="T321" s="5">
        <f t="shared" si="354"/>
        <v>8.0554268724062315</v>
      </c>
      <c r="U321" s="5">
        <f t="shared" si="355"/>
        <v>23.296491812175862</v>
      </c>
      <c r="V321" s="5">
        <f t="shared" si="356"/>
        <v>49.083629217724059</v>
      </c>
      <c r="W321" s="15">
        <f t="shared" si="357"/>
        <v>-1.0734613539272964E-2</v>
      </c>
      <c r="X321" s="15">
        <f t="shared" si="358"/>
        <v>-1.217998157191269E-2</v>
      </c>
      <c r="Y321" s="15">
        <f t="shared" si="359"/>
        <v>-9.7425357312937999E-3</v>
      </c>
      <c r="Z321" s="5">
        <f t="shared" si="378"/>
        <v>1566.8598968137442</v>
      </c>
      <c r="AA321" s="5">
        <f t="shared" si="379"/>
        <v>127.95119672736421</v>
      </c>
      <c r="AB321" s="5">
        <f t="shared" si="380"/>
        <v>915.68092166815882</v>
      </c>
      <c r="AC321" s="16">
        <f t="shared" si="360"/>
        <v>0.78962990655935394</v>
      </c>
      <c r="AD321" s="16">
        <f t="shared" si="361"/>
        <v>3.110645451220726</v>
      </c>
      <c r="AE321" s="16">
        <f t="shared" si="362"/>
        <v>31.065633156224589</v>
      </c>
      <c r="AF321" s="15">
        <f t="shared" si="363"/>
        <v>-4.0504037456468023E-3</v>
      </c>
      <c r="AG321" s="15">
        <f t="shared" si="364"/>
        <v>2.9673830763510267E-4</v>
      </c>
      <c r="AH321" s="15">
        <f t="shared" si="365"/>
        <v>9.7937136394747881E-3</v>
      </c>
      <c r="AI321" s="1">
        <f t="shared" si="329"/>
        <v>847986.0621419088</v>
      </c>
      <c r="AJ321" s="1">
        <f t="shared" si="330"/>
        <v>340970.04169807374</v>
      </c>
      <c r="AK321" s="1">
        <f t="shared" si="331"/>
        <v>116487.24361815324</v>
      </c>
      <c r="AL321" s="14">
        <f t="shared" si="366"/>
        <v>100.87949003502605</v>
      </c>
      <c r="AM321" s="14">
        <f t="shared" si="367"/>
        <v>25.311750565873506</v>
      </c>
      <c r="AN321" s="14">
        <f t="shared" si="368"/>
        <v>7.840651400407932</v>
      </c>
      <c r="AO321" s="11">
        <f t="shared" si="369"/>
        <v>1.4376025616952821E-3</v>
      </c>
      <c r="AP321" s="11">
        <f t="shared" si="370"/>
        <v>1.811000065044322E-3</v>
      </c>
      <c r="AQ321" s="11">
        <f t="shared" si="371"/>
        <v>1.6428055606352854E-3</v>
      </c>
      <c r="AR321" s="1">
        <f t="shared" si="381"/>
        <v>430937.99318382761</v>
      </c>
      <c r="AS321" s="1">
        <f t="shared" si="374"/>
        <v>174819.40242142565</v>
      </c>
      <c r="AT321" s="1">
        <f t="shared" si="375"/>
        <v>59592.449126942047</v>
      </c>
      <c r="AU321" s="1">
        <f t="shared" si="332"/>
        <v>86187.598636765528</v>
      </c>
      <c r="AV321" s="1">
        <f t="shared" si="333"/>
        <v>34963.880484285131</v>
      </c>
      <c r="AW321" s="1">
        <f t="shared" si="334"/>
        <v>11918.489825388409</v>
      </c>
      <c r="AX321" s="2">
        <f t="shared" si="376"/>
        <v>0.43777256997610986</v>
      </c>
      <c r="AY321" s="2">
        <f t="shared" si="372"/>
        <v>0.99</v>
      </c>
      <c r="AZ321" s="2">
        <f t="shared" si="373"/>
        <v>0.99</v>
      </c>
      <c r="BA321" s="2">
        <f t="shared" si="325"/>
        <v>0.6585440870978535</v>
      </c>
      <c r="BB321" s="2">
        <f t="shared" si="326"/>
        <v>1.9164482302348802E-2</v>
      </c>
      <c r="BC321" s="2">
        <f t="shared" si="319"/>
        <v>9.801E-2</v>
      </c>
      <c r="BD321" s="2">
        <f t="shared" si="320"/>
        <v>9.801E-2</v>
      </c>
      <c r="BE321" s="2">
        <f t="shared" si="327"/>
        <v>8258.7035437811737</v>
      </c>
      <c r="BF321" s="2">
        <f t="shared" si="321"/>
        <v>17134.049631323927</v>
      </c>
      <c r="BG321" s="2">
        <f t="shared" si="322"/>
        <v>5840.6559389315898</v>
      </c>
      <c r="BH321" s="2">
        <f t="shared" si="377"/>
        <v>24080.370320289981</v>
      </c>
      <c r="BI321" s="2">
        <f t="shared" si="323"/>
        <v>270526.90842116624</v>
      </c>
      <c r="BJ321" s="2">
        <f t="shared" si="324"/>
        <v>12885.825889698479</v>
      </c>
      <c r="BK321" s="11">
        <f t="shared" si="328"/>
        <v>3.1715486268800247E-2</v>
      </c>
      <c r="BL321" s="11"/>
      <c r="BM321" s="11"/>
    </row>
    <row r="322" spans="1:65">
      <c r="A322" s="2">
        <f t="shared" si="335"/>
        <v>2276</v>
      </c>
      <c r="B322" s="5">
        <f t="shared" si="336"/>
        <v>1165.4056922213019</v>
      </c>
      <c r="C322" s="5">
        <f t="shared" si="337"/>
        <v>2964.1699943586887</v>
      </c>
      <c r="D322" s="5">
        <f t="shared" si="338"/>
        <v>4369.9566043229952</v>
      </c>
      <c r="E322" s="15">
        <f t="shared" si="339"/>
        <v>4.8764859683421175E-9</v>
      </c>
      <c r="F322" s="15">
        <f t="shared" si="340"/>
        <v>9.6070043527444895E-9</v>
      </c>
      <c r="G322" s="15">
        <f t="shared" si="341"/>
        <v>1.9612357644440214E-8</v>
      </c>
      <c r="H322" s="5">
        <f t="shared" si="342"/>
        <v>431537.2905801434</v>
      </c>
      <c r="I322" s="5">
        <f t="shared" si="343"/>
        <v>175221.79625059254</v>
      </c>
      <c r="J322" s="5">
        <f t="shared" si="344"/>
        <v>59716.990477829902</v>
      </c>
      <c r="K322" s="5">
        <f t="shared" si="345"/>
        <v>370289.3279657996</v>
      </c>
      <c r="L322" s="5">
        <f t="shared" si="346"/>
        <v>59113.2750766889</v>
      </c>
      <c r="M322" s="5">
        <f t="shared" si="347"/>
        <v>13665.350914184059</v>
      </c>
      <c r="N322" s="15">
        <f t="shared" si="348"/>
        <v>1.3906763882725048E-3</v>
      </c>
      <c r="O322" s="15">
        <f t="shared" si="349"/>
        <v>2.3017590738605431E-3</v>
      </c>
      <c r="P322" s="15">
        <f t="shared" si="350"/>
        <v>2.0898651007210667E-3</v>
      </c>
      <c r="Q322" s="5">
        <f t="shared" si="351"/>
        <v>3438.901239977266</v>
      </c>
      <c r="R322" s="5">
        <f t="shared" si="352"/>
        <v>4032.3338096256084</v>
      </c>
      <c r="S322" s="5">
        <f t="shared" si="353"/>
        <v>2902.570012797386</v>
      </c>
      <c r="T322" s="5">
        <f t="shared" si="354"/>
        <v>7.9689549780370763</v>
      </c>
      <c r="U322" s="5">
        <f t="shared" si="355"/>
        <v>23.012740971213347</v>
      </c>
      <c r="V322" s="5">
        <f t="shared" si="356"/>
        <v>48.605430206248805</v>
      </c>
      <c r="W322" s="15">
        <f t="shared" si="357"/>
        <v>-1.0734613539272964E-2</v>
      </c>
      <c r="X322" s="15">
        <f t="shared" si="358"/>
        <v>-1.217998157191269E-2</v>
      </c>
      <c r="Y322" s="15">
        <f t="shared" si="359"/>
        <v>-9.7425357312937999E-3</v>
      </c>
      <c r="Z322" s="5">
        <f t="shared" si="378"/>
        <v>1534.886700164941</v>
      </c>
      <c r="AA322" s="5">
        <f t="shared" si="379"/>
        <v>126.72418988975252</v>
      </c>
      <c r="AB322" s="5">
        <f t="shared" si="380"/>
        <v>917.57331183522047</v>
      </c>
      <c r="AC322" s="16">
        <f t="shared" si="360"/>
        <v>0.78643158662815116</v>
      </c>
      <c r="AD322" s="16">
        <f t="shared" si="361"/>
        <v>3.111568498887574</v>
      </c>
      <c r="AE322" s="16">
        <f t="shared" si="362"/>
        <v>31.369881071385628</v>
      </c>
      <c r="AF322" s="15">
        <f t="shared" si="363"/>
        <v>-4.0504037456468023E-3</v>
      </c>
      <c r="AG322" s="15">
        <f t="shared" si="364"/>
        <v>2.9673830763510267E-4</v>
      </c>
      <c r="AH322" s="15">
        <f t="shared" si="365"/>
        <v>9.7937136394747881E-3</v>
      </c>
      <c r="AI322" s="1">
        <f t="shared" si="329"/>
        <v>849375.05456448346</v>
      </c>
      <c r="AJ322" s="1">
        <f t="shared" si="330"/>
        <v>341836.9180125515</v>
      </c>
      <c r="AK322" s="1">
        <f t="shared" si="331"/>
        <v>116757.00908172634</v>
      </c>
      <c r="AL322" s="14">
        <f t="shared" si="366"/>
        <v>101.02306440218995</v>
      </c>
      <c r="AM322" s="14">
        <f t="shared" si="367"/>
        <v>25.35713175197548</v>
      </c>
      <c r="AN322" s="14">
        <f t="shared" si="368"/>
        <v>7.8534032594703289</v>
      </c>
      <c r="AO322" s="11">
        <f t="shared" si="369"/>
        <v>1.4232265360783294E-3</v>
      </c>
      <c r="AP322" s="11">
        <f t="shared" si="370"/>
        <v>1.7928900643938788E-3</v>
      </c>
      <c r="AQ322" s="11">
        <f t="shared" si="371"/>
        <v>1.6263775050289326E-3</v>
      </c>
      <c r="AR322" s="1">
        <f t="shared" si="381"/>
        <v>431537.2905801434</v>
      </c>
      <c r="AS322" s="1">
        <f t="shared" si="374"/>
        <v>175221.79625059254</v>
      </c>
      <c r="AT322" s="1">
        <f t="shared" si="375"/>
        <v>59716.990477829902</v>
      </c>
      <c r="AU322" s="1">
        <f t="shared" si="332"/>
        <v>86307.458116028691</v>
      </c>
      <c r="AV322" s="1">
        <f t="shared" si="333"/>
        <v>35044.359250118512</v>
      </c>
      <c r="AW322" s="1">
        <f t="shared" si="334"/>
        <v>11943.398095565981</v>
      </c>
      <c r="AX322" s="2">
        <f t="shared" si="376"/>
        <v>0.44182583576069001</v>
      </c>
      <c r="AY322" s="2">
        <f t="shared" si="372"/>
        <v>0.99</v>
      </c>
      <c r="AZ322" s="2">
        <f t="shared" si="373"/>
        <v>0.99</v>
      </c>
      <c r="BA322" s="2">
        <f t="shared" si="325"/>
        <v>0.66377854073066256</v>
      </c>
      <c r="BB322" s="2">
        <f t="shared" si="326"/>
        <v>1.9521006914563224E-2</v>
      </c>
      <c r="BC322" s="2">
        <f t="shared" si="319"/>
        <v>9.801E-2</v>
      </c>
      <c r="BD322" s="2">
        <f t="shared" si="320"/>
        <v>9.801E-2</v>
      </c>
      <c r="BE322" s="2">
        <f t="shared" si="327"/>
        <v>8424.0424333068586</v>
      </c>
      <c r="BF322" s="2">
        <f t="shared" si="321"/>
        <v>17173.488250520575</v>
      </c>
      <c r="BG322" s="2">
        <f t="shared" si="322"/>
        <v>5852.8622367321086</v>
      </c>
      <c r="BH322" s="2">
        <f t="shared" si="377"/>
        <v>24844.090974530765</v>
      </c>
      <c r="BI322" s="2">
        <f t="shared" si="323"/>
        <v>273775.00450230006</v>
      </c>
      <c r="BJ322" s="2">
        <f t="shared" si="324"/>
        <v>12886.124696632078</v>
      </c>
      <c r="BK322" s="11">
        <f t="shared" si="328"/>
        <v>3.1692678199715524E-2</v>
      </c>
      <c r="BL322" s="11"/>
      <c r="BM322" s="11"/>
    </row>
    <row r="323" spans="1:65">
      <c r="A323" s="2">
        <f t="shared" si="335"/>
        <v>2277</v>
      </c>
      <c r="B323" s="5">
        <f t="shared" si="336"/>
        <v>1165.4056976202321</v>
      </c>
      <c r="C323" s="5">
        <f t="shared" si="337"/>
        <v>2964.1700214116427</v>
      </c>
      <c r="D323" s="5">
        <f t="shared" si="338"/>
        <v>4369.956685742889</v>
      </c>
      <c r="E323" s="15">
        <f t="shared" si="339"/>
        <v>4.6326616699250113E-9</v>
      </c>
      <c r="F323" s="15">
        <f t="shared" si="340"/>
        <v>9.1266541351072643E-9</v>
      </c>
      <c r="G323" s="15">
        <f t="shared" si="341"/>
        <v>1.8631739762218202E-8</v>
      </c>
      <c r="H323" s="5">
        <f t="shared" si="342"/>
        <v>432127.50544242171</v>
      </c>
      <c r="I323" s="5">
        <f t="shared" si="343"/>
        <v>175621.11085258302</v>
      </c>
      <c r="J323" s="5">
        <f t="shared" si="344"/>
        <v>59840.544974386743</v>
      </c>
      <c r="K323" s="5">
        <f t="shared" si="345"/>
        <v>370795.77208591788</v>
      </c>
      <c r="L323" s="5">
        <f t="shared" si="346"/>
        <v>59247.988335347254</v>
      </c>
      <c r="M323" s="5">
        <f t="shared" si="347"/>
        <v>13693.624279988464</v>
      </c>
      <c r="N323" s="15">
        <f t="shared" si="348"/>
        <v>1.3676983965495992E-3</v>
      </c>
      <c r="O323" s="15">
        <f t="shared" si="349"/>
        <v>2.2789002721230744E-3</v>
      </c>
      <c r="P323" s="15">
        <f t="shared" si="350"/>
        <v>2.0689820540984449E-3</v>
      </c>
      <c r="Q323" s="5">
        <f t="shared" si="351"/>
        <v>3406.6388706964631</v>
      </c>
      <c r="R323" s="5">
        <f t="shared" si="352"/>
        <v>3992.2974558432898</v>
      </c>
      <c r="S323" s="5">
        <f t="shared" si="353"/>
        <v>2880.2385321805259</v>
      </c>
      <c r="T323" s="5">
        <f t="shared" si="354"/>
        <v>7.8834113260359828</v>
      </c>
      <c r="U323" s="5">
        <f t="shared" si="355"/>
        <v>22.732446210264769</v>
      </c>
      <c r="V323" s="5">
        <f t="shared" si="356"/>
        <v>48.131890065729522</v>
      </c>
      <c r="W323" s="15">
        <f t="shared" si="357"/>
        <v>-1.0734613539272964E-2</v>
      </c>
      <c r="X323" s="15">
        <f t="shared" si="358"/>
        <v>-1.217998157191269E-2</v>
      </c>
      <c r="Y323" s="15">
        <f t="shared" si="359"/>
        <v>-9.7425357312937999E-3</v>
      </c>
      <c r="Z323" s="5">
        <f t="shared" si="378"/>
        <v>1503.4456843837434</v>
      </c>
      <c r="AA323" s="5">
        <f t="shared" si="379"/>
        <v>125.50605999816062</v>
      </c>
      <c r="AB323" s="5">
        <f t="shared" si="380"/>
        <v>919.45025814911435</v>
      </c>
      <c r="AC323" s="16">
        <f t="shared" si="360"/>
        <v>0.78324622118397758</v>
      </c>
      <c r="AD323" s="16">
        <f t="shared" si="361"/>
        <v>3.1124918204580245</v>
      </c>
      <c r="AE323" s="16">
        <f t="shared" si="362"/>
        <v>31.677108703503158</v>
      </c>
      <c r="AF323" s="15">
        <f t="shared" si="363"/>
        <v>-4.0504037456468023E-3</v>
      </c>
      <c r="AG323" s="15">
        <f t="shared" si="364"/>
        <v>2.9673830763510267E-4</v>
      </c>
      <c r="AH323" s="15">
        <f t="shared" si="365"/>
        <v>9.7937136394747881E-3</v>
      </c>
      <c r="AI323" s="1">
        <f t="shared" si="329"/>
        <v>850745.00722406385</v>
      </c>
      <c r="AJ323" s="1">
        <f t="shared" si="330"/>
        <v>342697.58546141483</v>
      </c>
      <c r="AK323" s="1">
        <f t="shared" si="331"/>
        <v>117024.70626911969</v>
      </c>
      <c r="AL323" s="14">
        <f t="shared" si="366"/>
        <v>101.16540532114297</v>
      </c>
      <c r="AM323" s="14">
        <f t="shared" si="367"/>
        <v>25.402139676059324</v>
      </c>
      <c r="AN323" s="14">
        <f t="shared" si="368"/>
        <v>7.8660481318854609</v>
      </c>
      <c r="AO323" s="11">
        <f t="shared" si="369"/>
        <v>1.408994270717546E-3</v>
      </c>
      <c r="AP323" s="11">
        <f t="shared" si="370"/>
        <v>1.7749611637499401E-3</v>
      </c>
      <c r="AQ323" s="11">
        <f t="shared" si="371"/>
        <v>1.6101137299786431E-3</v>
      </c>
      <c r="AR323" s="1">
        <f t="shared" si="381"/>
        <v>432127.50544242171</v>
      </c>
      <c r="AS323" s="1">
        <f t="shared" si="374"/>
        <v>175621.11085258302</v>
      </c>
      <c r="AT323" s="1">
        <f t="shared" si="375"/>
        <v>59840.544974386743</v>
      </c>
      <c r="AU323" s="1">
        <f t="shared" si="332"/>
        <v>86425.50108848435</v>
      </c>
      <c r="AV323" s="1">
        <f t="shared" si="333"/>
        <v>35124.222170516608</v>
      </c>
      <c r="AW323" s="1">
        <f t="shared" si="334"/>
        <v>11968.10899487735</v>
      </c>
      <c r="AX323" s="2">
        <f t="shared" si="376"/>
        <v>0.44588133816780534</v>
      </c>
      <c r="AY323" s="2">
        <f t="shared" si="372"/>
        <v>0.99</v>
      </c>
      <c r="AZ323" s="2">
        <f t="shared" si="373"/>
        <v>0.99</v>
      </c>
      <c r="BA323" s="2">
        <f t="shared" si="325"/>
        <v>0.66899379567595774</v>
      </c>
      <c r="BB323" s="2">
        <f t="shared" si="326"/>
        <v>1.988101677263128E-2</v>
      </c>
      <c r="BC323" s="2">
        <f t="shared" si="319"/>
        <v>9.801E-2</v>
      </c>
      <c r="BD323" s="2">
        <f t="shared" si="320"/>
        <v>9.801E-2</v>
      </c>
      <c r="BE323" s="2">
        <f t="shared" si="327"/>
        <v>8591.1341836161009</v>
      </c>
      <c r="BF323" s="2">
        <f t="shared" si="321"/>
        <v>17212.625074661661</v>
      </c>
      <c r="BG323" s="2">
        <f t="shared" si="322"/>
        <v>5864.9718129396442</v>
      </c>
      <c r="BH323" s="2">
        <f t="shared" si="377"/>
        <v>25631.466754951027</v>
      </c>
      <c r="BI323" s="2">
        <f t="shared" si="323"/>
        <v>277062.15898516023</v>
      </c>
      <c r="BJ323" s="2">
        <f t="shared" si="324"/>
        <v>12886.426209482912</v>
      </c>
      <c r="BK323" s="11">
        <f t="shared" si="328"/>
        <v>3.1670089977348076E-2</v>
      </c>
      <c r="BL323" s="11"/>
      <c r="BM323" s="11"/>
    </row>
    <row r="324" spans="1:65">
      <c r="A324" s="2">
        <f t="shared" si="335"/>
        <v>2278</v>
      </c>
      <c r="B324" s="5">
        <f t="shared" si="336"/>
        <v>1165.4057027492161</v>
      </c>
      <c r="C324" s="5">
        <f t="shared" si="337"/>
        <v>2964.1700471119493</v>
      </c>
      <c r="D324" s="5">
        <f t="shared" si="338"/>
        <v>4369.95676309179</v>
      </c>
      <c r="E324" s="15">
        <f t="shared" si="339"/>
        <v>4.4010285864287604E-9</v>
      </c>
      <c r="F324" s="15">
        <f t="shared" si="340"/>
        <v>8.6703214283519008E-9</v>
      </c>
      <c r="G324" s="15">
        <f t="shared" si="341"/>
        <v>1.770015277410729E-8</v>
      </c>
      <c r="H324" s="5">
        <f t="shared" si="342"/>
        <v>432708.69390328444</v>
      </c>
      <c r="I324" s="5">
        <f t="shared" si="343"/>
        <v>176017.35887856979</v>
      </c>
      <c r="J324" s="5">
        <f t="shared" si="344"/>
        <v>59963.117855864519</v>
      </c>
      <c r="K324" s="5">
        <f t="shared" si="345"/>
        <v>371294.47100054147</v>
      </c>
      <c r="L324" s="5">
        <f t="shared" si="346"/>
        <v>59381.667070709074</v>
      </c>
      <c r="M324" s="5">
        <f t="shared" si="347"/>
        <v>13721.673029423748</v>
      </c>
      <c r="N324" s="15">
        <f t="shared" si="348"/>
        <v>1.3449422894391549E-3</v>
      </c>
      <c r="O324" s="15">
        <f t="shared" si="349"/>
        <v>2.2562577923352922E-3</v>
      </c>
      <c r="P324" s="15">
        <f t="shared" si="350"/>
        <v>2.0483072166856964E-3</v>
      </c>
      <c r="Q324" s="5">
        <f t="shared" si="351"/>
        <v>3374.6024833557581</v>
      </c>
      <c r="R324" s="5">
        <f t="shared" si="352"/>
        <v>3952.5693198772988</v>
      </c>
      <c r="S324" s="5">
        <f t="shared" si="353"/>
        <v>2858.0198921306674</v>
      </c>
      <c r="T324" s="5">
        <f t="shared" si="354"/>
        <v>7.798785952079859</v>
      </c>
      <c r="U324" s="5">
        <f t="shared" si="355"/>
        <v>22.455565434339249</v>
      </c>
      <c r="V324" s="5">
        <f t="shared" si="356"/>
        <v>47.662963406949444</v>
      </c>
      <c r="W324" s="15">
        <f t="shared" si="357"/>
        <v>-1.0734613539272964E-2</v>
      </c>
      <c r="X324" s="15">
        <f t="shared" si="358"/>
        <v>-1.217998157191269E-2</v>
      </c>
      <c r="Y324" s="15">
        <f t="shared" si="359"/>
        <v>-9.7425357312937999E-3</v>
      </c>
      <c r="Z324" s="5">
        <f t="shared" si="378"/>
        <v>1472.5313256541174</v>
      </c>
      <c r="AA324" s="5">
        <f t="shared" si="379"/>
        <v>124.29680444333405</v>
      </c>
      <c r="AB324" s="5">
        <f t="shared" si="380"/>
        <v>921.31184288214979</v>
      </c>
      <c r="AC324" s="16">
        <f t="shared" si="360"/>
        <v>0.78007375775593024</v>
      </c>
      <c r="AD324" s="16">
        <f t="shared" si="361"/>
        <v>3.1134154160133551</v>
      </c>
      <c r="AE324" s="16">
        <f t="shared" si="362"/>
        <v>31.987345235071782</v>
      </c>
      <c r="AF324" s="15">
        <f t="shared" si="363"/>
        <v>-4.0504037456468023E-3</v>
      </c>
      <c r="AG324" s="15">
        <f t="shared" si="364"/>
        <v>2.9673830763510267E-4</v>
      </c>
      <c r="AH324" s="15">
        <f t="shared" si="365"/>
        <v>9.7937136394747881E-3</v>
      </c>
      <c r="AI324" s="1">
        <f t="shared" si="329"/>
        <v>852096.00759014185</v>
      </c>
      <c r="AJ324" s="1">
        <f t="shared" si="330"/>
        <v>343552.04908578994</v>
      </c>
      <c r="AK324" s="1">
        <f t="shared" si="331"/>
        <v>117290.34463708507</v>
      </c>
      <c r="AL324" s="14">
        <f t="shared" si="366"/>
        <v>101.30652138287036</v>
      </c>
      <c r="AM324" s="14">
        <f t="shared" si="367"/>
        <v>25.446776609346472</v>
      </c>
      <c r="AN324" s="14">
        <f t="shared" si="368"/>
        <v>7.8785867116623036</v>
      </c>
      <c r="AO324" s="11">
        <f t="shared" si="369"/>
        <v>1.3949043280103706E-3</v>
      </c>
      <c r="AP324" s="11">
        <f t="shared" si="370"/>
        <v>1.7572115521124407E-3</v>
      </c>
      <c r="AQ324" s="11">
        <f t="shared" si="371"/>
        <v>1.5940125926788566E-3</v>
      </c>
      <c r="AR324" s="1">
        <f t="shared" si="381"/>
        <v>432708.69390328444</v>
      </c>
      <c r="AS324" s="1">
        <f t="shared" si="374"/>
        <v>176017.35887856979</v>
      </c>
      <c r="AT324" s="1">
        <f t="shared" si="375"/>
        <v>59963.117855864519</v>
      </c>
      <c r="AU324" s="1">
        <f t="shared" si="332"/>
        <v>86541.738780656888</v>
      </c>
      <c r="AV324" s="1">
        <f t="shared" si="333"/>
        <v>35203.471775713959</v>
      </c>
      <c r="AW324" s="1">
        <f t="shared" si="334"/>
        <v>11992.623571172904</v>
      </c>
      <c r="AX324" s="2">
        <f t="shared" si="376"/>
        <v>0.44993857109123503</v>
      </c>
      <c r="AY324" s="2">
        <f t="shared" si="372"/>
        <v>0.99</v>
      </c>
      <c r="AZ324" s="2">
        <f t="shared" si="373"/>
        <v>0.99</v>
      </c>
      <c r="BA324" s="2">
        <f t="shared" si="325"/>
        <v>0.67418857554423861</v>
      </c>
      <c r="BB324" s="2">
        <f t="shared" si="326"/>
        <v>2.0244471775562239E-2</v>
      </c>
      <c r="BC324" s="2">
        <f t="shared" si="319"/>
        <v>9.801E-2</v>
      </c>
      <c r="BD324" s="2">
        <f t="shared" si="320"/>
        <v>9.801E-2</v>
      </c>
      <c r="BE324" s="2">
        <f t="shared" si="327"/>
        <v>8759.9589407654421</v>
      </c>
      <c r="BF324" s="2">
        <f t="shared" si="321"/>
        <v>17251.461343688625</v>
      </c>
      <c r="BG324" s="2">
        <f t="shared" si="322"/>
        <v>5876.9851810532818</v>
      </c>
      <c r="BH324" s="2">
        <f t="shared" si="377"/>
        <v>26443.217613331733</v>
      </c>
      <c r="BI324" s="2">
        <f t="shared" si="323"/>
        <v>280388.84196612891</v>
      </c>
      <c r="BJ324" s="2">
        <f t="shared" si="324"/>
        <v>12886.730402075031</v>
      </c>
      <c r="BK324" s="11">
        <f t="shared" si="328"/>
        <v>3.1647721265371603E-2</v>
      </c>
      <c r="BL324" s="11"/>
      <c r="BM324" s="11"/>
    </row>
    <row r="325" spans="1:65">
      <c r="A325" s="2">
        <f t="shared" si="335"/>
        <v>2279</v>
      </c>
      <c r="B325" s="5">
        <f t="shared" si="336"/>
        <v>1165.4057076217507</v>
      </c>
      <c r="C325" s="5">
        <f t="shared" si="337"/>
        <v>2964.1700715272414</v>
      </c>
      <c r="D325" s="5">
        <f t="shared" si="338"/>
        <v>4369.9568365732466</v>
      </c>
      <c r="E325" s="15">
        <f t="shared" si="339"/>
        <v>4.1809771571073224E-9</v>
      </c>
      <c r="F325" s="15">
        <f t="shared" si="340"/>
        <v>8.2368053569343059E-9</v>
      </c>
      <c r="G325" s="15">
        <f t="shared" si="341"/>
        <v>1.6815145135401924E-8</v>
      </c>
      <c r="H325" s="5">
        <f t="shared" si="342"/>
        <v>433280.9132748933</v>
      </c>
      <c r="I325" s="5">
        <f t="shared" si="343"/>
        <v>176410.55327090109</v>
      </c>
      <c r="J325" s="5">
        <f t="shared" si="344"/>
        <v>60084.714387874665</v>
      </c>
      <c r="K325" s="5">
        <f t="shared" si="345"/>
        <v>371785.47388367599</v>
      </c>
      <c r="L325" s="5">
        <f t="shared" si="346"/>
        <v>59514.315647890056</v>
      </c>
      <c r="M325" s="5">
        <f t="shared" si="347"/>
        <v>13749.498366897098</v>
      </c>
      <c r="N325" s="15">
        <f t="shared" si="348"/>
        <v>1.3224082809835114E-3</v>
      </c>
      <c r="O325" s="15">
        <f t="shared" si="349"/>
        <v>2.2338304686364552E-3</v>
      </c>
      <c r="P325" s="15">
        <f t="shared" si="350"/>
        <v>2.0278385451748537E-3</v>
      </c>
      <c r="Q325" s="5">
        <f t="shared" si="351"/>
        <v>3342.792141782681</v>
      </c>
      <c r="R325" s="5">
        <f t="shared" si="352"/>
        <v>3913.1489588463069</v>
      </c>
      <c r="S325" s="5">
        <f t="shared" si="353"/>
        <v>2835.9147179289516</v>
      </c>
      <c r="T325" s="5">
        <f t="shared" si="354"/>
        <v>7.7150689988087704</v>
      </c>
      <c r="U325" s="5">
        <f t="shared" si="355"/>
        <v>22.182057061162116</v>
      </c>
      <c r="V325" s="5">
        <f t="shared" si="356"/>
        <v>47.198605282897887</v>
      </c>
      <c r="W325" s="15">
        <f t="shared" si="357"/>
        <v>-1.0734613539272964E-2</v>
      </c>
      <c r="X325" s="15">
        <f t="shared" si="358"/>
        <v>-1.217998157191269E-2</v>
      </c>
      <c r="Y325" s="15">
        <f t="shared" si="359"/>
        <v>-9.7425357312937999E-3</v>
      </c>
      <c r="Z325" s="5">
        <f t="shared" si="378"/>
        <v>1442.1380728553549</v>
      </c>
      <c r="AA325" s="5">
        <f t="shared" si="379"/>
        <v>123.09641912088973</v>
      </c>
      <c r="AB325" s="5">
        <f t="shared" si="380"/>
        <v>923.15814872246187</v>
      </c>
      <c r="AC325" s="16">
        <f t="shared" si="360"/>
        <v>0.77691414408563486</v>
      </c>
      <c r="AD325" s="16">
        <f t="shared" si="361"/>
        <v>3.1143392856348679</v>
      </c>
      <c r="AE325" s="16">
        <f t="shared" si="362"/>
        <v>32.300620134391096</v>
      </c>
      <c r="AF325" s="15">
        <f t="shared" si="363"/>
        <v>-4.0504037456468023E-3</v>
      </c>
      <c r="AG325" s="15">
        <f t="shared" si="364"/>
        <v>2.9673830763510267E-4</v>
      </c>
      <c r="AH325" s="15">
        <f t="shared" si="365"/>
        <v>9.7937136394747881E-3</v>
      </c>
      <c r="AI325" s="1">
        <f t="shared" si="329"/>
        <v>853428.14561178465</v>
      </c>
      <c r="AJ325" s="1">
        <f t="shared" si="330"/>
        <v>344400.3159529249</v>
      </c>
      <c r="AK325" s="1">
        <f t="shared" si="331"/>
        <v>117553.93374454947</v>
      </c>
      <c r="AL325" s="14">
        <f t="shared" si="366"/>
        <v>101.44642115895168</v>
      </c>
      <c r="AM325" s="14">
        <f t="shared" si="367"/>
        <v>25.491044825470222</v>
      </c>
      <c r="AN325" s="14">
        <f t="shared" si="368"/>
        <v>7.8910196924288964</v>
      </c>
      <c r="AO325" s="11">
        <f t="shared" si="369"/>
        <v>1.3809552847302668E-3</v>
      </c>
      <c r="AP325" s="11">
        <f t="shared" si="370"/>
        <v>1.7396394365913163E-3</v>
      </c>
      <c r="AQ325" s="11">
        <f t="shared" si="371"/>
        <v>1.578072466752068E-3</v>
      </c>
      <c r="AR325" s="1">
        <f t="shared" si="381"/>
        <v>433280.9132748933</v>
      </c>
      <c r="AS325" s="1">
        <f t="shared" si="374"/>
        <v>176410.55327090109</v>
      </c>
      <c r="AT325" s="1">
        <f t="shared" si="375"/>
        <v>60084.714387874665</v>
      </c>
      <c r="AU325" s="1">
        <f t="shared" si="332"/>
        <v>86656.182654978664</v>
      </c>
      <c r="AV325" s="1">
        <f t="shared" si="333"/>
        <v>35282.110654180222</v>
      </c>
      <c r="AW325" s="1">
        <f t="shared" si="334"/>
        <v>12016.942877574933</v>
      </c>
      <c r="AX325" s="2">
        <f t="shared" si="376"/>
        <v>0.45399702921645041</v>
      </c>
      <c r="AY325" s="2">
        <f t="shared" si="372"/>
        <v>0.99</v>
      </c>
      <c r="AZ325" s="2">
        <f t="shared" si="373"/>
        <v>0.99</v>
      </c>
      <c r="BA325" s="2">
        <f t="shared" si="325"/>
        <v>0.67936160689115033</v>
      </c>
      <c r="BB325" s="2">
        <f t="shared" si="326"/>
        <v>2.0611330253736251E-2</v>
      </c>
      <c r="BC325" s="2">
        <f t="shared" si="319"/>
        <v>9.801E-2</v>
      </c>
      <c r="BD325" s="2">
        <f t="shared" si="320"/>
        <v>9.801E-2</v>
      </c>
      <c r="BE325" s="2">
        <f t="shared" si="327"/>
        <v>8930.4959961492805</v>
      </c>
      <c r="BF325" s="2">
        <f t="shared" si="321"/>
        <v>17289.998326081015</v>
      </c>
      <c r="BG325" s="2">
        <f t="shared" si="322"/>
        <v>5888.9028571555955</v>
      </c>
      <c r="BH325" s="2">
        <f t="shared" si="377"/>
        <v>27280.085193718023</v>
      </c>
      <c r="BI325" s="2">
        <f t="shared" si="323"/>
        <v>283755.52917859686</v>
      </c>
      <c r="BJ325" s="2">
        <f t="shared" si="324"/>
        <v>12887.037248452894</v>
      </c>
      <c r="BK325" s="11">
        <f t="shared" si="328"/>
        <v>3.1625571708506522E-2</v>
      </c>
      <c r="BL325" s="11"/>
      <c r="BM325" s="11"/>
    </row>
    <row r="326" spans="1:65">
      <c r="A326" s="2">
        <f t="shared" si="335"/>
        <v>2280</v>
      </c>
      <c r="B326" s="5">
        <f t="shared" si="336"/>
        <v>1165.4057122506588</v>
      </c>
      <c r="C326" s="5">
        <f t="shared" si="337"/>
        <v>2964.1700947217687</v>
      </c>
      <c r="D326" s="5">
        <f t="shared" si="338"/>
        <v>4369.9569063806321</v>
      </c>
      <c r="E326" s="15">
        <f t="shared" si="339"/>
        <v>3.971928299251956E-9</v>
      </c>
      <c r="F326" s="15">
        <f t="shared" si="340"/>
        <v>7.8249650890875896E-9</v>
      </c>
      <c r="G326" s="15">
        <f t="shared" si="341"/>
        <v>1.5974387878631828E-8</v>
      </c>
      <c r="H326" s="5">
        <f t="shared" si="342"/>
        <v>433844.22203414742</v>
      </c>
      <c r="I326" s="5">
        <f t="shared" si="343"/>
        <v>176800.707244335</v>
      </c>
      <c r="J326" s="5">
        <f t="shared" si="344"/>
        <v>60205.339860843538</v>
      </c>
      <c r="K326" s="5">
        <f t="shared" si="345"/>
        <v>372268.83090893493</v>
      </c>
      <c r="L326" s="5">
        <f t="shared" si="346"/>
        <v>59645.9385239599</v>
      </c>
      <c r="M326" s="5">
        <f t="shared" si="347"/>
        <v>13777.101502519836</v>
      </c>
      <c r="N326" s="15">
        <f t="shared" si="348"/>
        <v>1.3000965858342983E-3</v>
      </c>
      <c r="O326" s="15">
        <f t="shared" si="349"/>
        <v>2.2116170645156696E-3</v>
      </c>
      <c r="P326" s="15">
        <f t="shared" si="350"/>
        <v>2.0075740136960007E-3</v>
      </c>
      <c r="Q326" s="5">
        <f t="shared" si="351"/>
        <v>3311.2078736789267</v>
      </c>
      <c r="R326" s="5">
        <f t="shared" si="352"/>
        <v>3874.0358836926416</v>
      </c>
      <c r="S326" s="5">
        <f t="shared" si="353"/>
        <v>2813.9236038387367</v>
      </c>
      <c r="T326" s="5">
        <f t="shared" si="354"/>
        <v>7.632250714677733</v>
      </c>
      <c r="U326" s="5">
        <f t="shared" si="355"/>
        <v>21.911880014930045</v>
      </c>
      <c r="V326" s="5">
        <f t="shared" si="356"/>
        <v>46.738771184462024</v>
      </c>
      <c r="W326" s="15">
        <f t="shared" si="357"/>
        <v>-1.0734613539272964E-2</v>
      </c>
      <c r="X326" s="15">
        <f t="shared" si="358"/>
        <v>-1.217998157191269E-2</v>
      </c>
      <c r="Y326" s="15">
        <f t="shared" si="359"/>
        <v>-9.7425357312937999E-3</v>
      </c>
      <c r="Z326" s="5">
        <f t="shared" si="378"/>
        <v>1412.260349900283</v>
      </c>
      <c r="AA326" s="5">
        <f t="shared" si="379"/>
        <v>121.90489845303813</v>
      </c>
      <c r="AB326" s="5">
        <f t="shared" si="380"/>
        <v>924.98925874953136</v>
      </c>
      <c r="AC326" s="16">
        <f t="shared" si="360"/>
        <v>0.77376732812638438</v>
      </c>
      <c r="AD326" s="16">
        <f t="shared" si="361"/>
        <v>3.1152634294038886</v>
      </c>
      <c r="AE326" s="16">
        <f t="shared" si="362"/>
        <v>32.616963158364776</v>
      </c>
      <c r="AF326" s="15">
        <f t="shared" si="363"/>
        <v>-4.0504037456468023E-3</v>
      </c>
      <c r="AG326" s="15">
        <f t="shared" si="364"/>
        <v>2.9673830763510267E-4</v>
      </c>
      <c r="AH326" s="15">
        <f t="shared" si="365"/>
        <v>9.7937136394747881E-3</v>
      </c>
      <c r="AI326" s="1">
        <f t="shared" si="329"/>
        <v>854741.51370558492</v>
      </c>
      <c r="AJ326" s="1">
        <f t="shared" si="330"/>
        <v>345242.39501181262</v>
      </c>
      <c r="AK326" s="1">
        <f t="shared" si="331"/>
        <v>117815.48324766947</v>
      </c>
      <c r="AL326" s="14">
        <f t="shared" si="366"/>
        <v>101.58511320065394</v>
      </c>
      <c r="AM326" s="14">
        <f t="shared" si="367"/>
        <v>25.534946600059946</v>
      </c>
      <c r="AN326" s="14">
        <f t="shared" si="368"/>
        <v>7.9033477673310051</v>
      </c>
      <c r="AO326" s="11">
        <f t="shared" si="369"/>
        <v>1.3671457318829641E-3</v>
      </c>
      <c r="AP326" s="11">
        <f t="shared" si="370"/>
        <v>1.7222430422254031E-3</v>
      </c>
      <c r="AQ326" s="11">
        <f t="shared" si="371"/>
        <v>1.5622917420845474E-3</v>
      </c>
      <c r="AR326" s="1">
        <f t="shared" si="381"/>
        <v>433844.22203414742</v>
      </c>
      <c r="AS326" s="1">
        <f t="shared" si="374"/>
        <v>176800.707244335</v>
      </c>
      <c r="AT326" s="1">
        <f t="shared" si="375"/>
        <v>60205.339860843538</v>
      </c>
      <c r="AU326" s="1">
        <f t="shared" si="332"/>
        <v>86768.844406829492</v>
      </c>
      <c r="AV326" s="1">
        <f t="shared" si="333"/>
        <v>35360.141448867005</v>
      </c>
      <c r="AW326" s="1">
        <f t="shared" si="334"/>
        <v>12041.067972168708</v>
      </c>
      <c r="AX326" s="2">
        <f t="shared" si="376"/>
        <v>0.45805620825451832</v>
      </c>
      <c r="AY326" s="2">
        <f t="shared" si="372"/>
        <v>0.99</v>
      </c>
      <c r="AZ326" s="2">
        <f t="shared" si="373"/>
        <v>0.99</v>
      </c>
      <c r="BA326" s="2">
        <f t="shared" si="325"/>
        <v>0.68451162044193714</v>
      </c>
      <c r="BB326" s="2">
        <f t="shared" si="326"/>
        <v>2.0981548992050666E-2</v>
      </c>
      <c r="BC326" s="2">
        <f t="shared" ref="BC326:BC346" si="382">BC$5*AY326^2</f>
        <v>9.801E-2</v>
      </c>
      <c r="BD326" s="2">
        <f t="shared" ref="BD326:BD346" si="383">BD$5*AZ326^2</f>
        <v>9.801E-2</v>
      </c>
      <c r="BE326" s="2">
        <f t="shared" si="327"/>
        <v>9102.7237995275718</v>
      </c>
      <c r="BF326" s="2">
        <f t="shared" ref="BF326:BF346" si="384">BC326*AS326</f>
        <v>17328.237317017272</v>
      </c>
      <c r="BG326" s="2">
        <f t="shared" ref="BG326:BG346" si="385">BD326*AT326</f>
        <v>5900.7253597612753</v>
      </c>
      <c r="BH326" s="2">
        <f t="shared" si="377"/>
        <v>28142.833484226121</v>
      </c>
      <c r="BI326" s="2">
        <f t="shared" ref="BI326:BI346" si="386">2*BC$5*AY326*AS326/AA326*1000</f>
        <v>287162.70206208352</v>
      </c>
      <c r="BJ326" s="2">
        <f t="shared" ref="BJ326:BJ346" si="387">2*BD$5*AZ326*AT326/AB326*1000</f>
        <v>12887.346722882216</v>
      </c>
      <c r="BK326" s="11">
        <f t="shared" si="328"/>
        <v>3.1603640933250271E-2</v>
      </c>
      <c r="BL326" s="11"/>
      <c r="BM326" s="11"/>
    </row>
    <row r="327" spans="1:65">
      <c r="A327" s="2">
        <f t="shared" si="335"/>
        <v>2281</v>
      </c>
      <c r="B327" s="5">
        <f t="shared" si="336"/>
        <v>1165.4057166481214</v>
      </c>
      <c r="C327" s="5">
        <f t="shared" si="337"/>
        <v>2964.1701167565698</v>
      </c>
      <c r="D327" s="5">
        <f t="shared" si="338"/>
        <v>4369.9569726976497</v>
      </c>
      <c r="E327" s="15">
        <f t="shared" si="339"/>
        <v>3.7733318842893578E-9</v>
      </c>
      <c r="F327" s="15">
        <f t="shared" si="340"/>
        <v>7.4337168346332098E-9</v>
      </c>
      <c r="G327" s="15">
        <f t="shared" si="341"/>
        <v>1.5175668484700237E-8</v>
      </c>
      <c r="H327" s="5">
        <f t="shared" si="342"/>
        <v>434398.67980694916</v>
      </c>
      <c r="I327" s="5">
        <f t="shared" si="343"/>
        <v>177187.83426845784</v>
      </c>
      <c r="J327" s="5">
        <f t="shared" si="344"/>
        <v>60324.999588508232</v>
      </c>
      <c r="K327" s="5">
        <f t="shared" si="345"/>
        <v>372744.59323603101</v>
      </c>
      <c r="L327" s="5">
        <f t="shared" si="346"/>
        <v>59776.540242008399</v>
      </c>
      <c r="M327" s="5">
        <f t="shared" si="347"/>
        <v>13804.483651762037</v>
      </c>
      <c r="N327" s="15">
        <f t="shared" si="348"/>
        <v>1.2780074172056288E-3</v>
      </c>
      <c r="O327" s="15">
        <f t="shared" si="349"/>
        <v>2.1896162803447528E-3</v>
      </c>
      <c r="P327" s="15">
        <f t="shared" si="350"/>
        <v>1.9875116139045357E-3</v>
      </c>
      <c r="Q327" s="5">
        <f t="shared" si="351"/>
        <v>3279.8496712234537</v>
      </c>
      <c r="R327" s="5">
        <f t="shared" si="352"/>
        <v>3835.2295600263733</v>
      </c>
      <c r="S327" s="5">
        <f t="shared" si="353"/>
        <v>2792.0471136611454</v>
      </c>
      <c r="T327" s="5">
        <f t="shared" si="354"/>
        <v>7.5503214528208273</v>
      </c>
      <c r="U327" s="5">
        <f t="shared" si="355"/>
        <v>21.644993720142235</v>
      </c>
      <c r="V327" s="5">
        <f t="shared" si="356"/>
        <v>46.283417036160635</v>
      </c>
      <c r="W327" s="15">
        <f t="shared" si="357"/>
        <v>-1.0734613539272964E-2</v>
      </c>
      <c r="X327" s="15">
        <f t="shared" si="358"/>
        <v>-1.217998157191269E-2</v>
      </c>
      <c r="Y327" s="15">
        <f t="shared" si="359"/>
        <v>-9.7425357312937999E-3</v>
      </c>
      <c r="Z327" s="5">
        <f t="shared" si="378"/>
        <v>1382.8925580519422</v>
      </c>
      <c r="AA327" s="5">
        <f t="shared" si="379"/>
        <v>120.72223541161387</v>
      </c>
      <c r="AB327" s="5">
        <f t="shared" si="380"/>
        <v>926.80525641031977</v>
      </c>
      <c r="AC327" s="16">
        <f t="shared" si="360"/>
        <v>0.77063325804228211</v>
      </c>
      <c r="AD327" s="16">
        <f t="shared" si="361"/>
        <v>3.1161878474017675</v>
      </c>
      <c r="AE327" s="16">
        <f t="shared" si="362"/>
        <v>32.936404355327099</v>
      </c>
      <c r="AF327" s="15">
        <f t="shared" si="363"/>
        <v>-4.0504037456468023E-3</v>
      </c>
      <c r="AG327" s="15">
        <f t="shared" si="364"/>
        <v>2.9673830763510267E-4</v>
      </c>
      <c r="AH327" s="15">
        <f t="shared" si="365"/>
        <v>9.7937136394747881E-3</v>
      </c>
      <c r="AI327" s="1">
        <f t="shared" si="329"/>
        <v>856036.20674185595</v>
      </c>
      <c r="AJ327" s="1">
        <f t="shared" si="330"/>
        <v>346078.29695949837</v>
      </c>
      <c r="AK327" s="1">
        <f t="shared" si="331"/>
        <v>118075.00289507123</v>
      </c>
      <c r="AL327" s="14">
        <f t="shared" si="366"/>
        <v>101.72260603804972</v>
      </c>
      <c r="AM327" s="14">
        <f t="shared" si="367"/>
        <v>25.578484210334341</v>
      </c>
      <c r="AN327" s="14">
        <f t="shared" si="368"/>
        <v>7.9155716289332112</v>
      </c>
      <c r="AO327" s="11">
        <f t="shared" si="369"/>
        <v>1.3534742745641346E-3</v>
      </c>
      <c r="AP327" s="11">
        <f t="shared" si="370"/>
        <v>1.7050206118031492E-3</v>
      </c>
      <c r="AQ327" s="11">
        <f t="shared" si="371"/>
        <v>1.5466688246637019E-3</v>
      </c>
      <c r="AR327" s="1">
        <f t="shared" si="381"/>
        <v>434398.67980694916</v>
      </c>
      <c r="AS327" s="1">
        <f t="shared" si="374"/>
        <v>177187.83426845784</v>
      </c>
      <c r="AT327" s="1">
        <f t="shared" si="375"/>
        <v>60324.999588508232</v>
      </c>
      <c r="AU327" s="1">
        <f t="shared" si="332"/>
        <v>86879.735961389844</v>
      </c>
      <c r="AV327" s="1">
        <f t="shared" si="333"/>
        <v>35437.566853691569</v>
      </c>
      <c r="AW327" s="1">
        <f t="shared" si="334"/>
        <v>12064.999917701647</v>
      </c>
      <c r="AX327" s="2">
        <f t="shared" si="376"/>
        <v>0.46211560517408129</v>
      </c>
      <c r="AY327" s="2">
        <f t="shared" si="372"/>
        <v>0.99</v>
      </c>
      <c r="AZ327" s="2">
        <f t="shared" si="373"/>
        <v>0.99</v>
      </c>
      <c r="BA327" s="2">
        <f t="shared" ref="BA327:BA346" si="388">(AX327*Z327+AY327*AA327+AZ327*AB327)/(Z327+AA327+AB327)</f>
        <v>0.68963735233570056</v>
      </c>
      <c r="BB327" s="2">
        <f t="shared" ref="BB327:BB346" si="389">BB$5*AX327^2</f>
        <v>2.135508325454074E-2</v>
      </c>
      <c r="BC327" s="2">
        <f t="shared" si="382"/>
        <v>9.801E-2</v>
      </c>
      <c r="BD327" s="2">
        <f t="shared" si="383"/>
        <v>9.801E-2</v>
      </c>
      <c r="BE327" s="2">
        <f t="shared" ref="BE327:BE346" si="390">BB327*AR327</f>
        <v>9276.619972939985</v>
      </c>
      <c r="BF327" s="2">
        <f t="shared" si="384"/>
        <v>17366.179636651552</v>
      </c>
      <c r="BG327" s="2">
        <f t="shared" si="385"/>
        <v>5912.4532096696921</v>
      </c>
      <c r="BH327" s="2">
        <f t="shared" si="377"/>
        <v>29032.249488505859</v>
      </c>
      <c r="BI327" s="2">
        <f t="shared" si="386"/>
        <v>290610.84783209319</v>
      </c>
      <c r="BJ327" s="2">
        <f t="shared" si="387"/>
        <v>12887.658799851011</v>
      </c>
      <c r="BK327" s="11">
        <f t="shared" si="328"/>
        <v>3.158192854847372E-2</v>
      </c>
      <c r="BL327" s="11"/>
      <c r="BM327" s="11"/>
    </row>
    <row r="328" spans="1:65">
      <c r="A328" s="2">
        <f t="shared" si="335"/>
        <v>2282</v>
      </c>
      <c r="B328" s="5">
        <f t="shared" si="336"/>
        <v>1165.4057208257107</v>
      </c>
      <c r="C328" s="5">
        <f t="shared" si="337"/>
        <v>2964.1701376896308</v>
      </c>
      <c r="D328" s="5">
        <f t="shared" si="338"/>
        <v>4369.957035698817</v>
      </c>
      <c r="E328" s="15">
        <f t="shared" si="339"/>
        <v>3.5846652900748897E-9</v>
      </c>
      <c r="F328" s="15">
        <f t="shared" si="340"/>
        <v>7.0620309929015493E-9</v>
      </c>
      <c r="G328" s="15">
        <f t="shared" si="341"/>
        <v>1.4416885060465224E-8</v>
      </c>
      <c r="H328" s="5">
        <f t="shared" si="342"/>
        <v>434944.34735153482</v>
      </c>
      <c r="I328" s="5">
        <f t="shared" si="343"/>
        <v>177571.94805120118</v>
      </c>
      <c r="J328" s="5">
        <f t="shared" si="344"/>
        <v>60443.698906450081</v>
      </c>
      <c r="K328" s="5">
        <f t="shared" si="345"/>
        <v>373212.81299646356</v>
      </c>
      <c r="L328" s="5">
        <f t="shared" si="346"/>
        <v>59906.125425582504</v>
      </c>
      <c r="M328" s="5">
        <f t="shared" si="347"/>
        <v>13831.646035115833</v>
      </c>
      <c r="N328" s="15">
        <f t="shared" si="348"/>
        <v>1.2561409848166338E-3</v>
      </c>
      <c r="O328" s="15">
        <f t="shared" si="349"/>
        <v>2.1678267602887047E-3</v>
      </c>
      <c r="P328" s="15">
        <f t="shared" si="350"/>
        <v>1.9676493550215834E-3</v>
      </c>
      <c r="Q328" s="5">
        <f t="shared" si="351"/>
        <v>3248.717491667931</v>
      </c>
      <c r="R328" s="5">
        <f t="shared" si="352"/>
        <v>3796.7294089994525</v>
      </c>
      <c r="S328" s="5">
        <f t="shared" si="353"/>
        <v>2770.2857812864972</v>
      </c>
      <c r="T328" s="5">
        <f t="shared" si="354"/>
        <v>7.4692716699275135</v>
      </c>
      <c r="U328" s="5">
        <f t="shared" si="355"/>
        <v>21.381358095506737</v>
      </c>
      <c r="V328" s="5">
        <f t="shared" si="356"/>
        <v>45.832499191919467</v>
      </c>
      <c r="W328" s="15">
        <f t="shared" si="357"/>
        <v>-1.0734613539272964E-2</v>
      </c>
      <c r="X328" s="15">
        <f t="shared" si="358"/>
        <v>-1.217998157191269E-2</v>
      </c>
      <c r="Y328" s="15">
        <f t="shared" si="359"/>
        <v>-9.7425357312937999E-3</v>
      </c>
      <c r="Z328" s="5">
        <f t="shared" si="378"/>
        <v>1354.0290782183176</v>
      </c>
      <c r="AA328" s="5">
        <f t="shared" si="379"/>
        <v>119.5484215422422</v>
      </c>
      <c r="AB328" s="5">
        <f t="shared" si="380"/>
        <v>928.60622549603124</v>
      </c>
      <c r="AC328" s="16">
        <f t="shared" si="360"/>
        <v>0.76751188220738764</v>
      </c>
      <c r="AD328" s="16">
        <f t="shared" si="361"/>
        <v>3.1171125397098787</v>
      </c>
      <c r="AE328" s="16">
        <f t="shared" si="362"/>
        <v>33.258974067897121</v>
      </c>
      <c r="AF328" s="15">
        <f t="shared" si="363"/>
        <v>-4.0504037456468023E-3</v>
      </c>
      <c r="AG328" s="15">
        <f t="shared" si="364"/>
        <v>2.9673830763510267E-4</v>
      </c>
      <c r="AH328" s="15">
        <f t="shared" si="365"/>
        <v>9.7937136394747881E-3</v>
      </c>
      <c r="AI328" s="1">
        <f t="shared" si="329"/>
        <v>857312.32202906022</v>
      </c>
      <c r="AJ328" s="1">
        <f t="shared" si="330"/>
        <v>346908.03411724011</v>
      </c>
      <c r="AK328" s="1">
        <f t="shared" si="331"/>
        <v>118332.50252326575</v>
      </c>
      <c r="AL328" s="14">
        <f t="shared" si="366"/>
        <v>101.85890817915971</v>
      </c>
      <c r="AM328" s="14">
        <f t="shared" si="367"/>
        <v>25.621659934703672</v>
      </c>
      <c r="AN328" s="14">
        <f t="shared" si="368"/>
        <v>7.9276919691223968</v>
      </c>
      <c r="AO328" s="11">
        <f t="shared" si="369"/>
        <v>1.3399395318184932E-3</v>
      </c>
      <c r="AP328" s="11">
        <f t="shared" si="370"/>
        <v>1.6879704056851177E-3</v>
      </c>
      <c r="AQ328" s="11">
        <f t="shared" si="371"/>
        <v>1.5312021364170649E-3</v>
      </c>
      <c r="AR328" s="1">
        <f t="shared" si="381"/>
        <v>434944.34735153482</v>
      </c>
      <c r="AS328" s="1">
        <f t="shared" si="374"/>
        <v>177571.94805120118</v>
      </c>
      <c r="AT328" s="1">
        <f t="shared" si="375"/>
        <v>60443.698906450081</v>
      </c>
      <c r="AU328" s="1">
        <f t="shared" si="332"/>
        <v>86988.869470306963</v>
      </c>
      <c r="AV328" s="1">
        <f t="shared" si="333"/>
        <v>35514.389610240236</v>
      </c>
      <c r="AW328" s="1">
        <f t="shared" si="334"/>
        <v>12088.739781290016</v>
      </c>
      <c r="AX328" s="2">
        <f t="shared" si="376"/>
        <v>0.46617471843129527</v>
      </c>
      <c r="AY328" s="2">
        <f t="shared" si="372"/>
        <v>0.99</v>
      </c>
      <c r="AZ328" s="2">
        <f t="shared" si="373"/>
        <v>0.99</v>
      </c>
      <c r="BA328" s="2">
        <f t="shared" si="388"/>
        <v>0.69473754538730692</v>
      </c>
      <c r="BB328" s="2">
        <f t="shared" si="389"/>
        <v>2.1731886810449741E-2</v>
      </c>
      <c r="BC328" s="2">
        <f t="shared" si="382"/>
        <v>9.801E-2</v>
      </c>
      <c r="BD328" s="2">
        <f t="shared" si="383"/>
        <v>9.801E-2</v>
      </c>
      <c r="BE328" s="2">
        <f t="shared" si="390"/>
        <v>9452.1613254884905</v>
      </c>
      <c r="BF328" s="2">
        <f t="shared" si="384"/>
        <v>17403.826628498227</v>
      </c>
      <c r="BG328" s="2">
        <f t="shared" si="385"/>
        <v>5924.0869298211728</v>
      </c>
      <c r="BH328" s="2">
        <f t="shared" si="377"/>
        <v>29949.143917453315</v>
      </c>
      <c r="BI328" s="2">
        <f t="shared" si="386"/>
        <v>294100.45955073013</v>
      </c>
      <c r="BJ328" s="2">
        <f t="shared" si="387"/>
        <v>12887.973454070136</v>
      </c>
      <c r="BK328" s="11">
        <f t="shared" ref="BK328:BK346" si="391">SUM(H328:J328)*SUM(B327:D327)/SUM(H327:J327)/SUM(B328:D328)-1+BK$5</f>
        <v>3.1560434145862154E-2</v>
      </c>
      <c r="BL328" s="11"/>
      <c r="BM328" s="11"/>
    </row>
    <row r="329" spans="1:65">
      <c r="A329" s="2">
        <f t="shared" si="335"/>
        <v>2283</v>
      </c>
      <c r="B329" s="5">
        <f t="shared" si="336"/>
        <v>1165.4057247944206</v>
      </c>
      <c r="C329" s="5">
        <f t="shared" si="337"/>
        <v>2964.1701575760389</v>
      </c>
      <c r="D329" s="5">
        <f t="shared" si="338"/>
        <v>4369.9570955499266</v>
      </c>
      <c r="E329" s="15">
        <f t="shared" si="339"/>
        <v>3.4054320255711452E-9</v>
      </c>
      <c r="F329" s="15">
        <f t="shared" si="340"/>
        <v>6.7089294432564718E-9</v>
      </c>
      <c r="G329" s="15">
        <f t="shared" si="341"/>
        <v>1.3696040807441962E-8</v>
      </c>
      <c r="H329" s="5">
        <f t="shared" si="342"/>
        <v>435481.28654089081</v>
      </c>
      <c r="I329" s="5">
        <f t="shared" si="343"/>
        <v>177953.06252337177</v>
      </c>
      <c r="J329" s="5">
        <f t="shared" si="344"/>
        <v>60561.443170665349</v>
      </c>
      <c r="K329" s="5">
        <f t="shared" si="345"/>
        <v>373673.54327842384</v>
      </c>
      <c r="L329" s="5">
        <f t="shared" si="346"/>
        <v>60034.698773464996</v>
      </c>
      <c r="M329" s="5">
        <f t="shared" si="347"/>
        <v>13858.589877767243</v>
      </c>
      <c r="N329" s="15">
        <f t="shared" si="348"/>
        <v>1.2344974928946151E-3</v>
      </c>
      <c r="O329" s="15">
        <f t="shared" si="349"/>
        <v>2.1462470985911253E-3</v>
      </c>
      <c r="P329" s="15">
        <f t="shared" si="350"/>
        <v>1.947985263865526E-3</v>
      </c>
      <c r="Q329" s="5">
        <f t="shared" si="351"/>
        <v>3217.8112579249564</v>
      </c>
      <c r="R329" s="5">
        <f t="shared" si="352"/>
        <v>3758.534808205166</v>
      </c>
      <c r="S329" s="5">
        <f t="shared" si="353"/>
        <v>2748.640111241476</v>
      </c>
      <c r="T329" s="5">
        <f t="shared" si="354"/>
        <v>7.3890919251310017</v>
      </c>
      <c r="U329" s="5">
        <f t="shared" si="355"/>
        <v>21.120933547920998</v>
      </c>
      <c r="V329" s="5">
        <f t="shared" si="356"/>
        <v>45.3859744308877</v>
      </c>
      <c r="W329" s="15">
        <f t="shared" si="357"/>
        <v>-1.0734613539272964E-2</v>
      </c>
      <c r="X329" s="15">
        <f t="shared" si="358"/>
        <v>-1.217998157191269E-2</v>
      </c>
      <c r="Y329" s="15">
        <f t="shared" si="359"/>
        <v>-9.7425357312937999E-3</v>
      </c>
      <c r="Z329" s="5">
        <f t="shared" si="378"/>
        <v>1325.6642732239334</v>
      </c>
      <c r="AA329" s="5">
        <f t="shared" si="379"/>
        <v>118.38344698948734</v>
      </c>
      <c r="AB329" s="5">
        <f t="shared" si="380"/>
        <v>930.39225011946212</v>
      </c>
      <c r="AC329" s="16">
        <f t="shared" si="360"/>
        <v>0.76440314920486641</v>
      </c>
      <c r="AD329" s="16">
        <f t="shared" si="361"/>
        <v>3.1180375064096202</v>
      </c>
      <c r="AE329" s="16">
        <f t="shared" si="362"/>
        <v>33.584702935860825</v>
      </c>
      <c r="AF329" s="15">
        <f t="shared" si="363"/>
        <v>-4.0504037456468023E-3</v>
      </c>
      <c r="AG329" s="15">
        <f t="shared" si="364"/>
        <v>2.9673830763510267E-4</v>
      </c>
      <c r="AH329" s="15">
        <f t="shared" si="365"/>
        <v>9.7937136394747881E-3</v>
      </c>
      <c r="AI329" s="1">
        <f t="shared" si="329"/>
        <v>858569.95929646119</v>
      </c>
      <c r="AJ329" s="1">
        <f t="shared" si="330"/>
        <v>347731.62031575636</v>
      </c>
      <c r="AK329" s="1">
        <f t="shared" si="331"/>
        <v>118587.99205222919</v>
      </c>
      <c r="AL329" s="14">
        <f t="shared" si="366"/>
        <v>101.99402810911947</v>
      </c>
      <c r="AM329" s="14">
        <f t="shared" si="367"/>
        <v>25.664476052380834</v>
      </c>
      <c r="AN329" s="14">
        <f t="shared" si="368"/>
        <v>7.9397094790135743</v>
      </c>
      <c r="AO329" s="11">
        <f t="shared" si="369"/>
        <v>1.3265401365003082E-3</v>
      </c>
      <c r="AP329" s="11">
        <f t="shared" si="370"/>
        <v>1.6710907016282664E-3</v>
      </c>
      <c r="AQ329" s="11">
        <f t="shared" si="371"/>
        <v>1.5158901150528943E-3</v>
      </c>
      <c r="AR329" s="1">
        <f t="shared" si="381"/>
        <v>435481.28654089081</v>
      </c>
      <c r="AS329" s="1">
        <f t="shared" si="374"/>
        <v>177953.06252337177</v>
      </c>
      <c r="AT329" s="1">
        <f t="shared" si="375"/>
        <v>60561.443170665349</v>
      </c>
      <c r="AU329" s="1">
        <f t="shared" si="332"/>
        <v>87096.257308178174</v>
      </c>
      <c r="AV329" s="1">
        <f t="shared" si="333"/>
        <v>35590.612504674355</v>
      </c>
      <c r="AW329" s="1">
        <f t="shared" si="334"/>
        <v>12112.28863413307</v>
      </c>
      <c r="AX329" s="2">
        <f t="shared" si="376"/>
        <v>0.4702330481973383</v>
      </c>
      <c r="AY329" s="2">
        <f t="shared" si="372"/>
        <v>0.99</v>
      </c>
      <c r="AZ329" s="2">
        <f t="shared" si="373"/>
        <v>0.99</v>
      </c>
      <c r="BA329" s="2">
        <f t="shared" si="388"/>
        <v>0.69981095036456298</v>
      </c>
      <c r="BB329" s="2">
        <f t="shared" si="389"/>
        <v>2.211191196169603E-2</v>
      </c>
      <c r="BC329" s="2">
        <f t="shared" si="382"/>
        <v>9.801E-2</v>
      </c>
      <c r="BD329" s="2">
        <f t="shared" si="383"/>
        <v>9.801E-2</v>
      </c>
      <c r="BE329" s="2">
        <f t="shared" si="390"/>
        <v>9629.3238689582995</v>
      </c>
      <c r="BF329" s="2">
        <f t="shared" si="384"/>
        <v>17441.179657915669</v>
      </c>
      <c r="BG329" s="2">
        <f t="shared" si="385"/>
        <v>5935.6270451569108</v>
      </c>
      <c r="BH329" s="2">
        <f t="shared" si="377"/>
        <v>30894.351901785049</v>
      </c>
      <c r="BI329" s="2">
        <f t="shared" si="386"/>
        <v>297632.03619807184</v>
      </c>
      <c r="BJ329" s="2">
        <f t="shared" si="387"/>
        <v>12888.290660473664</v>
      </c>
      <c r="BK329" s="11">
        <f t="shared" si="391"/>
        <v>3.1539157300235238E-2</v>
      </c>
      <c r="BL329" s="11"/>
      <c r="BM329" s="11"/>
    </row>
    <row r="330" spans="1:65">
      <c r="A330" s="2">
        <f t="shared" si="335"/>
        <v>2284</v>
      </c>
      <c r="B330" s="5">
        <f t="shared" si="336"/>
        <v>1165.405728564695</v>
      </c>
      <c r="C330" s="5">
        <f t="shared" si="337"/>
        <v>2964.1701764681275</v>
      </c>
      <c r="D330" s="5">
        <f t="shared" si="338"/>
        <v>4369.9571524084813</v>
      </c>
      <c r="E330" s="15">
        <f t="shared" si="339"/>
        <v>3.2351604242925876E-9</v>
      </c>
      <c r="F330" s="15">
        <f t="shared" si="340"/>
        <v>6.3734829710936477E-9</v>
      </c>
      <c r="G330" s="15">
        <f t="shared" si="341"/>
        <v>1.3011238767069864E-8</v>
      </c>
      <c r="H330" s="5">
        <f t="shared" si="342"/>
        <v>436009.56034426764</v>
      </c>
      <c r="I330" s="5">
        <f t="shared" si="343"/>
        <v>178331.19182412475</v>
      </c>
      <c r="J330" s="5">
        <f t="shared" si="344"/>
        <v>60678.237756171446</v>
      </c>
      <c r="K330" s="5">
        <f t="shared" si="345"/>
        <v>374126.83811092452</v>
      </c>
      <c r="L330" s="5">
        <f t="shared" si="346"/>
        <v>60162.265054771655</v>
      </c>
      <c r="M330" s="5">
        <f t="shared" si="347"/>
        <v>13885.316409276214</v>
      </c>
      <c r="N330" s="15">
        <f t="shared" si="348"/>
        <v>1.213077138198404E-3</v>
      </c>
      <c r="O330" s="15">
        <f t="shared" si="349"/>
        <v>2.1248758453509264E-3</v>
      </c>
      <c r="P330" s="15">
        <f t="shared" si="350"/>
        <v>1.9285173848637704E-3</v>
      </c>
      <c r="Q330" s="5">
        <f t="shared" si="351"/>
        <v>3187.1308591493716</v>
      </c>
      <c r="R330" s="5">
        <f t="shared" si="352"/>
        <v>3720.6450925988402</v>
      </c>
      <c r="S330" s="5">
        <f t="shared" si="353"/>
        <v>2727.1105792318526</v>
      </c>
      <c r="T330" s="5">
        <f t="shared" si="354"/>
        <v>7.3097728789085581</v>
      </c>
      <c r="U330" s="5">
        <f t="shared" si="355"/>
        <v>20.863680966525727</v>
      </c>
      <c r="V330" s="5">
        <f t="shared" si="356"/>
        <v>44.943799953295191</v>
      </c>
      <c r="W330" s="15">
        <f t="shared" si="357"/>
        <v>-1.0734613539272964E-2</v>
      </c>
      <c r="X330" s="15">
        <f t="shared" si="358"/>
        <v>-1.217998157191269E-2</v>
      </c>
      <c r="Y330" s="15">
        <f t="shared" si="359"/>
        <v>-9.7425357312937999E-3</v>
      </c>
      <c r="Z330" s="5">
        <f t="shared" si="378"/>
        <v>1297.7924900579087</v>
      </c>
      <c r="AA330" s="5">
        <f t="shared" si="379"/>
        <v>117.2273005228374</v>
      </c>
      <c r="AB330" s="5">
        <f t="shared" si="380"/>
        <v>932.16341469292752</v>
      </c>
      <c r="AC330" s="16">
        <f t="shared" si="360"/>
        <v>0.7613070078261428</v>
      </c>
      <c r="AD330" s="16">
        <f t="shared" si="361"/>
        <v>3.1189627475824149</v>
      </c>
      <c r="AE330" s="16">
        <f t="shared" si="362"/>
        <v>33.913621899081477</v>
      </c>
      <c r="AF330" s="15">
        <f t="shared" si="363"/>
        <v>-4.0504037456468023E-3</v>
      </c>
      <c r="AG330" s="15">
        <f t="shared" si="364"/>
        <v>2.9673830763510267E-4</v>
      </c>
      <c r="AH330" s="15">
        <f t="shared" si="365"/>
        <v>9.7937136394747881E-3</v>
      </c>
      <c r="AI330" s="1">
        <f t="shared" si="329"/>
        <v>859809.22067499324</v>
      </c>
      <c r="AJ330" s="1">
        <f t="shared" si="330"/>
        <v>348549.07078885508</v>
      </c>
      <c r="AK330" s="1">
        <f t="shared" si="331"/>
        <v>118841.48148113934</v>
      </c>
      <c r="AL330" s="14">
        <f t="shared" si="366"/>
        <v>102.12797428936985</v>
      </c>
      <c r="AM330" s="14">
        <f t="shared" si="367"/>
        <v>25.706934843001196</v>
      </c>
      <c r="AN330" s="14">
        <f t="shared" si="368"/>
        <v>7.9516248488580468</v>
      </c>
      <c r="AO330" s="11">
        <f t="shared" si="369"/>
        <v>1.3132747351353052E-3</v>
      </c>
      <c r="AP330" s="11">
        <f t="shared" si="370"/>
        <v>1.6543797946119837E-3</v>
      </c>
      <c r="AQ330" s="11">
        <f t="shared" si="371"/>
        <v>1.5007312139023654E-3</v>
      </c>
      <c r="AR330" s="1">
        <f t="shared" si="381"/>
        <v>436009.56034426764</v>
      </c>
      <c r="AS330" s="1">
        <f t="shared" si="374"/>
        <v>178331.19182412475</v>
      </c>
      <c r="AT330" s="1">
        <f t="shared" si="375"/>
        <v>60678.237756171446</v>
      </c>
      <c r="AU330" s="1">
        <f t="shared" si="332"/>
        <v>87201.912068853533</v>
      </c>
      <c r="AV330" s="1">
        <f t="shared" si="333"/>
        <v>35666.238364824952</v>
      </c>
      <c r="AW330" s="1">
        <f t="shared" si="334"/>
        <v>12135.647551234289</v>
      </c>
      <c r="AX330" s="2">
        <f t="shared" si="376"/>
        <v>0.47429009658339566</v>
      </c>
      <c r="AY330" s="2">
        <f t="shared" si="372"/>
        <v>0.99</v>
      </c>
      <c r="AZ330" s="2">
        <f t="shared" si="373"/>
        <v>0.99</v>
      </c>
      <c r="BA330" s="2">
        <f t="shared" si="388"/>
        <v>0.7048563272782441</v>
      </c>
      <c r="BB330" s="2">
        <f t="shared" si="389"/>
        <v>2.249510957170868E-2</v>
      </c>
      <c r="BC330" s="2">
        <f t="shared" si="382"/>
        <v>9.801E-2</v>
      </c>
      <c r="BD330" s="2">
        <f t="shared" si="383"/>
        <v>9.801E-2</v>
      </c>
      <c r="BE330" s="2">
        <f t="shared" si="390"/>
        <v>9808.0828342568275</v>
      </c>
      <c r="BF330" s="2">
        <f t="shared" si="384"/>
        <v>17478.240110682465</v>
      </c>
      <c r="BG330" s="2">
        <f t="shared" si="385"/>
        <v>5947.0740824823633</v>
      </c>
      <c r="BH330" s="2">
        <f t="shared" si="377"/>
        <v>31868.73372610427</v>
      </c>
      <c r="BI330" s="2">
        <f t="shared" si="386"/>
        <v>301206.08274433424</v>
      </c>
      <c r="BJ330" s="2">
        <f t="shared" si="387"/>
        <v>12888.610394219006</v>
      </c>
      <c r="BK330" s="11">
        <f t="shared" si="391"/>
        <v>3.1518097569752185E-2</v>
      </c>
      <c r="BL330" s="11"/>
      <c r="BM330" s="11"/>
    </row>
    <row r="331" spans="1:65">
      <c r="A331" s="2">
        <f t="shared" si="335"/>
        <v>2285</v>
      </c>
      <c r="B331" s="5">
        <f t="shared" si="336"/>
        <v>1165.4057321464559</v>
      </c>
      <c r="C331" s="5">
        <f t="shared" si="337"/>
        <v>2964.1701944156111</v>
      </c>
      <c r="D331" s="5">
        <f t="shared" si="338"/>
        <v>4369.9572064241102</v>
      </c>
      <c r="E331" s="15">
        <f t="shared" si="339"/>
        <v>3.0734024030779582E-9</v>
      </c>
      <c r="F331" s="15">
        <f t="shared" si="340"/>
        <v>6.0548088225389649E-9</v>
      </c>
      <c r="G331" s="15">
        <f t="shared" si="341"/>
        <v>1.2360676828716369E-8</v>
      </c>
      <c r="H331" s="5">
        <f t="shared" si="342"/>
        <v>436529.23280780582</v>
      </c>
      <c r="I331" s="5">
        <f t="shared" si="343"/>
        <v>178706.35028730737</v>
      </c>
      <c r="J331" s="5">
        <f t="shared" si="344"/>
        <v>60794.088055647735</v>
      </c>
      <c r="K331" s="5">
        <f t="shared" si="345"/>
        <v>374572.75244716869</v>
      </c>
      <c r="L331" s="5">
        <f t="shared" si="346"/>
        <v>60288.829104342134</v>
      </c>
      <c r="M331" s="5">
        <f t="shared" si="347"/>
        <v>13911.826863264616</v>
      </c>
      <c r="N331" s="15">
        <f t="shared" si="348"/>
        <v>1.1918801080823549E-3</v>
      </c>
      <c r="O331" s="15">
        <f t="shared" si="349"/>
        <v>2.1037115117799043E-3</v>
      </c>
      <c r="P331" s="15">
        <f t="shared" si="350"/>
        <v>1.9092437800474205E-3</v>
      </c>
      <c r="Q331" s="5">
        <f t="shared" si="351"/>
        <v>3156.6761513129995</v>
      </c>
      <c r="R331" s="5">
        <f t="shared" si="352"/>
        <v>3683.0595554359124</v>
      </c>
      <c r="S331" s="5">
        <f t="shared" si="353"/>
        <v>2705.6976326806193</v>
      </c>
      <c r="T331" s="5">
        <f t="shared" si="354"/>
        <v>7.2313052919936158</v>
      </c>
      <c r="U331" s="5">
        <f t="shared" si="355"/>
        <v>20.609561716831177</v>
      </c>
      <c r="V331" s="5">
        <f t="shared" si="356"/>
        <v>44.505933376350093</v>
      </c>
      <c r="W331" s="15">
        <f t="shared" si="357"/>
        <v>-1.0734613539272964E-2</v>
      </c>
      <c r="X331" s="15">
        <f t="shared" si="358"/>
        <v>-1.217998157191269E-2</v>
      </c>
      <c r="Y331" s="15">
        <f t="shared" si="359"/>
        <v>-9.7425357312937999E-3</v>
      </c>
      <c r="Z331" s="5">
        <f t="shared" si="378"/>
        <v>1270.4080620972834</v>
      </c>
      <c r="AA331" s="5">
        <f t="shared" si="379"/>
        <v>116.07996956339998</v>
      </c>
      <c r="AB331" s="5">
        <f t="shared" si="380"/>
        <v>933.919803906742</v>
      </c>
      <c r="AC331" s="16">
        <f t="shared" si="360"/>
        <v>0.75822340707005664</v>
      </c>
      <c r="AD331" s="16">
        <f t="shared" si="361"/>
        <v>3.1198882633097096</v>
      </c>
      <c r="AE331" s="16">
        <f t="shared" si="362"/>
        <v>34.245762200438499</v>
      </c>
      <c r="AF331" s="15">
        <f t="shared" si="363"/>
        <v>-4.0504037456468023E-3</v>
      </c>
      <c r="AG331" s="15">
        <f t="shared" si="364"/>
        <v>2.9673830763510267E-4</v>
      </c>
      <c r="AH331" s="15">
        <f t="shared" si="365"/>
        <v>9.7937136394747881E-3</v>
      </c>
      <c r="AI331" s="1">
        <f t="shared" si="329"/>
        <v>861030.21067634749</v>
      </c>
      <c r="AJ331" s="1">
        <f t="shared" si="330"/>
        <v>349360.40207479458</v>
      </c>
      <c r="AK331" s="1">
        <f t="shared" si="331"/>
        <v>119092.9808842597</v>
      </c>
      <c r="AL331" s="14">
        <f t="shared" si="366"/>
        <v>102.26075515687079</v>
      </c>
      <c r="AM331" s="14">
        <f t="shared" si="367"/>
        <v>25.749038586251004</v>
      </c>
      <c r="AN331" s="14">
        <f t="shared" si="368"/>
        <v>7.9634387679538507</v>
      </c>
      <c r="AO331" s="11">
        <f t="shared" si="369"/>
        <v>1.3001419877839522E-3</v>
      </c>
      <c r="AP331" s="11">
        <f t="shared" si="370"/>
        <v>1.6378359966658638E-3</v>
      </c>
      <c r="AQ331" s="11">
        <f t="shared" si="371"/>
        <v>1.4857239017633417E-3</v>
      </c>
      <c r="AR331" s="1">
        <f t="shared" si="381"/>
        <v>436529.23280780582</v>
      </c>
      <c r="AS331" s="1">
        <f t="shared" si="374"/>
        <v>178706.35028730737</v>
      </c>
      <c r="AT331" s="1">
        <f t="shared" si="375"/>
        <v>60794.088055647735</v>
      </c>
      <c r="AU331" s="1">
        <f t="shared" si="332"/>
        <v>87305.846561561164</v>
      </c>
      <c r="AV331" s="1">
        <f t="shared" si="333"/>
        <v>35741.270057461479</v>
      </c>
      <c r="AW331" s="1">
        <f t="shared" si="334"/>
        <v>12158.817611129547</v>
      </c>
      <c r="AX331" s="2">
        <f t="shared" si="376"/>
        <v>0.47834536786277398</v>
      </c>
      <c r="AY331" s="2">
        <f t="shared" si="372"/>
        <v>0.99</v>
      </c>
      <c r="AZ331" s="2">
        <f t="shared" si="373"/>
        <v>0.99</v>
      </c>
      <c r="BA331" s="2">
        <f t="shared" si="388"/>
        <v>0.70987244668237359</v>
      </c>
      <c r="BB331" s="2">
        <f t="shared" si="389"/>
        <v>2.288142909557726E-2</v>
      </c>
      <c r="BC331" s="2">
        <f t="shared" si="382"/>
        <v>9.801E-2</v>
      </c>
      <c r="BD331" s="2">
        <f t="shared" si="383"/>
        <v>9.801E-2</v>
      </c>
      <c r="BE331" s="2">
        <f t="shared" si="390"/>
        <v>9988.4126886385475</v>
      </c>
      <c r="BF331" s="2">
        <f t="shared" si="384"/>
        <v>17515.009391658994</v>
      </c>
      <c r="BG331" s="2">
        <f t="shared" si="385"/>
        <v>5958.4285703340347</v>
      </c>
      <c r="BH331" s="2">
        <f t="shared" si="377"/>
        <v>32873.175585108074</v>
      </c>
      <c r="BI331" s="2">
        <f t="shared" si="386"/>
        <v>304823.11022282857</v>
      </c>
      <c r="BJ331" s="2">
        <f t="shared" si="387"/>
        <v>12888.93263068683</v>
      </c>
      <c r="BK331" s="11">
        <f t="shared" si="391"/>
        <v>3.1497254496020782E-2</v>
      </c>
      <c r="BL331" s="11"/>
      <c r="BM331" s="11"/>
    </row>
    <row r="332" spans="1:65">
      <c r="A332" s="2">
        <f t="shared" si="335"/>
        <v>2286</v>
      </c>
      <c r="B332" s="5">
        <f t="shared" si="336"/>
        <v>1165.4057355491286</v>
      </c>
      <c r="C332" s="5">
        <f t="shared" si="337"/>
        <v>2964.170211465721</v>
      </c>
      <c r="D332" s="5">
        <f t="shared" si="338"/>
        <v>4369.9572577389581</v>
      </c>
      <c r="E332" s="15">
        <f t="shared" si="339"/>
        <v>2.9197322829240603E-9</v>
      </c>
      <c r="F332" s="15">
        <f t="shared" si="340"/>
        <v>5.7520683814120161E-9</v>
      </c>
      <c r="G332" s="15">
        <f t="shared" si="341"/>
        <v>1.174264298728055E-8</v>
      </c>
      <c r="H332" s="5">
        <f t="shared" si="342"/>
        <v>437040.36903429683</v>
      </c>
      <c r="I332" s="5">
        <f t="shared" si="343"/>
        <v>179078.5524286135</v>
      </c>
      <c r="J332" s="5">
        <f t="shared" si="344"/>
        <v>60908.999478110469</v>
      </c>
      <c r="K332" s="5">
        <f t="shared" si="345"/>
        <v>375011.34214717709</v>
      </c>
      <c r="L332" s="5">
        <f t="shared" si="346"/>
        <v>60414.395818404388</v>
      </c>
      <c r="M332" s="5">
        <f t="shared" si="347"/>
        <v>13938.122477112087</v>
      </c>
      <c r="N332" s="15">
        <f t="shared" si="348"/>
        <v>1.1709065786098538E-3</v>
      </c>
      <c r="O332" s="15">
        <f t="shared" si="349"/>
        <v>2.0827525750239939E-3</v>
      </c>
      <c r="P332" s="15">
        <f t="shared" si="350"/>
        <v>1.8901625290426161E-3</v>
      </c>
      <c r="Q332" s="5">
        <f t="shared" si="351"/>
        <v>3126.4469577731593</v>
      </c>
      <c r="R332" s="5">
        <f t="shared" si="352"/>
        <v>3645.7774492240233</v>
      </c>
      <c r="S332" s="5">
        <f t="shared" si="353"/>
        <v>2684.4016912614265</v>
      </c>
      <c r="T332" s="5">
        <f t="shared" si="354"/>
        <v>7.1536800242995646</v>
      </c>
      <c r="U332" s="5">
        <f t="shared" si="355"/>
        <v>20.358537634914978</v>
      </c>
      <c r="V332" s="5">
        <f t="shared" si="356"/>
        <v>44.07233273017642</v>
      </c>
      <c r="W332" s="15">
        <f t="shared" si="357"/>
        <v>-1.0734613539272964E-2</v>
      </c>
      <c r="X332" s="15">
        <f t="shared" si="358"/>
        <v>-1.217998157191269E-2</v>
      </c>
      <c r="Y332" s="15">
        <f t="shared" si="359"/>
        <v>-9.7425357312937999E-3</v>
      </c>
      <c r="Z332" s="5">
        <f t="shared" si="378"/>
        <v>1243.5053113050574</v>
      </c>
      <c r="AA332" s="5">
        <f t="shared" si="379"/>
        <v>114.94144021118944</v>
      </c>
      <c r="AB332" s="5">
        <f t="shared" si="380"/>
        <v>935.66150270823744</v>
      </c>
      <c r="AC332" s="16">
        <f t="shared" si="360"/>
        <v>0.75515229614202306</v>
      </c>
      <c r="AD332" s="16">
        <f t="shared" si="361"/>
        <v>3.1208140536729747</v>
      </c>
      <c r="AE332" s="16">
        <f t="shared" si="362"/>
        <v>34.581155388795146</v>
      </c>
      <c r="AF332" s="15">
        <f t="shared" si="363"/>
        <v>-4.0504037456468023E-3</v>
      </c>
      <c r="AG332" s="15">
        <f t="shared" si="364"/>
        <v>2.9673830763510267E-4</v>
      </c>
      <c r="AH332" s="15">
        <f t="shared" si="365"/>
        <v>9.7937136394747881E-3</v>
      </c>
      <c r="AI332" s="1">
        <f t="shared" si="329"/>
        <v>862233.03617027402</v>
      </c>
      <c r="AJ332" s="1">
        <f t="shared" si="330"/>
        <v>350165.63192477659</v>
      </c>
      <c r="AK332" s="1">
        <f t="shared" si="331"/>
        <v>119342.50040696327</v>
      </c>
      <c r="AL332" s="14">
        <f t="shared" si="366"/>
        <v>102.3923791233379</v>
      </c>
      <c r="AM332" s="14">
        <f t="shared" si="367"/>
        <v>25.790789561504344</v>
      </c>
      <c r="AN332" s="14">
        <f t="shared" si="368"/>
        <v>7.9751519245584506</v>
      </c>
      <c r="AO332" s="11">
        <f t="shared" si="369"/>
        <v>1.2871405679061127E-3</v>
      </c>
      <c r="AP332" s="11">
        <f t="shared" si="370"/>
        <v>1.6214576366992051E-3</v>
      </c>
      <c r="AQ332" s="11">
        <f t="shared" si="371"/>
        <v>1.4708666627457083E-3</v>
      </c>
      <c r="AR332" s="1">
        <f t="shared" si="381"/>
        <v>437040.36903429683</v>
      </c>
      <c r="AS332" s="1">
        <f t="shared" si="374"/>
        <v>179078.5524286135</v>
      </c>
      <c r="AT332" s="1">
        <f t="shared" si="375"/>
        <v>60908.999478110469</v>
      </c>
      <c r="AU332" s="1">
        <f t="shared" si="332"/>
        <v>87408.073806859378</v>
      </c>
      <c r="AV332" s="1">
        <f t="shared" si="333"/>
        <v>35815.710485722702</v>
      </c>
      <c r="AW332" s="1">
        <f t="shared" si="334"/>
        <v>12181.799895622094</v>
      </c>
      <c r="AX332" s="2">
        <f t="shared" si="376"/>
        <v>0.48239836869002545</v>
      </c>
      <c r="AY332" s="2">
        <f t="shared" si="372"/>
        <v>0.99</v>
      </c>
      <c r="AZ332" s="2">
        <f t="shared" si="373"/>
        <v>0.99</v>
      </c>
      <c r="BA332" s="2">
        <f t="shared" si="388"/>
        <v>0.71485809098209185</v>
      </c>
      <c r="BB332" s="2">
        <f t="shared" si="389"/>
        <v>2.3270818611479772E-2</v>
      </c>
      <c r="BC332" s="2">
        <f t="shared" si="382"/>
        <v>9.801E-2</v>
      </c>
      <c r="BD332" s="2">
        <f t="shared" si="383"/>
        <v>9.801E-2</v>
      </c>
      <c r="BE332" s="2">
        <f t="shared" si="390"/>
        <v>10170.287153691303</v>
      </c>
      <c r="BF332" s="2">
        <f t="shared" si="384"/>
        <v>17551.48892352841</v>
      </c>
      <c r="BG332" s="2">
        <f t="shared" si="385"/>
        <v>5969.6910388496071</v>
      </c>
      <c r="BH332" s="2">
        <f t="shared" si="377"/>
        <v>33908.590362604598</v>
      </c>
      <c r="BI332" s="2">
        <f t="shared" si="386"/>
        <v>308483.63580373611</v>
      </c>
      <c r="BJ332" s="2">
        <f t="shared" si="387"/>
        <v>12889.257345480928</v>
      </c>
      <c r="BK332" s="11">
        <f t="shared" si="391"/>
        <v>3.1476627604126256E-2</v>
      </c>
      <c r="BL332" s="11"/>
      <c r="BM332" s="11"/>
    </row>
    <row r="333" spans="1:65">
      <c r="A333" s="2">
        <f t="shared" si="335"/>
        <v>2287</v>
      </c>
      <c r="B333" s="5">
        <f t="shared" si="336"/>
        <v>1165.4057387816677</v>
      </c>
      <c r="C333" s="5">
        <f t="shared" si="337"/>
        <v>2964.170227663325</v>
      </c>
      <c r="D333" s="5">
        <f t="shared" si="338"/>
        <v>4369.9573064880633</v>
      </c>
      <c r="E333" s="15">
        <f t="shared" si="339"/>
        <v>2.773745668777857E-9</v>
      </c>
      <c r="F333" s="15">
        <f t="shared" si="340"/>
        <v>5.4644649623414151E-9</v>
      </c>
      <c r="G333" s="15">
        <f t="shared" si="341"/>
        <v>1.1155510837916522E-8</v>
      </c>
      <c r="H333" s="5">
        <f t="shared" si="342"/>
        <v>437543.03516209172</v>
      </c>
      <c r="I333" s="5">
        <f t="shared" si="343"/>
        <v>179447.81293348537</v>
      </c>
      <c r="J333" s="5">
        <f t="shared" si="344"/>
        <v>61022.97744761908</v>
      </c>
      <c r="K333" s="5">
        <f t="shared" si="345"/>
        <v>375442.66395968298</v>
      </c>
      <c r="L333" s="5">
        <f t="shared" si="346"/>
        <v>60538.970150491419</v>
      </c>
      <c r="M333" s="5">
        <f t="shared" si="347"/>
        <v>13964.204491659093</v>
      </c>
      <c r="N333" s="15">
        <f t="shared" si="348"/>
        <v>1.1501567126912526E-3</v>
      </c>
      <c r="O333" s="15">
        <f t="shared" si="349"/>
        <v>2.0619974825450971E-3</v>
      </c>
      <c r="P333" s="15">
        <f t="shared" si="350"/>
        <v>1.8712717290176872E-3</v>
      </c>
      <c r="Q333" s="5">
        <f t="shared" si="351"/>
        <v>3096.4430698352448</v>
      </c>
      <c r="R333" s="5">
        <f t="shared" si="352"/>
        <v>3608.7979866859105</v>
      </c>
      <c r="S333" s="5">
        <f t="shared" si="353"/>
        <v>2663.2231474271225</v>
      </c>
      <c r="T333" s="5">
        <f t="shared" si="354"/>
        <v>7.0768880338550924</v>
      </c>
      <c r="U333" s="5">
        <f t="shared" si="355"/>
        <v>20.110571021690621</v>
      </c>
      <c r="V333" s="5">
        <f t="shared" si="356"/>
        <v>43.642956453791207</v>
      </c>
      <c r="W333" s="15">
        <f t="shared" si="357"/>
        <v>-1.0734613539272964E-2</v>
      </c>
      <c r="X333" s="15">
        <f t="shared" si="358"/>
        <v>-1.217998157191269E-2</v>
      </c>
      <c r="Y333" s="15">
        <f t="shared" si="359"/>
        <v>-9.7425357312937999E-3</v>
      </c>
      <c r="Z333" s="5">
        <f t="shared" si="378"/>
        <v>1217.0785504018615</v>
      </c>
      <c r="AA333" s="5">
        <f t="shared" si="379"/>
        <v>113.81169727290194</v>
      </c>
      <c r="AB333" s="5">
        <f t="shared" si="380"/>
        <v>937.3885962813107</v>
      </c>
      <c r="AC333" s="16">
        <f t="shared" si="360"/>
        <v>0.75209362445319561</v>
      </c>
      <c r="AD333" s="16">
        <f t="shared" si="361"/>
        <v>3.1217401187537055</v>
      </c>
      <c r="AE333" s="16">
        <f t="shared" si="362"/>
        <v>34.919833321995185</v>
      </c>
      <c r="AF333" s="15">
        <f t="shared" si="363"/>
        <v>-4.0504037456468023E-3</v>
      </c>
      <c r="AG333" s="15">
        <f t="shared" si="364"/>
        <v>2.9673830763510267E-4</v>
      </c>
      <c r="AH333" s="15">
        <f t="shared" si="365"/>
        <v>9.7937136394747881E-3</v>
      </c>
      <c r="AI333" s="1">
        <f t="shared" si="329"/>
        <v>863417.80636010598</v>
      </c>
      <c r="AJ333" s="1">
        <f t="shared" si="330"/>
        <v>350964.77921802166</v>
      </c>
      <c r="AK333" s="1">
        <f t="shared" si="331"/>
        <v>119590.05026188905</v>
      </c>
      <c r="AL333" s="14">
        <f t="shared" si="366"/>
        <v>102.52285457450182</v>
      </c>
      <c r="AM333" s="14">
        <f t="shared" si="367"/>
        <v>25.832190047468437</v>
      </c>
      <c r="AN333" s="14">
        <f t="shared" si="368"/>
        <v>7.9867650058036546</v>
      </c>
      <c r="AO333" s="11">
        <f t="shared" si="369"/>
        <v>1.2742691622270516E-3</v>
      </c>
      <c r="AP333" s="11">
        <f t="shared" si="370"/>
        <v>1.6052430603322131E-3</v>
      </c>
      <c r="AQ333" s="11">
        <f t="shared" si="371"/>
        <v>1.4561579961182513E-3</v>
      </c>
      <c r="AR333" s="1">
        <f t="shared" si="381"/>
        <v>437543.03516209172</v>
      </c>
      <c r="AS333" s="1">
        <f t="shared" si="374"/>
        <v>179447.81293348537</v>
      </c>
      <c r="AT333" s="1">
        <f t="shared" si="375"/>
        <v>61022.97744761908</v>
      </c>
      <c r="AU333" s="1">
        <f t="shared" si="332"/>
        <v>87508.607032418353</v>
      </c>
      <c r="AV333" s="1">
        <f t="shared" si="333"/>
        <v>35889.562586697073</v>
      </c>
      <c r="AW333" s="1">
        <f t="shared" si="334"/>
        <v>12204.595489523817</v>
      </c>
      <c r="AX333" s="2">
        <f t="shared" si="376"/>
        <v>0.48644860831680375</v>
      </c>
      <c r="AY333" s="2">
        <f t="shared" si="372"/>
        <v>0.99</v>
      </c>
      <c r="AZ333" s="2">
        <f t="shared" si="373"/>
        <v>0.99</v>
      </c>
      <c r="BA333" s="2">
        <f t="shared" si="388"/>
        <v>0.71981205574631169</v>
      </c>
      <c r="BB333" s="2">
        <f t="shared" si="389"/>
        <v>2.3663224853335517E-2</v>
      </c>
      <c r="BC333" s="2">
        <f t="shared" si="382"/>
        <v>9.801E-2</v>
      </c>
      <c r="BD333" s="2">
        <f t="shared" si="383"/>
        <v>9.801E-2</v>
      </c>
      <c r="BE333" s="2">
        <f t="shared" si="390"/>
        <v>10353.679224051464</v>
      </c>
      <c r="BF333" s="2">
        <f t="shared" si="384"/>
        <v>17587.680145610902</v>
      </c>
      <c r="BG333" s="2">
        <f t="shared" si="385"/>
        <v>5980.8620196411457</v>
      </c>
      <c r="BH333" s="2">
        <f t="shared" si="377"/>
        <v>34975.918434029169</v>
      </c>
      <c r="BI333" s="2">
        <f t="shared" si="386"/>
        <v>312188.18286870245</v>
      </c>
      <c r="BJ333" s="2">
        <f t="shared" si="387"/>
        <v>12889.58451442757</v>
      </c>
      <c r="BK333" s="11">
        <f t="shared" si="391"/>
        <v>3.1456216402563991E-2</v>
      </c>
      <c r="BL333" s="11"/>
      <c r="BM333" s="11"/>
    </row>
    <row r="334" spans="1:65">
      <c r="A334" s="2">
        <f t="shared" si="335"/>
        <v>2288</v>
      </c>
      <c r="B334" s="5">
        <f t="shared" si="336"/>
        <v>1165.4057418525799</v>
      </c>
      <c r="C334" s="5">
        <f t="shared" si="337"/>
        <v>2964.1702430510491</v>
      </c>
      <c r="D334" s="5">
        <f t="shared" si="338"/>
        <v>4369.9573527997145</v>
      </c>
      <c r="E334" s="15">
        <f t="shared" si="339"/>
        <v>2.6350583853389641E-9</v>
      </c>
      <c r="F334" s="15">
        <f t="shared" si="340"/>
        <v>5.1912417142243443E-9</v>
      </c>
      <c r="G334" s="15">
        <f t="shared" si="341"/>
        <v>1.0597735296020695E-8</v>
      </c>
      <c r="H334" s="5">
        <f t="shared" si="342"/>
        <v>438037.2983431826</v>
      </c>
      <c r="I334" s="5">
        <f t="shared" si="343"/>
        <v>179814.14664571555</v>
      </c>
      <c r="J334" s="5">
        <f t="shared" si="344"/>
        <v>61136.027402016007</v>
      </c>
      <c r="K334" s="5">
        <f t="shared" si="345"/>
        <v>375866.77550331899</v>
      </c>
      <c r="L334" s="5">
        <f t="shared" si="346"/>
        <v>60662.55710759417</v>
      </c>
      <c r="M334" s="5">
        <f t="shared" si="347"/>
        <v>13990.074150917697</v>
      </c>
      <c r="N334" s="15">
        <f t="shared" si="348"/>
        <v>1.1296306582821991E-3</v>
      </c>
      <c r="O334" s="15">
        <f t="shared" si="349"/>
        <v>2.0414446561534128E-3</v>
      </c>
      <c r="P334" s="15">
        <f t="shared" si="350"/>
        <v>1.8525694946716076E-3</v>
      </c>
      <c r="Q334" s="5">
        <f t="shared" si="351"/>
        <v>3066.6642473096863</v>
      </c>
      <c r="R334" s="5">
        <f t="shared" si="352"/>
        <v>3572.1203417304537</v>
      </c>
      <c r="S334" s="5">
        <f t="shared" si="353"/>
        <v>2642.1623669334081</v>
      </c>
      <c r="T334" s="5">
        <f t="shared" si="354"/>
        <v>7.0009203757509528</v>
      </c>
      <c r="U334" s="5">
        <f t="shared" si="355"/>
        <v>19.865624637245787</v>
      </c>
      <c r="V334" s="5">
        <f t="shared" si="356"/>
        <v>43.217763391120847</v>
      </c>
      <c r="W334" s="15">
        <f t="shared" si="357"/>
        <v>-1.0734613539272964E-2</v>
      </c>
      <c r="X334" s="15">
        <f t="shared" si="358"/>
        <v>-1.217998157191269E-2</v>
      </c>
      <c r="Y334" s="15">
        <f t="shared" si="359"/>
        <v>-9.7425357312937999E-3</v>
      </c>
      <c r="Z334" s="5">
        <f t="shared" si="378"/>
        <v>1191.1220850105356</v>
      </c>
      <c r="AA334" s="5">
        <f t="shared" si="379"/>
        <v>112.69072429007923</v>
      </c>
      <c r="AB334" s="5">
        <f t="shared" si="380"/>
        <v>939.10117002646211</v>
      </c>
      <c r="AC334" s="16">
        <f t="shared" si="360"/>
        <v>0.74904734161963327</v>
      </c>
      <c r="AD334" s="16">
        <f t="shared" si="361"/>
        <v>3.1226664586334212</v>
      </c>
      <c r="AE334" s="16">
        <f t="shared" si="362"/>
        <v>35.261828169888993</v>
      </c>
      <c r="AF334" s="15">
        <f t="shared" si="363"/>
        <v>-4.0504037456468023E-3</v>
      </c>
      <c r="AG334" s="15">
        <f t="shared" si="364"/>
        <v>2.9673830763510267E-4</v>
      </c>
      <c r="AH334" s="15">
        <f t="shared" si="365"/>
        <v>9.7937136394747881E-3</v>
      </c>
      <c r="AI334" s="1">
        <f t="shared" si="329"/>
        <v>864584.63275651378</v>
      </c>
      <c r="AJ334" s="1">
        <f t="shared" si="330"/>
        <v>351757.86388291657</v>
      </c>
      <c r="AK334" s="1">
        <f t="shared" si="331"/>
        <v>119835.64072522396</v>
      </c>
      <c r="AL334" s="14">
        <f t="shared" si="366"/>
        <v>102.65218986938953</v>
      </c>
      <c r="AM334" s="14">
        <f t="shared" si="367"/>
        <v>25.87324232183725</v>
      </c>
      <c r="AN334" s="14">
        <f t="shared" si="368"/>
        <v>7.9982786976127107</v>
      </c>
      <c r="AO334" s="11">
        <f t="shared" si="369"/>
        <v>1.2615264706047811E-3</v>
      </c>
      <c r="AP334" s="11">
        <f t="shared" si="370"/>
        <v>1.5891906297288909E-3</v>
      </c>
      <c r="AQ334" s="11">
        <f t="shared" si="371"/>
        <v>1.4415964161570687E-3</v>
      </c>
      <c r="AR334" s="1">
        <f t="shared" si="381"/>
        <v>438037.2983431826</v>
      </c>
      <c r="AS334" s="1">
        <f t="shared" si="374"/>
        <v>179814.14664571555</v>
      </c>
      <c r="AT334" s="1">
        <f t="shared" si="375"/>
        <v>61136.027402016007</v>
      </c>
      <c r="AU334" s="1">
        <f t="shared" si="332"/>
        <v>87607.459668636526</v>
      </c>
      <c r="AV334" s="1">
        <f t="shared" si="333"/>
        <v>35962.829329143111</v>
      </c>
      <c r="AW334" s="1">
        <f t="shared" si="334"/>
        <v>12227.205480403201</v>
      </c>
      <c r="AX334" s="2">
        <f t="shared" si="376"/>
        <v>0.49049559880429233</v>
      </c>
      <c r="AY334" s="2">
        <f t="shared" si="372"/>
        <v>0.99</v>
      </c>
      <c r="AZ334" s="2">
        <f t="shared" si="373"/>
        <v>0.99</v>
      </c>
      <c r="BA334" s="2">
        <f t="shared" si="388"/>
        <v>0.72473315102228109</v>
      </c>
      <c r="BB334" s="2">
        <f t="shared" si="389"/>
        <v>2.4058593244638132E-2</v>
      </c>
      <c r="BC334" s="2">
        <f t="shared" si="382"/>
        <v>9.801E-2</v>
      </c>
      <c r="BD334" s="2">
        <f t="shared" si="383"/>
        <v>9.801E-2</v>
      </c>
      <c r="BE334" s="2">
        <f t="shared" si="390"/>
        <v>10538.561186818832</v>
      </c>
      <c r="BF334" s="2">
        <f t="shared" si="384"/>
        <v>17623.58451274658</v>
      </c>
      <c r="BG334" s="2">
        <f t="shared" si="385"/>
        <v>5991.9420456715889</v>
      </c>
      <c r="BH334" s="2">
        <f t="shared" si="377"/>
        <v>36076.12849316842</v>
      </c>
      <c r="BI334" s="2">
        <f t="shared" si="386"/>
        <v>315937.28108628385</v>
      </c>
      <c r="BJ334" s="2">
        <f t="shared" si="387"/>
        <v>12889.9141135753</v>
      </c>
      <c r="BK334" s="11">
        <f t="shared" si="391"/>
        <v>3.1436020383133395E-2</v>
      </c>
      <c r="BL334" s="11"/>
      <c r="BM334" s="11"/>
    </row>
    <row r="335" spans="1:65">
      <c r="A335" s="2">
        <f t="shared" si="335"/>
        <v>2289</v>
      </c>
      <c r="B335" s="5">
        <f t="shared" si="336"/>
        <v>1165.4057447699465</v>
      </c>
      <c r="C335" s="5">
        <f t="shared" si="337"/>
        <v>2964.1702576693874</v>
      </c>
      <c r="D335" s="5">
        <f t="shared" si="338"/>
        <v>4369.9573967957831</v>
      </c>
      <c r="E335" s="15">
        <f t="shared" si="339"/>
        <v>2.5033054660720158E-9</v>
      </c>
      <c r="F335" s="15">
        <f t="shared" si="340"/>
        <v>4.931679628513127E-9</v>
      </c>
      <c r="G335" s="15">
        <f t="shared" si="341"/>
        <v>1.006784853121966E-8</v>
      </c>
      <c r="H335" s="5">
        <f t="shared" si="342"/>
        <v>438523.22672047885</v>
      </c>
      <c r="I335" s="5">
        <f t="shared" si="343"/>
        <v>180177.56855669344</v>
      </c>
      <c r="J335" s="5">
        <f t="shared" si="344"/>
        <v>61248.154791695451</v>
      </c>
      <c r="K335" s="5">
        <f t="shared" si="345"/>
        <v>376283.73524711275</v>
      </c>
      <c r="L335" s="5">
        <f t="shared" si="346"/>
        <v>60785.161746532096</v>
      </c>
      <c r="M335" s="5">
        <f t="shared" si="347"/>
        <v>14015.732701789015</v>
      </c>
      <c r="N335" s="15">
        <f t="shared" si="348"/>
        <v>1.1093285466250435E-3</v>
      </c>
      <c r="O335" s="15">
        <f t="shared" si="349"/>
        <v>2.0210924956636234E-3</v>
      </c>
      <c r="P335" s="15">
        <f t="shared" si="350"/>
        <v>1.8340539581511717E-3</v>
      </c>
      <c r="Q335" s="5">
        <f t="shared" si="351"/>
        <v>3037.1102190636011</v>
      </c>
      <c r="R335" s="5">
        <f t="shared" si="352"/>
        <v>3535.7436504291936</v>
      </c>
      <c r="S335" s="5">
        <f t="shared" si="353"/>
        <v>2621.2196893573532</v>
      </c>
      <c r="T335" s="5">
        <f t="shared" si="354"/>
        <v>6.9257682010980446</v>
      </c>
      <c r="U335" s="5">
        <f t="shared" si="355"/>
        <v>19.623661695249599</v>
      </c>
      <c r="V335" s="5">
        <f t="shared" si="356"/>
        <v>42.796712787056251</v>
      </c>
      <c r="W335" s="15">
        <f t="shared" si="357"/>
        <v>-1.0734613539272964E-2</v>
      </c>
      <c r="X335" s="15">
        <f t="shared" si="358"/>
        <v>-1.217998157191269E-2</v>
      </c>
      <c r="Y335" s="15">
        <f t="shared" si="359"/>
        <v>-9.7425357312937999E-3</v>
      </c>
      <c r="Z335" s="5">
        <f t="shared" si="378"/>
        <v>1165.6302157726566</v>
      </c>
      <c r="AA335" s="5">
        <f t="shared" si="379"/>
        <v>111.57850356757868</v>
      </c>
      <c r="AB335" s="5">
        <f t="shared" si="380"/>
        <v>940.79930954135227</v>
      </c>
      <c r="AC335" s="16">
        <f t="shared" si="360"/>
        <v>0.74601339746147033</v>
      </c>
      <c r="AD335" s="16">
        <f t="shared" si="361"/>
        <v>3.123593073393665</v>
      </c>
      <c r="AE335" s="16">
        <f t="shared" si="362"/>
        <v>35.607172417389251</v>
      </c>
      <c r="AF335" s="15">
        <f t="shared" si="363"/>
        <v>-4.0504037456468023E-3</v>
      </c>
      <c r="AG335" s="15">
        <f t="shared" si="364"/>
        <v>2.9673830763510267E-4</v>
      </c>
      <c r="AH335" s="15">
        <f t="shared" si="365"/>
        <v>9.7937136394747881E-3</v>
      </c>
      <c r="AI335" s="1">
        <f t="shared" si="329"/>
        <v>865733.629149499</v>
      </c>
      <c r="AJ335" s="1">
        <f t="shared" si="330"/>
        <v>352544.90682376805</v>
      </c>
      <c r="AK335" s="1">
        <f t="shared" si="331"/>
        <v>120079.28213310477</v>
      </c>
      <c r="AL335" s="14">
        <f t="shared" si="366"/>
        <v>102.78039333962745</v>
      </c>
      <c r="AM335" s="14">
        <f t="shared" si="367"/>
        <v>25.913948660953231</v>
      </c>
      <c r="AN335" s="14">
        <f t="shared" si="368"/>
        <v>8.0096936846195543</v>
      </c>
      <c r="AO335" s="11">
        <f t="shared" si="369"/>
        <v>1.2489112058987333E-3</v>
      </c>
      <c r="AP335" s="11">
        <f t="shared" si="370"/>
        <v>1.5732987234316021E-3</v>
      </c>
      <c r="AQ335" s="11">
        <f t="shared" si="371"/>
        <v>1.427180451995498E-3</v>
      </c>
      <c r="AR335" s="1">
        <f t="shared" si="381"/>
        <v>438523.22672047885</v>
      </c>
      <c r="AS335" s="1">
        <f t="shared" si="374"/>
        <v>180177.56855669344</v>
      </c>
      <c r="AT335" s="1">
        <f t="shared" si="375"/>
        <v>61248.154791695451</v>
      </c>
      <c r="AU335" s="1">
        <f t="shared" si="332"/>
        <v>87704.64534409577</v>
      </c>
      <c r="AV335" s="1">
        <f t="shared" si="333"/>
        <v>36035.513711338688</v>
      </c>
      <c r="AW335" s="1">
        <f t="shared" si="334"/>
        <v>12249.63095833909</v>
      </c>
      <c r="AX335" s="2">
        <f t="shared" si="376"/>
        <v>0.49453885523199553</v>
      </c>
      <c r="AY335" s="2">
        <f t="shared" si="372"/>
        <v>0.99</v>
      </c>
      <c r="AZ335" s="2">
        <f t="shared" si="373"/>
        <v>0.99</v>
      </c>
      <c r="BA335" s="2">
        <f t="shared" si="388"/>
        <v>0.72962020264908223</v>
      </c>
      <c r="BB335" s="2">
        <f t="shared" si="389"/>
        <v>2.4456867933417267E-2</v>
      </c>
      <c r="BC335" s="2">
        <f t="shared" si="382"/>
        <v>9.801E-2</v>
      </c>
      <c r="BD335" s="2">
        <f t="shared" si="383"/>
        <v>9.801E-2</v>
      </c>
      <c r="BE335" s="2">
        <f t="shared" si="390"/>
        <v>10724.90464163875</v>
      </c>
      <c r="BF335" s="2">
        <f t="shared" si="384"/>
        <v>17659.203494241523</v>
      </c>
      <c r="BG335" s="2">
        <f t="shared" si="385"/>
        <v>6002.9316511340712</v>
      </c>
      <c r="BH335" s="2">
        <f t="shared" si="377"/>
        <v>37210.218403824205</v>
      </c>
      <c r="BI335" s="2">
        <f t="shared" si="386"/>
        <v>319731.46648824046</v>
      </c>
      <c r="BJ335" s="2">
        <f t="shared" si="387"/>
        <v>12890.246119193882</v>
      </c>
      <c r="BK335" s="11">
        <f t="shared" si="391"/>
        <v>3.1416039020757597E-2</v>
      </c>
      <c r="BL335" s="11"/>
      <c r="BM335" s="11"/>
    </row>
    <row r="336" spans="1:65">
      <c r="A336" s="2">
        <f t="shared" si="335"/>
        <v>2290</v>
      </c>
      <c r="B336" s="5">
        <f t="shared" si="336"/>
        <v>1165.4057475414447</v>
      </c>
      <c r="C336" s="5">
        <f t="shared" si="337"/>
        <v>2964.1702715568085</v>
      </c>
      <c r="D336" s="5">
        <f t="shared" si="338"/>
        <v>4369.9574385920487</v>
      </c>
      <c r="E336" s="15">
        <f t="shared" si="339"/>
        <v>2.3781401927684147E-9</v>
      </c>
      <c r="F336" s="15">
        <f t="shared" si="340"/>
        <v>4.6850956470874707E-9</v>
      </c>
      <c r="G336" s="15">
        <f t="shared" si="341"/>
        <v>9.5644561046586765E-9</v>
      </c>
      <c r="H336" s="5">
        <f t="shared" si="342"/>
        <v>439000.88940430176</v>
      </c>
      <c r="I336" s="5">
        <f t="shared" si="343"/>
        <v>180538.09379525285</v>
      </c>
      <c r="J336" s="5">
        <f t="shared" si="344"/>
        <v>61359.36507840376</v>
      </c>
      <c r="K336" s="5">
        <f t="shared" si="345"/>
        <v>376693.6024903119</v>
      </c>
      <c r="L336" s="5">
        <f t="shared" si="346"/>
        <v>60906.789170526506</v>
      </c>
      <c r="M336" s="5">
        <f t="shared" si="347"/>
        <v>14041.181393787912</v>
      </c>
      <c r="N336" s="15">
        <f t="shared" si="348"/>
        <v>1.089250490537319E-3</v>
      </c>
      <c r="O336" s="15">
        <f t="shared" si="349"/>
        <v>2.0009393822391086E-3</v>
      </c>
      <c r="P336" s="15">
        <f t="shared" si="350"/>
        <v>1.8157232690125813E-3</v>
      </c>
      <c r="Q336" s="5">
        <f t="shared" si="351"/>
        <v>3007.780683567411</v>
      </c>
      <c r="R336" s="5">
        <f t="shared" si="352"/>
        <v>3499.6670119960972</v>
      </c>
      <c r="S336" s="5">
        <f t="shared" si="353"/>
        <v>2600.3954286108224</v>
      </c>
      <c r="T336" s="5">
        <f t="shared" si="354"/>
        <v>6.8514227559966709</v>
      </c>
      <c r="U336" s="5">
        <f t="shared" si="355"/>
        <v>19.384645857428008</v>
      </c>
      <c r="V336" s="5">
        <f t="shared" si="356"/>
        <v>42.379764283546436</v>
      </c>
      <c r="W336" s="15">
        <f t="shared" si="357"/>
        <v>-1.0734613539272964E-2</v>
      </c>
      <c r="X336" s="15">
        <f t="shared" si="358"/>
        <v>-1.217998157191269E-2</v>
      </c>
      <c r="Y336" s="15">
        <f t="shared" si="359"/>
        <v>-9.7425357312937999E-3</v>
      </c>
      <c r="Z336" s="5">
        <f t="shared" si="378"/>
        <v>1140.5972404361794</v>
      </c>
      <c r="AA336" s="5">
        <f t="shared" si="379"/>
        <v>110.4750162022668</v>
      </c>
      <c r="AB336" s="5">
        <f t="shared" si="380"/>
        <v>942.48310060181109</v>
      </c>
      <c r="AC336" s="16">
        <f t="shared" si="360"/>
        <v>0.74299174200208973</v>
      </c>
      <c r="AD336" s="16">
        <f t="shared" si="361"/>
        <v>3.1245199631160046</v>
      </c>
      <c r="AE336" s="16">
        <f t="shared" si="362"/>
        <v>35.955898867556563</v>
      </c>
      <c r="AF336" s="15">
        <f t="shared" si="363"/>
        <v>-4.0504037456468023E-3</v>
      </c>
      <c r="AG336" s="15">
        <f t="shared" si="364"/>
        <v>2.9673830763510267E-4</v>
      </c>
      <c r="AH336" s="15">
        <f t="shared" si="365"/>
        <v>9.7937136394747881E-3</v>
      </c>
      <c r="AI336" s="1">
        <f t="shared" si="329"/>
        <v>866864.91157864488</v>
      </c>
      <c r="AJ336" s="1">
        <f t="shared" si="330"/>
        <v>353325.92985272995</v>
      </c>
      <c r="AK336" s="1">
        <f t="shared" si="331"/>
        <v>120320.9848781334</v>
      </c>
      <c r="AL336" s="14">
        <f t="shared" si="366"/>
        <v>102.9074732887661</v>
      </c>
      <c r="AM336" s="14">
        <f t="shared" si="367"/>
        <v>25.954311339477108</v>
      </c>
      <c r="AN336" s="14">
        <f t="shared" si="368"/>
        <v>8.021010650090183</v>
      </c>
      <c r="AO336" s="11">
        <f t="shared" si="369"/>
        <v>1.2364220938397459E-3</v>
      </c>
      <c r="AP336" s="11">
        <f t="shared" si="370"/>
        <v>1.557565736197286E-3</v>
      </c>
      <c r="AQ336" s="11">
        <f t="shared" si="371"/>
        <v>1.4129086474755431E-3</v>
      </c>
      <c r="AR336" s="1">
        <f t="shared" si="381"/>
        <v>439000.88940430176</v>
      </c>
      <c r="AS336" s="1">
        <f t="shared" si="374"/>
        <v>180538.09379525285</v>
      </c>
      <c r="AT336" s="1">
        <f t="shared" si="375"/>
        <v>61359.36507840376</v>
      </c>
      <c r="AU336" s="1">
        <f t="shared" si="332"/>
        <v>87800.177880860356</v>
      </c>
      <c r="AV336" s="1">
        <f t="shared" si="333"/>
        <v>36107.618759050572</v>
      </c>
      <c r="AW336" s="1">
        <f t="shared" si="334"/>
        <v>12271.873015680752</v>
      </c>
      <c r="AX336" s="2">
        <f t="shared" si="376"/>
        <v>0.49857789590271617</v>
      </c>
      <c r="AY336" s="2">
        <f t="shared" si="372"/>
        <v>0.99</v>
      </c>
      <c r="AZ336" s="2">
        <f t="shared" si="373"/>
        <v>0.99</v>
      </c>
      <c r="BA336" s="2">
        <f t="shared" si="388"/>
        <v>0.73447205356700263</v>
      </c>
      <c r="BB336" s="2">
        <f t="shared" si="389"/>
        <v>2.485799182827797E-2</v>
      </c>
      <c r="BC336" s="2">
        <f t="shared" si="382"/>
        <v>9.801E-2</v>
      </c>
      <c r="BD336" s="2">
        <f t="shared" si="383"/>
        <v>9.801E-2</v>
      </c>
      <c r="BE336" s="2">
        <f t="shared" si="390"/>
        <v>10912.680521418893</v>
      </c>
      <c r="BF336" s="2">
        <f t="shared" si="384"/>
        <v>17694.538572872731</v>
      </c>
      <c r="BG336" s="2">
        <f t="shared" si="385"/>
        <v>6013.8313713343523</v>
      </c>
      <c r="BH336" s="2">
        <f t="shared" si="377"/>
        <v>38379.216077169658</v>
      </c>
      <c r="BI336" s="2">
        <f t="shared" si="386"/>
        <v>323571.28154670133</v>
      </c>
      <c r="BJ336" s="2">
        <f t="shared" si="387"/>
        <v>12890.580507773828</v>
      </c>
      <c r="BK336" s="11">
        <f t="shared" si="391"/>
        <v>3.1396271773263179E-2</v>
      </c>
      <c r="BL336" s="11"/>
      <c r="BM336" s="11"/>
    </row>
    <row r="337" spans="1:65">
      <c r="A337" s="2">
        <f t="shared" si="335"/>
        <v>2291</v>
      </c>
      <c r="B337" s="5">
        <f t="shared" si="336"/>
        <v>1165.4057501743682</v>
      </c>
      <c r="C337" s="5">
        <f t="shared" si="337"/>
        <v>2964.1702847498586</v>
      </c>
      <c r="D337" s="5">
        <f t="shared" si="338"/>
        <v>4369.9574782985019</v>
      </c>
      <c r="E337" s="15">
        <f t="shared" si="339"/>
        <v>2.2592331831299939E-9</v>
      </c>
      <c r="F337" s="15">
        <f t="shared" si="340"/>
        <v>4.4508408647330969E-9</v>
      </c>
      <c r="G337" s="15">
        <f t="shared" si="341"/>
        <v>9.0862332994257425E-9</v>
      </c>
      <c r="H337" s="5">
        <f t="shared" si="342"/>
        <v>439470.35644812038</v>
      </c>
      <c r="I337" s="5">
        <f t="shared" si="343"/>
        <v>180895.73761807961</v>
      </c>
      <c r="J337" s="5">
        <f t="shared" si="344"/>
        <v>61469.663734067777</v>
      </c>
      <c r="K337" s="5">
        <f t="shared" si="345"/>
        <v>377096.43734155828</v>
      </c>
      <c r="L337" s="5">
        <f t="shared" si="346"/>
        <v>61027.444525962885</v>
      </c>
      <c r="M337" s="5">
        <f t="shared" si="347"/>
        <v>14066.421478774153</v>
      </c>
      <c r="N337" s="15">
        <f t="shared" si="348"/>
        <v>1.0693965827486274E-3</v>
      </c>
      <c r="O337" s="15">
        <f t="shared" si="349"/>
        <v>1.9809836814508319E-3</v>
      </c>
      <c r="P337" s="15">
        <f t="shared" si="350"/>
        <v>1.7975755941310734E-3</v>
      </c>
      <c r="Q337" s="5">
        <f t="shared" si="351"/>
        <v>2978.6753094366868</v>
      </c>
      <c r="R337" s="5">
        <f t="shared" si="352"/>
        <v>3463.88948976853</v>
      </c>
      <c r="S337" s="5">
        <f t="shared" si="353"/>
        <v>2579.689873448609</v>
      </c>
      <c r="T337" s="5">
        <f t="shared" si="354"/>
        <v>6.7778753805168659</v>
      </c>
      <c r="U337" s="5">
        <f t="shared" si="355"/>
        <v>19.148541228106481</v>
      </c>
      <c r="V337" s="5">
        <f t="shared" si="356"/>
        <v>41.966877915730173</v>
      </c>
      <c r="W337" s="15">
        <f t="shared" si="357"/>
        <v>-1.0734613539272964E-2</v>
      </c>
      <c r="X337" s="15">
        <f t="shared" si="358"/>
        <v>-1.217998157191269E-2</v>
      </c>
      <c r="Y337" s="15">
        <f t="shared" si="359"/>
        <v>-9.7425357312937999E-3</v>
      </c>
      <c r="Z337" s="5">
        <f t="shared" si="378"/>
        <v>1116.0174559133109</v>
      </c>
      <c r="AA337" s="5">
        <f t="shared" si="379"/>
        <v>109.38024211186703</v>
      </c>
      <c r="AB337" s="5">
        <f t="shared" si="380"/>
        <v>944.15262914333755</v>
      </c>
      <c r="AC337" s="16">
        <f t="shared" si="360"/>
        <v>0.73998232546729981</v>
      </c>
      <c r="AD337" s="16">
        <f t="shared" si="361"/>
        <v>3.1254471278820315</v>
      </c>
      <c r="AE337" s="16">
        <f t="shared" si="362"/>
        <v>36.308040644715327</v>
      </c>
      <c r="AF337" s="15">
        <f t="shared" si="363"/>
        <v>-4.0504037456468023E-3</v>
      </c>
      <c r="AG337" s="15">
        <f t="shared" si="364"/>
        <v>2.9673830763510267E-4</v>
      </c>
      <c r="AH337" s="15">
        <f t="shared" si="365"/>
        <v>9.7937136394747881E-3</v>
      </c>
      <c r="AI337" s="1">
        <f t="shared" si="329"/>
        <v>867978.59830164083</v>
      </c>
      <c r="AJ337" s="1">
        <f t="shared" si="330"/>
        <v>354100.95562650752</v>
      </c>
      <c r="AK337" s="1">
        <f t="shared" si="331"/>
        <v>120560.75940600083</v>
      </c>
      <c r="AL337" s="14">
        <f t="shared" si="366"/>
        <v>103.03343799162559</v>
      </c>
      <c r="AM337" s="14">
        <f t="shared" si="367"/>
        <v>25.994332630065585</v>
      </c>
      <c r="AN337" s="14">
        <f t="shared" si="368"/>
        <v>8.0322302758460999</v>
      </c>
      <c r="AO337" s="11">
        <f t="shared" si="369"/>
        <v>1.2240578729013484E-3</v>
      </c>
      <c r="AP337" s="11">
        <f t="shared" si="370"/>
        <v>1.5419900788353131E-3</v>
      </c>
      <c r="AQ337" s="11">
        <f t="shared" si="371"/>
        <v>1.3987795610007877E-3</v>
      </c>
      <c r="AR337" s="1">
        <f t="shared" si="381"/>
        <v>439470.35644812038</v>
      </c>
      <c r="AS337" s="1">
        <f t="shared" si="374"/>
        <v>180895.73761807961</v>
      </c>
      <c r="AT337" s="1">
        <f t="shared" si="375"/>
        <v>61469.663734067777</v>
      </c>
      <c r="AU337" s="1">
        <f t="shared" si="332"/>
        <v>87894.071289624088</v>
      </c>
      <c r="AV337" s="1">
        <f t="shared" si="333"/>
        <v>36179.147523615924</v>
      </c>
      <c r="AW337" s="1">
        <f t="shared" si="334"/>
        <v>12293.932746813556</v>
      </c>
      <c r="AX337" s="2">
        <f t="shared" si="376"/>
        <v>0.50261224254355308</v>
      </c>
      <c r="AY337" s="2">
        <f t="shared" si="372"/>
        <v>0.99</v>
      </c>
      <c r="AZ337" s="2">
        <f t="shared" si="373"/>
        <v>0.99</v>
      </c>
      <c r="BA337" s="2">
        <f t="shared" si="388"/>
        <v>0.73928756511966875</v>
      </c>
      <c r="BB337" s="2">
        <f t="shared" si="389"/>
        <v>2.5261906635465944E-2</v>
      </c>
      <c r="BC337" s="2">
        <f t="shared" si="382"/>
        <v>9.801E-2</v>
      </c>
      <c r="BD337" s="2">
        <f t="shared" si="383"/>
        <v>9.801E-2</v>
      </c>
      <c r="BE337" s="2">
        <f t="shared" si="390"/>
        <v>11101.859113647355</v>
      </c>
      <c r="BF337" s="2">
        <f t="shared" si="384"/>
        <v>17729.591243947983</v>
      </c>
      <c r="BG337" s="2">
        <f t="shared" si="385"/>
        <v>6024.6417425759828</v>
      </c>
      <c r="BH337" s="2">
        <f t="shared" si="377"/>
        <v>39584.180375573269</v>
      </c>
      <c r="BI337" s="2">
        <f t="shared" si="386"/>
        <v>327457.27525221684</v>
      </c>
      <c r="BJ337" s="2">
        <f t="shared" si="387"/>
        <v>12890.91725602521</v>
      </c>
      <c r="BK337" s="11">
        <f t="shared" si="391"/>
        <v>3.1376718081117499E-2</v>
      </c>
      <c r="BL337" s="11"/>
      <c r="BM337" s="11"/>
    </row>
    <row r="338" spans="1:65">
      <c r="A338" s="2">
        <f t="shared" si="335"/>
        <v>2292</v>
      </c>
      <c r="B338" s="5">
        <f t="shared" si="336"/>
        <v>1165.4057526756455</v>
      </c>
      <c r="C338" s="5">
        <f t="shared" si="337"/>
        <v>2964.1702972832563</v>
      </c>
      <c r="D338" s="5">
        <f t="shared" si="338"/>
        <v>4369.9575160196327</v>
      </c>
      <c r="E338" s="15">
        <f t="shared" si="339"/>
        <v>2.146271523973494E-9</v>
      </c>
      <c r="F338" s="15">
        <f t="shared" si="340"/>
        <v>4.2282988214964422E-9</v>
      </c>
      <c r="G338" s="15">
        <f t="shared" si="341"/>
        <v>8.6319216344544554E-9</v>
      </c>
      <c r="H338" s="5">
        <f t="shared" si="342"/>
        <v>439931.6988235584</v>
      </c>
      <c r="I338" s="5">
        <f t="shared" si="343"/>
        <v>181250.51540063776</v>
      </c>
      <c r="J338" s="5">
        <f t="shared" si="344"/>
        <v>61579.056239652207</v>
      </c>
      <c r="K338" s="5">
        <f t="shared" si="345"/>
        <v>377492.3006974376</v>
      </c>
      <c r="L338" s="5">
        <f t="shared" si="346"/>
        <v>61147.132999328292</v>
      </c>
      <c r="M338" s="5">
        <f t="shared" si="347"/>
        <v>14091.454210690214</v>
      </c>
      <c r="N338" s="15">
        <f t="shared" si="348"/>
        <v>1.0497668942992533E-3</v>
      </c>
      <c r="O338" s="15">
        <f t="shared" si="349"/>
        <v>1.9612237460555626E-3</v>
      </c>
      <c r="P338" s="15">
        <f t="shared" si="350"/>
        <v>1.7796091176305318E-3</v>
      </c>
      <c r="Q338" s="5">
        <f t="shared" si="351"/>
        <v>2949.7937359694984</v>
      </c>
      <c r="R338" s="5">
        <f t="shared" si="352"/>
        <v>3428.4101121875165</v>
      </c>
      <c r="S338" s="5">
        <f t="shared" si="353"/>
        <v>2559.1032879712775</v>
      </c>
      <c r="T338" s="5">
        <f t="shared" si="354"/>
        <v>6.705117507689665</v>
      </c>
      <c r="U338" s="5">
        <f t="shared" si="355"/>
        <v>18.915312348819135</v>
      </c>
      <c r="V338" s="5">
        <f t="shared" si="356"/>
        <v>41.558014108105326</v>
      </c>
      <c r="W338" s="15">
        <f t="shared" si="357"/>
        <v>-1.0734613539272964E-2</v>
      </c>
      <c r="X338" s="15">
        <f t="shared" si="358"/>
        <v>-1.217998157191269E-2</v>
      </c>
      <c r="Y338" s="15">
        <f t="shared" si="359"/>
        <v>-9.7425357312937999E-3</v>
      </c>
      <c r="Z338" s="5">
        <f t="shared" si="378"/>
        <v>1091.8851603077198</v>
      </c>
      <c r="AA338" s="5">
        <f t="shared" si="379"/>
        <v>108.29416006389789</v>
      </c>
      <c r="AB338" s="5">
        <f t="shared" si="380"/>
        <v>945.8079812430351</v>
      </c>
      <c r="AC338" s="16">
        <f t="shared" si="360"/>
        <v>0.73698509828451464</v>
      </c>
      <c r="AD338" s="16">
        <f t="shared" si="361"/>
        <v>3.1263745677733623</v>
      </c>
      <c r="AE338" s="16">
        <f t="shared" si="362"/>
        <v>36.663631197600083</v>
      </c>
      <c r="AF338" s="15">
        <f t="shared" si="363"/>
        <v>-4.0504037456468023E-3</v>
      </c>
      <c r="AG338" s="15">
        <f t="shared" si="364"/>
        <v>2.9673830763510267E-4</v>
      </c>
      <c r="AH338" s="15">
        <f t="shared" si="365"/>
        <v>9.7937136394747881E-3</v>
      </c>
      <c r="AI338" s="1">
        <f t="shared" si="329"/>
        <v>869074.8097611008</v>
      </c>
      <c r="AJ338" s="1">
        <f t="shared" si="330"/>
        <v>354870.00758747268</v>
      </c>
      <c r="AK338" s="1">
        <f t="shared" si="331"/>
        <v>120798.6162122143</v>
      </c>
      <c r="AL338" s="14">
        <f t="shared" si="366"/>
        <v>103.15829569366188</v>
      </c>
      <c r="AM338" s="14">
        <f t="shared" si="367"/>
        <v>26.034014803056877</v>
      </c>
      <c r="AN338" s="14">
        <f t="shared" si="368"/>
        <v>8.0433532421898146</v>
      </c>
      <c r="AO338" s="11">
        <f t="shared" si="369"/>
        <v>1.2118172941723349E-3</v>
      </c>
      <c r="AP338" s="11">
        <f t="shared" si="370"/>
        <v>1.5265701780469599E-3</v>
      </c>
      <c r="AQ338" s="11">
        <f t="shared" si="371"/>
        <v>1.3847917653907799E-3</v>
      </c>
      <c r="AR338" s="1">
        <f t="shared" si="381"/>
        <v>439931.6988235584</v>
      </c>
      <c r="AS338" s="1">
        <f t="shared" si="374"/>
        <v>181250.51540063776</v>
      </c>
      <c r="AT338" s="1">
        <f t="shared" si="375"/>
        <v>61579.056239652207</v>
      </c>
      <c r="AU338" s="1">
        <f t="shared" si="332"/>
        <v>87986.33976471168</v>
      </c>
      <c r="AV338" s="1">
        <f t="shared" si="333"/>
        <v>36250.103080127556</v>
      </c>
      <c r="AW338" s="1">
        <f t="shared" si="334"/>
        <v>12315.811247930442</v>
      </c>
      <c r="AX338" s="2">
        <f t="shared" si="376"/>
        <v>0.50664142050273187</v>
      </c>
      <c r="AY338" s="2">
        <f t="shared" si="372"/>
        <v>0.99</v>
      </c>
      <c r="AZ338" s="2">
        <f t="shared" si="373"/>
        <v>0.99</v>
      </c>
      <c r="BA338" s="2">
        <f t="shared" si="388"/>
        <v>0.74406561834574325</v>
      </c>
      <c r="BB338" s="2">
        <f t="shared" si="389"/>
        <v>2.5668552896902598E-2</v>
      </c>
      <c r="BC338" s="2">
        <f t="shared" si="382"/>
        <v>9.801E-2</v>
      </c>
      <c r="BD338" s="2">
        <f t="shared" si="383"/>
        <v>9.801E-2</v>
      </c>
      <c r="BE338" s="2">
        <f t="shared" si="390"/>
        <v>11292.41008227673</v>
      </c>
      <c r="BF338" s="2">
        <f t="shared" si="384"/>
        <v>17764.363014416507</v>
      </c>
      <c r="BG338" s="2">
        <f t="shared" si="385"/>
        <v>6035.363302048313</v>
      </c>
      <c r="BH338" s="2">
        <f t="shared" si="377"/>
        <v>40826.202043689736</v>
      </c>
      <c r="BI338" s="2">
        <f t="shared" si="386"/>
        <v>331390.00319270359</v>
      </c>
      <c r="BJ338" s="2">
        <f t="shared" si="387"/>
        <v>12891.256340876775</v>
      </c>
      <c r="BK338" s="11">
        <f t="shared" si="391"/>
        <v>3.1357377367141143E-2</v>
      </c>
      <c r="BL338" s="11"/>
      <c r="BM338" s="11"/>
    </row>
    <row r="339" spans="1:65">
      <c r="A339" s="2">
        <f t="shared" si="335"/>
        <v>2293</v>
      </c>
      <c r="B339" s="5">
        <f t="shared" si="336"/>
        <v>1165.4057550518587</v>
      </c>
      <c r="C339" s="5">
        <f t="shared" si="337"/>
        <v>2964.1703091899844</v>
      </c>
      <c r="D339" s="5">
        <f t="shared" si="338"/>
        <v>4369.9575518547072</v>
      </c>
      <c r="E339" s="15">
        <f t="shared" si="339"/>
        <v>2.0389579477748191E-9</v>
      </c>
      <c r="F339" s="15">
        <f t="shared" si="340"/>
        <v>4.01688388042162E-9</v>
      </c>
      <c r="G339" s="15">
        <f t="shared" si="341"/>
        <v>8.2003255527317319E-9</v>
      </c>
      <c r="H339" s="5">
        <f t="shared" si="342"/>
        <v>440384.98839469923</v>
      </c>
      <c r="I339" s="5">
        <f t="shared" si="343"/>
        <v>181602.44262858012</v>
      </c>
      <c r="J339" s="5">
        <f t="shared" si="344"/>
        <v>61687.548084045025</v>
      </c>
      <c r="K339" s="5">
        <f t="shared" si="345"/>
        <v>377881.25422042626</v>
      </c>
      <c r="L339" s="5">
        <f t="shared" si="346"/>
        <v>61265.859814312229</v>
      </c>
      <c r="M339" s="5">
        <f t="shared" si="347"/>
        <v>14116.28084530557</v>
      </c>
      <c r="N339" s="15">
        <f t="shared" si="348"/>
        <v>1.030361472989183E-3</v>
      </c>
      <c r="O339" s="15">
        <f t="shared" si="349"/>
        <v>1.9416579185362881E-3</v>
      </c>
      <c r="P339" s="15">
        <f t="shared" si="350"/>
        <v>1.761822040802663E-3</v>
      </c>
      <c r="Q339" s="5">
        <f t="shared" si="351"/>
        <v>2921.1355736795231</v>
      </c>
      <c r="R339" s="5">
        <f t="shared" si="352"/>
        <v>3393.2278737756628</v>
      </c>
      <c r="S339" s="5">
        <f t="shared" si="353"/>
        <v>2538.6359121226287</v>
      </c>
      <c r="T339" s="5">
        <f t="shared" si="354"/>
        <v>6.6331406625092031</v>
      </c>
      <c r="U339" s="5">
        <f t="shared" si="355"/>
        <v>18.684924192983544</v>
      </c>
      <c r="V339" s="5">
        <f t="shared" si="356"/>
        <v>41.1531336707355</v>
      </c>
      <c r="W339" s="15">
        <f t="shared" si="357"/>
        <v>-1.0734613539272964E-2</v>
      </c>
      <c r="X339" s="15">
        <f t="shared" si="358"/>
        <v>-1.217998157191269E-2</v>
      </c>
      <c r="Y339" s="15">
        <f t="shared" si="359"/>
        <v>-9.7425357312937999E-3</v>
      </c>
      <c r="Z339" s="5">
        <f t="shared" si="378"/>
        <v>1068.1946549102931</v>
      </c>
      <c r="AA339" s="5">
        <f t="shared" si="379"/>
        <v>107.21674770464233</v>
      </c>
      <c r="AB339" s="5">
        <f t="shared" si="380"/>
        <v>947.44924310199872</v>
      </c>
      <c r="AC339" s="16">
        <f t="shared" si="360"/>
        <v>0.73400001108193713</v>
      </c>
      <c r="AD339" s="16">
        <f t="shared" si="361"/>
        <v>3.1273022828716366</v>
      </c>
      <c r="AE339" s="16">
        <f t="shared" si="362"/>
        <v>37.022704302532695</v>
      </c>
      <c r="AF339" s="15">
        <f t="shared" si="363"/>
        <v>-4.0504037456468023E-3</v>
      </c>
      <c r="AG339" s="15">
        <f t="shared" si="364"/>
        <v>2.9673830763510267E-4</v>
      </c>
      <c r="AH339" s="15">
        <f t="shared" si="365"/>
        <v>9.7937136394747881E-3</v>
      </c>
      <c r="AI339" s="1">
        <f t="shared" si="329"/>
        <v>870153.66854970239</v>
      </c>
      <c r="AJ339" s="1">
        <f t="shared" si="330"/>
        <v>355633.10990885296</v>
      </c>
      <c r="AK339" s="1">
        <f t="shared" si="331"/>
        <v>121034.56583892331</v>
      </c>
      <c r="AL339" s="14">
        <f t="shared" si="366"/>
        <v>103.28205461035321</v>
      </c>
      <c r="AM339" s="14">
        <f t="shared" si="367"/>
        <v>26.073360126163923</v>
      </c>
      <c r="AN339" s="14">
        <f t="shared" si="368"/>
        <v>8.05438022783237</v>
      </c>
      <c r="AO339" s="11">
        <f t="shared" si="369"/>
        <v>1.1996991212306115E-3</v>
      </c>
      <c r="AP339" s="11">
        <f t="shared" si="370"/>
        <v>1.5113044762664902E-3</v>
      </c>
      <c r="AQ339" s="11">
        <f t="shared" si="371"/>
        <v>1.3709438477368721E-3</v>
      </c>
      <c r="AR339" s="1">
        <f t="shared" si="381"/>
        <v>440384.98839469923</v>
      </c>
      <c r="AS339" s="1">
        <f t="shared" si="374"/>
        <v>181602.44262858012</v>
      </c>
      <c r="AT339" s="1">
        <f t="shared" si="375"/>
        <v>61687.548084045025</v>
      </c>
      <c r="AU339" s="1">
        <f t="shared" si="332"/>
        <v>88076.99767893985</v>
      </c>
      <c r="AV339" s="1">
        <f t="shared" si="333"/>
        <v>36320.488525716028</v>
      </c>
      <c r="AW339" s="1">
        <f t="shared" si="334"/>
        <v>12337.509616809006</v>
      </c>
      <c r="AX339" s="2">
        <f t="shared" si="376"/>
        <v>0.51066495894215158</v>
      </c>
      <c r="AY339" s="2">
        <f t="shared" si="372"/>
        <v>0.99</v>
      </c>
      <c r="AZ339" s="2">
        <f t="shared" si="373"/>
        <v>0.99</v>
      </c>
      <c r="BA339" s="2">
        <f t="shared" si="388"/>
        <v>0.74880511525697502</v>
      </c>
      <c r="BB339" s="2">
        <f t="shared" si="389"/>
        <v>2.6077870029138941E-2</v>
      </c>
      <c r="BC339" s="2">
        <f t="shared" si="382"/>
        <v>9.801E-2</v>
      </c>
      <c r="BD339" s="2">
        <f t="shared" si="383"/>
        <v>9.801E-2</v>
      </c>
      <c r="BE339" s="2">
        <f t="shared" si="390"/>
        <v>11484.302490140828</v>
      </c>
      <c r="BF339" s="2">
        <f t="shared" si="384"/>
        <v>17798.855402027137</v>
      </c>
      <c r="BG339" s="2">
        <f t="shared" si="385"/>
        <v>6045.9965877172526</v>
      </c>
      <c r="BH339" s="2">
        <f t="shared" si="377"/>
        <v>42106.404667640869</v>
      </c>
      <c r="BI339" s="2">
        <f t="shared" si="386"/>
        <v>335370.02763330389</v>
      </c>
      <c r="BJ339" s="2">
        <f t="shared" si="387"/>
        <v>12891.597739474882</v>
      </c>
      <c r="BK339" s="11">
        <f t="shared" si="391"/>
        <v>3.1338249036188398E-2</v>
      </c>
      <c r="BL339" s="11"/>
      <c r="BM339" s="11"/>
    </row>
    <row r="340" spans="1:65">
      <c r="A340" s="2">
        <f t="shared" si="335"/>
        <v>2294</v>
      </c>
      <c r="B340" s="5">
        <f t="shared" si="336"/>
        <v>1165.4057573092614</v>
      </c>
      <c r="C340" s="5">
        <f t="shared" si="337"/>
        <v>2964.170320501376</v>
      </c>
      <c r="D340" s="5">
        <f t="shared" si="338"/>
        <v>4369.9575858980279</v>
      </c>
      <c r="E340" s="15">
        <f t="shared" si="339"/>
        <v>1.937010050386078E-9</v>
      </c>
      <c r="F340" s="15">
        <f t="shared" si="340"/>
        <v>3.8160396864005389E-9</v>
      </c>
      <c r="G340" s="15">
        <f t="shared" si="341"/>
        <v>7.7903092750951451E-9</v>
      </c>
      <c r="H340" s="5">
        <f t="shared" si="342"/>
        <v>440830.2978917117</v>
      </c>
      <c r="I340" s="5">
        <f t="shared" si="343"/>
        <v>181951.53488960961</v>
      </c>
      <c r="J340" s="5">
        <f t="shared" si="344"/>
        <v>61795.14476296951</v>
      </c>
      <c r="K340" s="5">
        <f t="shared" si="345"/>
        <v>378263.36031625542</v>
      </c>
      <c r="L340" s="5">
        <f t="shared" si="346"/>
        <v>61383.630229059621</v>
      </c>
      <c r="M340" s="5">
        <f t="shared" si="347"/>
        <v>14140.902639967062</v>
      </c>
      <c r="N340" s="15">
        <f t="shared" si="348"/>
        <v>1.0111803418708654E-3</v>
      </c>
      <c r="O340" s="15">
        <f t="shared" si="349"/>
        <v>1.9222845334145866E-3</v>
      </c>
      <c r="P340" s="15">
        <f t="shared" si="350"/>
        <v>1.7442125820046339E-3</v>
      </c>
      <c r="Q340" s="5">
        <f t="shared" si="351"/>
        <v>2892.7004048251024</v>
      </c>
      <c r="R340" s="5">
        <f t="shared" si="352"/>
        <v>3358.3417361112274</v>
      </c>
      <c r="S340" s="5">
        <f t="shared" si="353"/>
        <v>2518.2879621816969</v>
      </c>
      <c r="T340" s="5">
        <f t="shared" si="354"/>
        <v>6.56193646094553</v>
      </c>
      <c r="U340" s="5">
        <f t="shared" si="355"/>
        <v>18.457342160640419</v>
      </c>
      <c r="V340" s="5">
        <f t="shared" si="356"/>
        <v>40.75219779549365</v>
      </c>
      <c r="W340" s="15">
        <f t="shared" si="357"/>
        <v>-1.0734613539272964E-2</v>
      </c>
      <c r="X340" s="15">
        <f t="shared" si="358"/>
        <v>-1.217998157191269E-2</v>
      </c>
      <c r="Y340" s="15">
        <f t="shared" si="359"/>
        <v>-9.7425357312937999E-3</v>
      </c>
      <c r="Z340" s="5">
        <f t="shared" si="378"/>
        <v>1044.9402461625086</v>
      </c>
      <c r="AA340" s="5">
        <f t="shared" si="379"/>
        <v>106.14798158809675</v>
      </c>
      <c r="AB340" s="5">
        <f t="shared" si="380"/>
        <v>949.07650102813682</v>
      </c>
      <c r="AC340" s="16">
        <f t="shared" si="360"/>
        <v>0.73102701468774611</v>
      </c>
      <c r="AD340" s="16">
        <f t="shared" si="361"/>
        <v>3.1282302732585192</v>
      </c>
      <c r="AE340" s="16">
        <f t="shared" si="362"/>
        <v>37.385294066630649</v>
      </c>
      <c r="AF340" s="15">
        <f t="shared" si="363"/>
        <v>-4.0504037456468023E-3</v>
      </c>
      <c r="AG340" s="15">
        <f t="shared" si="364"/>
        <v>2.9673830763510267E-4</v>
      </c>
      <c r="AH340" s="15">
        <f t="shared" si="365"/>
        <v>9.7937136394747881E-3</v>
      </c>
      <c r="AI340" s="1">
        <f t="shared" si="329"/>
        <v>871215.29937367199</v>
      </c>
      <c r="AJ340" s="1">
        <f t="shared" si="330"/>
        <v>356390.28744368366</v>
      </c>
      <c r="AK340" s="1">
        <f t="shared" si="331"/>
        <v>121268.61887183999</v>
      </c>
      <c r="AL340" s="14">
        <f t="shared" si="366"/>
        <v>103.40472292660661</v>
      </c>
      <c r="AM340" s="14">
        <f t="shared" si="367"/>
        <v>26.112370864175205</v>
      </c>
      <c r="AN340" s="14">
        <f t="shared" si="368"/>
        <v>8.0653119098228441</v>
      </c>
      <c r="AO340" s="11">
        <f t="shared" si="369"/>
        <v>1.1877021300183055E-3</v>
      </c>
      <c r="AP340" s="11">
        <f t="shared" si="370"/>
        <v>1.4961914315038253E-3</v>
      </c>
      <c r="AQ340" s="11">
        <f t="shared" si="371"/>
        <v>1.3572344092595034E-3</v>
      </c>
      <c r="AR340" s="1">
        <f t="shared" si="381"/>
        <v>440830.2978917117</v>
      </c>
      <c r="AS340" s="1">
        <f t="shared" si="374"/>
        <v>181951.53488960961</v>
      </c>
      <c r="AT340" s="1">
        <f t="shared" si="375"/>
        <v>61795.14476296951</v>
      </c>
      <c r="AU340" s="1">
        <f t="shared" si="332"/>
        <v>88166.059578342349</v>
      </c>
      <c r="AV340" s="1">
        <f t="shared" si="333"/>
        <v>36390.306977921922</v>
      </c>
      <c r="AW340" s="1">
        <f t="shared" si="334"/>
        <v>12359.028952593902</v>
      </c>
      <c r="AX340" s="2">
        <f t="shared" si="376"/>
        <v>0.51468239102546554</v>
      </c>
      <c r="AY340" s="2">
        <f t="shared" si="372"/>
        <v>0.99</v>
      </c>
      <c r="AZ340" s="2">
        <f t="shared" si="373"/>
        <v>0.99</v>
      </c>
      <c r="BA340" s="2">
        <f t="shared" si="388"/>
        <v>0.75350498009932454</v>
      </c>
      <c r="BB340" s="2">
        <f t="shared" si="389"/>
        <v>2.6489796363169022E-2</v>
      </c>
      <c r="BC340" s="2">
        <f t="shared" si="382"/>
        <v>9.801E-2</v>
      </c>
      <c r="BD340" s="2">
        <f t="shared" si="383"/>
        <v>9.801E-2</v>
      </c>
      <c r="BE340" s="2">
        <f t="shared" si="390"/>
        <v>11677.504821866582</v>
      </c>
      <c r="BF340" s="2">
        <f t="shared" si="384"/>
        <v>17833.069934530638</v>
      </c>
      <c r="BG340" s="2">
        <f t="shared" si="385"/>
        <v>6056.5421382186414</v>
      </c>
      <c r="BH340" s="2">
        <f t="shared" si="377"/>
        <v>43425.945663133927</v>
      </c>
      <c r="BI340" s="2">
        <f t="shared" si="386"/>
        <v>339397.91759716929</v>
      </c>
      <c r="BJ340" s="2">
        <f t="shared" si="387"/>
        <v>12891.941429182247</v>
      </c>
      <c r="BK340" s="11">
        <f t="shared" si="391"/>
        <v>3.1319332474806866E-2</v>
      </c>
      <c r="BL340" s="11"/>
      <c r="BM340" s="11"/>
    </row>
    <row r="341" spans="1:65">
      <c r="A341" s="2">
        <f t="shared" si="335"/>
        <v>2295</v>
      </c>
      <c r="B341" s="5">
        <f t="shared" si="336"/>
        <v>1165.405759453794</v>
      </c>
      <c r="C341" s="5">
        <f t="shared" si="337"/>
        <v>2964.1703312471977</v>
      </c>
      <c r="D341" s="5">
        <f t="shared" si="338"/>
        <v>4369.9576182391829</v>
      </c>
      <c r="E341" s="15">
        <f t="shared" si="339"/>
        <v>1.840159547866774E-9</v>
      </c>
      <c r="F341" s="15">
        <f t="shared" si="340"/>
        <v>3.6252377020805117E-9</v>
      </c>
      <c r="G341" s="15">
        <f t="shared" si="341"/>
        <v>7.4007938113403873E-9</v>
      </c>
      <c r="H341" s="5">
        <f t="shared" si="342"/>
        <v>441267.70088383841</v>
      </c>
      <c r="I341" s="5">
        <f t="shared" si="343"/>
        <v>182297.80786576035</v>
      </c>
      <c r="J341" s="5">
        <f t="shared" si="344"/>
        <v>61901.851777922879</v>
      </c>
      <c r="K341" s="5">
        <f t="shared" si="345"/>
        <v>378638.68211072951</v>
      </c>
      <c r="L341" s="5">
        <f t="shared" si="346"/>
        <v>61500.449533565479</v>
      </c>
      <c r="M341" s="5">
        <f t="shared" si="347"/>
        <v>14165.320853355419</v>
      </c>
      <c r="N341" s="15">
        <f t="shared" si="348"/>
        <v>9.922234978303468E-4</v>
      </c>
      <c r="O341" s="15">
        <f t="shared" si="349"/>
        <v>1.9031019193542775E-3</v>
      </c>
      <c r="P341" s="15">
        <f t="shared" si="350"/>
        <v>1.7267789765655905E-3</v>
      </c>
      <c r="Q341" s="5">
        <f t="shared" si="351"/>
        <v>2864.4877839345495</v>
      </c>
      <c r="R341" s="5">
        <f t="shared" si="352"/>
        <v>3323.7506287969782</v>
      </c>
      <c r="S341" s="5">
        <f t="shared" si="353"/>
        <v>2498.0596312492617</v>
      </c>
      <c r="T341" s="5">
        <f t="shared" si="354"/>
        <v>6.4914966089680153</v>
      </c>
      <c r="U341" s="5">
        <f t="shared" si="355"/>
        <v>18.232532073257332</v>
      </c>
      <c r="V341" s="5">
        <f t="shared" si="356"/>
        <v>40.3551680523423</v>
      </c>
      <c r="W341" s="15">
        <f t="shared" si="357"/>
        <v>-1.0734613539272964E-2</v>
      </c>
      <c r="X341" s="15">
        <f t="shared" si="358"/>
        <v>-1.217998157191269E-2</v>
      </c>
      <c r="Y341" s="15">
        <f t="shared" si="359"/>
        <v>-9.7425357312937999E-3</v>
      </c>
      <c r="Z341" s="5">
        <f t="shared" si="378"/>
        <v>1022.1162475866624</v>
      </c>
      <c r="AA341" s="5">
        <f t="shared" si="379"/>
        <v>105.08783720485262</v>
      </c>
      <c r="AB341" s="5">
        <f t="shared" si="380"/>
        <v>950.68984141940825</v>
      </c>
      <c r="AC341" s="16">
        <f t="shared" si="360"/>
        <v>0.72806606012928587</v>
      </c>
      <c r="AD341" s="16">
        <f t="shared" si="361"/>
        <v>3.1291585390156986</v>
      </c>
      <c r="AE341" s="16">
        <f t="shared" si="362"/>
        <v>37.751434931046788</v>
      </c>
      <c r="AF341" s="15">
        <f t="shared" si="363"/>
        <v>-4.0504037456468023E-3</v>
      </c>
      <c r="AG341" s="15">
        <f t="shared" si="364"/>
        <v>2.9673830763510267E-4</v>
      </c>
      <c r="AH341" s="15">
        <f t="shared" si="365"/>
        <v>9.7937136394747881E-3</v>
      </c>
      <c r="AI341" s="1">
        <f t="shared" si="329"/>
        <v>872259.82901464717</v>
      </c>
      <c r="AJ341" s="1">
        <f t="shared" si="330"/>
        <v>357141.56567723723</v>
      </c>
      <c r="AK341" s="1">
        <f t="shared" si="331"/>
        <v>121500.78593724989</v>
      </c>
      <c r="AL341" s="14">
        <f t="shared" si="366"/>
        <v>103.52630879618376</v>
      </c>
      <c r="AM341" s="14">
        <f t="shared" si="367"/>
        <v>26.151049278663002</v>
      </c>
      <c r="AN341" s="14">
        <f t="shared" si="368"/>
        <v>8.0761489634798131</v>
      </c>
      <c r="AO341" s="11">
        <f t="shared" si="369"/>
        <v>1.1758251087181223E-3</v>
      </c>
      <c r="AP341" s="11">
        <f t="shared" si="370"/>
        <v>1.4812295171887869E-3</v>
      </c>
      <c r="AQ341" s="11">
        <f t="shared" si="371"/>
        <v>1.3436620651669084E-3</v>
      </c>
      <c r="AR341" s="1">
        <f t="shared" si="381"/>
        <v>441267.70088383841</v>
      </c>
      <c r="AS341" s="1">
        <f t="shared" si="374"/>
        <v>182297.80786576035</v>
      </c>
      <c r="AT341" s="1">
        <f t="shared" si="375"/>
        <v>61901.851777922879</v>
      </c>
      <c r="AU341" s="1">
        <f t="shared" si="332"/>
        <v>88253.540176767681</v>
      </c>
      <c r="AV341" s="1">
        <f t="shared" si="333"/>
        <v>36459.561573152074</v>
      </c>
      <c r="AW341" s="1">
        <f t="shared" si="334"/>
        <v>12380.370355584577</v>
      </c>
      <c r="AX341" s="2">
        <f t="shared" si="376"/>
        <v>0.51869325410157463</v>
      </c>
      <c r="AY341" s="2">
        <f t="shared" si="372"/>
        <v>0.99</v>
      </c>
      <c r="AZ341" s="2">
        <f t="shared" si="373"/>
        <v>0.99</v>
      </c>
      <c r="BA341" s="2">
        <f t="shared" si="388"/>
        <v>0.75816416059388414</v>
      </c>
      <c r="BB341" s="2">
        <f t="shared" si="389"/>
        <v>2.6904269185048069E-2</v>
      </c>
      <c r="BC341" s="2">
        <f t="shared" si="382"/>
        <v>9.801E-2</v>
      </c>
      <c r="BD341" s="2">
        <f t="shared" si="383"/>
        <v>9.801E-2</v>
      </c>
      <c r="BE341" s="2">
        <f t="shared" si="390"/>
        <v>11871.985007246061</v>
      </c>
      <c r="BF341" s="2">
        <f t="shared" si="384"/>
        <v>17867.008148923171</v>
      </c>
      <c r="BG341" s="2">
        <f t="shared" si="385"/>
        <v>6067.0004927542213</v>
      </c>
      <c r="BH341" s="2">
        <f t="shared" si="377"/>
        <v>44786.01729339052</v>
      </c>
      <c r="BI341" s="2">
        <f t="shared" si="386"/>
        <v>343474.24894718261</v>
      </c>
      <c r="BJ341" s="2">
        <f t="shared" si="387"/>
        <v>12892.287387576702</v>
      </c>
      <c r="BK341" s="11">
        <f t="shared" si="391"/>
        <v>3.1300627050898172E-2</v>
      </c>
      <c r="BL341" s="11"/>
      <c r="BM341" s="11"/>
    </row>
    <row r="342" spans="1:65">
      <c r="A342" s="2">
        <f t="shared" si="335"/>
        <v>2296</v>
      </c>
      <c r="B342" s="5">
        <f t="shared" si="336"/>
        <v>1165.4057614910998</v>
      </c>
      <c r="C342" s="5">
        <f t="shared" si="337"/>
        <v>2964.1703414557287</v>
      </c>
      <c r="D342" s="5">
        <f t="shared" si="338"/>
        <v>4369.9576489632809</v>
      </c>
      <c r="E342" s="15">
        <f t="shared" si="339"/>
        <v>1.7481515704734353E-9</v>
      </c>
      <c r="F342" s="15">
        <f t="shared" si="340"/>
        <v>3.443975816976486E-9</v>
      </c>
      <c r="G342" s="15">
        <f t="shared" si="341"/>
        <v>7.0307541207733676E-9</v>
      </c>
      <c r="H342" s="5">
        <f t="shared" si="342"/>
        <v>441697.27175176446</v>
      </c>
      <c r="I342" s="5">
        <f t="shared" si="343"/>
        <v>182641.27732607094</v>
      </c>
      <c r="J342" s="5">
        <f t="shared" si="344"/>
        <v>62007.674635140662</v>
      </c>
      <c r="K342" s="5">
        <f t="shared" si="345"/>
        <v>379007.28342601191</v>
      </c>
      <c r="L342" s="5">
        <f t="shared" si="346"/>
        <v>61616.323047201899</v>
      </c>
      <c r="M342" s="5">
        <f t="shared" si="347"/>
        <v>14189.536745247686</v>
      </c>
      <c r="N342" s="15">
        <f t="shared" si="348"/>
        <v>9.7349091019349743E-4</v>
      </c>
      <c r="O342" s="15">
        <f t="shared" si="349"/>
        <v>1.8841084010805531E-3</v>
      </c>
      <c r="P342" s="15">
        <f t="shared" si="350"/>
        <v>1.7095194766825195E-3</v>
      </c>
      <c r="Q342" s="5">
        <f t="shared" si="351"/>
        <v>2836.4972383278337</v>
      </c>
      <c r="R342" s="5">
        <f t="shared" si="352"/>
        <v>3289.4534504226508</v>
      </c>
      <c r="S342" s="5">
        <f t="shared" si="353"/>
        <v>2477.9510897287983</v>
      </c>
      <c r="T342" s="5">
        <f t="shared" si="354"/>
        <v>6.4218129015792424</v>
      </c>
      <c r="U342" s="5">
        <f t="shared" si="355"/>
        <v>18.010460168595749</v>
      </c>
      <c r="V342" s="5">
        <f t="shared" si="356"/>
        <v>39.962006385649993</v>
      </c>
      <c r="W342" s="15">
        <f t="shared" si="357"/>
        <v>-1.0734613539272964E-2</v>
      </c>
      <c r="X342" s="15">
        <f t="shared" si="358"/>
        <v>-1.217998157191269E-2</v>
      </c>
      <c r="Y342" s="15">
        <f t="shared" si="359"/>
        <v>-9.7425357312937999E-3</v>
      </c>
      <c r="Z342" s="5">
        <f t="shared" si="378"/>
        <v>999.71698168213618</v>
      </c>
      <c r="AA342" s="5">
        <f t="shared" si="379"/>
        <v>104.03628901086779</v>
      </c>
      <c r="AB342" s="5">
        <f t="shared" si="380"/>
        <v>952.28935074747346</v>
      </c>
      <c r="AC342" s="16">
        <f t="shared" si="360"/>
        <v>0.72511709863225993</v>
      </c>
      <c r="AD342" s="16">
        <f t="shared" si="361"/>
        <v>3.1300870802248881</v>
      </c>
      <c r="AE342" s="16">
        <f t="shared" si="362"/>
        <v>38.121161674240724</v>
      </c>
      <c r="AF342" s="15">
        <f t="shared" si="363"/>
        <v>-4.0504037456468023E-3</v>
      </c>
      <c r="AG342" s="15">
        <f t="shared" si="364"/>
        <v>2.9673830763510267E-4</v>
      </c>
      <c r="AH342" s="15">
        <f t="shared" si="365"/>
        <v>9.7937136394747881E-3</v>
      </c>
      <c r="AI342" s="1">
        <f t="shared" si="329"/>
        <v>873287.38628995023</v>
      </c>
      <c r="AJ342" s="1">
        <f t="shared" si="330"/>
        <v>357886.97068266559</v>
      </c>
      <c r="AK342" s="1">
        <f t="shared" si="331"/>
        <v>121731.07769910948</v>
      </c>
      <c r="AL342" s="14">
        <f t="shared" si="366"/>
        <v>103.64682034114625</v>
      </c>
      <c r="AM342" s="14">
        <f t="shared" si="367"/>
        <v>26.189397627699048</v>
      </c>
      <c r="AN342" s="14">
        <f t="shared" si="368"/>
        <v>8.0868920623247309</v>
      </c>
      <c r="AO342" s="11">
        <f t="shared" si="369"/>
        <v>1.1640668576309411E-3</v>
      </c>
      <c r="AP342" s="11">
        <f t="shared" si="370"/>
        <v>1.466417222016899E-3</v>
      </c>
      <c r="AQ342" s="11">
        <f t="shared" si="371"/>
        <v>1.3302254445152393E-3</v>
      </c>
      <c r="AR342" s="1">
        <f t="shared" si="381"/>
        <v>441697.27175176446</v>
      </c>
      <c r="AS342" s="1">
        <f t="shared" si="374"/>
        <v>182641.27732607094</v>
      </c>
      <c r="AT342" s="1">
        <f t="shared" si="375"/>
        <v>62007.674635140662</v>
      </c>
      <c r="AU342" s="1">
        <f t="shared" si="332"/>
        <v>88339.454350352898</v>
      </c>
      <c r="AV342" s="1">
        <f t="shared" si="333"/>
        <v>36528.255465214192</v>
      </c>
      <c r="AW342" s="1">
        <f t="shared" si="334"/>
        <v>12401.534927028133</v>
      </c>
      <c r="AX342" s="2">
        <f t="shared" si="376"/>
        <v>0.52269708988342556</v>
      </c>
      <c r="AY342" s="2">
        <f t="shared" si="372"/>
        <v>0.99</v>
      </c>
      <c r="AZ342" s="2">
        <f t="shared" si="373"/>
        <v>0.99</v>
      </c>
      <c r="BA342" s="2">
        <f t="shared" si="388"/>
        <v>0.76278162915430359</v>
      </c>
      <c r="BB342" s="2">
        <f t="shared" si="389"/>
        <v>2.7321224777260185E-2</v>
      </c>
      <c r="BC342" s="2">
        <f t="shared" si="382"/>
        <v>9.801E-2</v>
      </c>
      <c r="BD342" s="2">
        <f t="shared" si="383"/>
        <v>9.801E-2</v>
      </c>
      <c r="BE342" s="2">
        <f t="shared" si="390"/>
        <v>12067.710445032533</v>
      </c>
      <c r="BF342" s="2">
        <f t="shared" si="384"/>
        <v>17900.671590728212</v>
      </c>
      <c r="BG342" s="2">
        <f t="shared" si="385"/>
        <v>6077.372190990136</v>
      </c>
      <c r="BH342" s="2">
        <f t="shared" si="377"/>
        <v>46187.847717786011</v>
      </c>
      <c r="BI342" s="2">
        <f t="shared" si="386"/>
        <v>347599.60446863319</v>
      </c>
      <c r="BJ342" s="2">
        <f t="shared" si="387"/>
        <v>12892.635592449868</v>
      </c>
      <c r="BK342" s="11">
        <f t="shared" si="391"/>
        <v>3.1282132113352706E-2</v>
      </c>
      <c r="BL342" s="11"/>
      <c r="BM342" s="11"/>
    </row>
    <row r="343" spans="1:65">
      <c r="A343" s="2">
        <f t="shared" si="335"/>
        <v>2297</v>
      </c>
      <c r="B343" s="5">
        <f t="shared" si="336"/>
        <v>1165.4057634265405</v>
      </c>
      <c r="C343" s="5">
        <f t="shared" si="337"/>
        <v>2964.1703511538331</v>
      </c>
      <c r="D343" s="5">
        <f t="shared" si="338"/>
        <v>4369.9576781511742</v>
      </c>
      <c r="E343" s="15">
        <f t="shared" si="339"/>
        <v>1.6607439919497635E-9</v>
      </c>
      <c r="F343" s="15">
        <f t="shared" si="340"/>
        <v>3.2717770261276618E-9</v>
      </c>
      <c r="G343" s="15">
        <f t="shared" si="341"/>
        <v>6.6792164147346991E-9</v>
      </c>
      <c r="H343" s="5">
        <f t="shared" si="342"/>
        <v>442119.08565940778</v>
      </c>
      <c r="I343" s="5">
        <f t="shared" si="343"/>
        <v>182981.95911962367</v>
      </c>
      <c r="J343" s="5">
        <f t="shared" si="344"/>
        <v>62112.618844587058</v>
      </c>
      <c r="K343" s="5">
        <f t="shared" si="345"/>
        <v>379369.22875641508</v>
      </c>
      <c r="L343" s="5">
        <f t="shared" si="346"/>
        <v>61731.256116368655</v>
      </c>
      <c r="M343" s="5">
        <f t="shared" si="347"/>
        <v>14213.551576285618</v>
      </c>
      <c r="N343" s="15">
        <f t="shared" si="348"/>
        <v>9.5498251941594781E-4</v>
      </c>
      <c r="O343" s="15">
        <f t="shared" si="349"/>
        <v>1.8653023011241388E-3</v>
      </c>
      <c r="P343" s="15">
        <f t="shared" si="350"/>
        <v>1.692432351322104E-3</v>
      </c>
      <c r="Q343" s="5">
        <f t="shared" si="351"/>
        <v>2808.7282686348999</v>
      </c>
      <c r="R343" s="5">
        <f t="shared" si="352"/>
        <v>3255.4490695199247</v>
      </c>
      <c r="S343" s="5">
        <f t="shared" si="353"/>
        <v>2457.9624858018719</v>
      </c>
      <c r="T343" s="5">
        <f t="shared" si="354"/>
        <v>6.3528772218592717</v>
      </c>
      <c r="U343" s="5">
        <f t="shared" si="355"/>
        <v>17.791093095640587</v>
      </c>
      <c r="V343" s="5">
        <f t="shared" si="356"/>
        <v>39.572675110543607</v>
      </c>
      <c r="W343" s="15">
        <f t="shared" si="357"/>
        <v>-1.0734613539272964E-2</v>
      </c>
      <c r="X343" s="15">
        <f t="shared" si="358"/>
        <v>-1.217998157191269E-2</v>
      </c>
      <c r="Y343" s="15">
        <f t="shared" si="359"/>
        <v>-9.7425357312937999E-3</v>
      </c>
      <c r="Z343" s="5">
        <f t="shared" si="378"/>
        <v>977.73678178685395</v>
      </c>
      <c r="AA343" s="5">
        <f t="shared" si="379"/>
        <v>102.99331045608992</v>
      </c>
      <c r="AB343" s="5">
        <f t="shared" si="380"/>
        <v>953.87511554174489</v>
      </c>
      <c r="AC343" s="16">
        <f t="shared" si="360"/>
        <v>0.72218008161992731</v>
      </c>
      <c r="AD343" s="16">
        <f t="shared" si="361"/>
        <v>3.1310158969678246</v>
      </c>
      <c r="AE343" s="16">
        <f t="shared" si="362"/>
        <v>38.494509415282359</v>
      </c>
      <c r="AF343" s="15">
        <f t="shared" si="363"/>
        <v>-4.0504037456468023E-3</v>
      </c>
      <c r="AG343" s="15">
        <f t="shared" si="364"/>
        <v>2.9673830763510267E-4</v>
      </c>
      <c r="AH343" s="15">
        <f t="shared" si="365"/>
        <v>9.7937136394747881E-3</v>
      </c>
      <c r="AI343" s="1">
        <f t="shared" si="329"/>
        <v>874298.10201130807</v>
      </c>
      <c r="AJ343" s="1">
        <f t="shared" si="330"/>
        <v>358626.52907961322</v>
      </c>
      <c r="AK343" s="1">
        <f t="shared" si="331"/>
        <v>121959.50485622666</v>
      </c>
      <c r="AL343" s="14">
        <f t="shared" si="366"/>
        <v>103.76626565131961</v>
      </c>
      <c r="AM343" s="14">
        <f t="shared" si="367"/>
        <v>26.227418165577401</v>
      </c>
      <c r="AN343" s="14">
        <f t="shared" si="368"/>
        <v>8.0975418780171999</v>
      </c>
      <c r="AO343" s="11">
        <f t="shared" si="369"/>
        <v>1.1524261890546318E-3</v>
      </c>
      <c r="AP343" s="11">
        <f t="shared" si="370"/>
        <v>1.45175304979673E-3</v>
      </c>
      <c r="AQ343" s="11">
        <f t="shared" si="371"/>
        <v>1.3169231900700868E-3</v>
      </c>
      <c r="AR343" s="1">
        <f t="shared" si="381"/>
        <v>442119.08565940778</v>
      </c>
      <c r="AS343" s="1">
        <f t="shared" si="374"/>
        <v>182981.95911962367</v>
      </c>
      <c r="AT343" s="1">
        <f t="shared" si="375"/>
        <v>62112.618844587058</v>
      </c>
      <c r="AU343" s="1">
        <f t="shared" si="332"/>
        <v>88423.817131881558</v>
      </c>
      <c r="AV343" s="1">
        <f t="shared" si="333"/>
        <v>36596.391823924736</v>
      </c>
      <c r="AW343" s="1">
        <f t="shared" si="334"/>
        <v>12422.523768917412</v>
      </c>
      <c r="AX343" s="2">
        <f t="shared" si="376"/>
        <v>0.52669344462194567</v>
      </c>
      <c r="AY343" s="2">
        <f t="shared" si="372"/>
        <v>0.99</v>
      </c>
      <c r="AZ343" s="2">
        <f t="shared" si="373"/>
        <v>0.99</v>
      </c>
      <c r="BA343" s="2">
        <f t="shared" si="388"/>
        <v>0.7673563840774219</v>
      </c>
      <c r="BB343" s="2">
        <f t="shared" si="389"/>
        <v>2.7740598460773053E-2</v>
      </c>
      <c r="BC343" s="2">
        <f t="shared" si="382"/>
        <v>9.801E-2</v>
      </c>
      <c r="BD343" s="2">
        <f t="shared" si="383"/>
        <v>9.801E-2</v>
      </c>
      <c r="BE343" s="2">
        <f t="shared" si="390"/>
        <v>12264.648027121757</v>
      </c>
      <c r="BF343" s="2">
        <f t="shared" si="384"/>
        <v>17934.061813314314</v>
      </c>
      <c r="BG343" s="2">
        <f t="shared" si="385"/>
        <v>6087.6577729579776</v>
      </c>
      <c r="BH343" s="2">
        <f t="shared" si="377"/>
        <v>47632.702072125212</v>
      </c>
      <c r="BI343" s="2">
        <f t="shared" si="386"/>
        <v>351774.57395285822</v>
      </c>
      <c r="BJ343" s="2">
        <f t="shared" si="387"/>
        <v>12892.986021805935</v>
      </c>
      <c r="BK343" s="11">
        <f t="shared" si="391"/>
        <v>3.1263846991697014E-2</v>
      </c>
      <c r="BL343" s="11"/>
      <c r="BM343" s="11"/>
    </row>
    <row r="344" spans="1:65">
      <c r="A344" s="2">
        <f t="shared" si="335"/>
        <v>2298</v>
      </c>
      <c r="B344" s="5">
        <f t="shared" si="336"/>
        <v>1165.4057652652091</v>
      </c>
      <c r="C344" s="5">
        <f t="shared" si="337"/>
        <v>2964.1703603670321</v>
      </c>
      <c r="D344" s="5">
        <f t="shared" si="338"/>
        <v>4369.9577058796731</v>
      </c>
      <c r="E344" s="15">
        <f t="shared" si="339"/>
        <v>1.5777067923522753E-9</v>
      </c>
      <c r="F344" s="15">
        <f t="shared" si="340"/>
        <v>3.1081881748212786E-9</v>
      </c>
      <c r="G344" s="15">
        <f t="shared" si="341"/>
        <v>6.3452555939979637E-9</v>
      </c>
      <c r="H344" s="5">
        <f t="shared" si="342"/>
        <v>442533.21852515556</v>
      </c>
      <c r="I344" s="5">
        <f t="shared" si="343"/>
        <v>183319.86916892469</v>
      </c>
      <c r="J344" s="5">
        <f t="shared" si="344"/>
        <v>62216.689918968492</v>
      </c>
      <c r="K344" s="5">
        <f t="shared" si="345"/>
        <v>379724.5832437161</v>
      </c>
      <c r="L344" s="5">
        <f t="shared" si="346"/>
        <v>61845.25411225875</v>
      </c>
      <c r="M344" s="5">
        <f t="shared" si="347"/>
        <v>14237.366607749413</v>
      </c>
      <c r="N344" s="15">
        <f t="shared" si="348"/>
        <v>9.3669823582120948E-4</v>
      </c>
      <c r="O344" s="15">
        <f t="shared" si="349"/>
        <v>1.8466819414009183E-3</v>
      </c>
      <c r="P344" s="15">
        <f t="shared" si="350"/>
        <v>1.6755158860877195E-3</v>
      </c>
      <c r="Q344" s="5">
        <f t="shared" si="351"/>
        <v>2781.1803493107541</v>
      </c>
      <c r="R344" s="5">
        <f t="shared" si="352"/>
        <v>3221.7363255089372</v>
      </c>
      <c r="S344" s="5">
        <f t="shared" si="353"/>
        <v>2438.0939458978505</v>
      </c>
      <c r="T344" s="5">
        <f t="shared" si="354"/>
        <v>6.2846815400201628</v>
      </c>
      <c r="U344" s="5">
        <f t="shared" si="355"/>
        <v>17.5743979095915</v>
      </c>
      <c r="V344" s="5">
        <f t="shared" si="356"/>
        <v>39.187136909296257</v>
      </c>
      <c r="W344" s="15">
        <f t="shared" si="357"/>
        <v>-1.0734613539272964E-2</v>
      </c>
      <c r="X344" s="15">
        <f t="shared" si="358"/>
        <v>-1.217998157191269E-2</v>
      </c>
      <c r="Y344" s="15">
        <f t="shared" si="359"/>
        <v>-9.7425357312937999E-3</v>
      </c>
      <c r="Z344" s="5">
        <f t="shared" si="378"/>
        <v>956.16999390328772</v>
      </c>
      <c r="AA344" s="5">
        <f t="shared" si="379"/>
        <v>101.95887401289804</v>
      </c>
      <c r="AB344" s="5">
        <f t="shared" si="380"/>
        <v>955.44722237384087</v>
      </c>
      <c r="AC344" s="16">
        <f t="shared" si="360"/>
        <v>0.71925496071230244</v>
      </c>
      <c r="AD344" s="16">
        <f t="shared" si="361"/>
        <v>3.1319449893262692</v>
      </c>
      <c r="AE344" s="16">
        <f t="shared" si="362"/>
        <v>38.871513617187702</v>
      </c>
      <c r="AF344" s="15">
        <f t="shared" si="363"/>
        <v>-4.0504037456468023E-3</v>
      </c>
      <c r="AG344" s="15">
        <f t="shared" si="364"/>
        <v>2.9673830763510267E-4</v>
      </c>
      <c r="AH344" s="15">
        <f t="shared" si="365"/>
        <v>9.7937136394747881E-3</v>
      </c>
      <c r="AI344" s="1">
        <f t="shared" si="329"/>
        <v>875292.10894205887</v>
      </c>
      <c r="AJ344" s="1">
        <f t="shared" si="330"/>
        <v>359360.26799557661</v>
      </c>
      <c r="AK344" s="1">
        <f t="shared" si="331"/>
        <v>122186.0781395214</v>
      </c>
      <c r="AL344" s="14">
        <f t="shared" si="366"/>
        <v>103.88465278377582</v>
      </c>
      <c r="AM344" s="14">
        <f t="shared" si="367"/>
        <v>26.265113142544472</v>
      </c>
      <c r="AN344" s="14">
        <f t="shared" si="368"/>
        <v>8.1080990802921065</v>
      </c>
      <c r="AO344" s="11">
        <f t="shared" si="369"/>
        <v>1.1409019271640855E-3</v>
      </c>
      <c r="AP344" s="11">
        <f t="shared" si="370"/>
        <v>1.4372355192987627E-3</v>
      </c>
      <c r="AQ344" s="11">
        <f t="shared" si="371"/>
        <v>1.303753958169386E-3</v>
      </c>
      <c r="AR344" s="1">
        <f t="shared" si="381"/>
        <v>442533.21852515556</v>
      </c>
      <c r="AS344" s="1">
        <f t="shared" si="374"/>
        <v>183319.86916892469</v>
      </c>
      <c r="AT344" s="1">
        <f t="shared" si="375"/>
        <v>62216.689918968492</v>
      </c>
      <c r="AU344" s="1">
        <f t="shared" si="332"/>
        <v>88506.643705031121</v>
      </c>
      <c r="AV344" s="1">
        <f t="shared" si="333"/>
        <v>36663.973833784941</v>
      </c>
      <c r="AW344" s="1">
        <f t="shared" si="334"/>
        <v>12443.337983793699</v>
      </c>
      <c r="AX344" s="2">
        <f t="shared" si="376"/>
        <v>0.53068186927508321</v>
      </c>
      <c r="AY344" s="2">
        <f t="shared" si="372"/>
        <v>0.99</v>
      </c>
      <c r="AZ344" s="2">
        <f t="shared" si="373"/>
        <v>0.99</v>
      </c>
      <c r="BA344" s="2">
        <f t="shared" si="388"/>
        <v>0.77188745070385945</v>
      </c>
      <c r="BB344" s="2">
        <f t="shared" si="389"/>
        <v>2.8162324637729653E-2</v>
      </c>
      <c r="BC344" s="2">
        <f t="shared" si="382"/>
        <v>9.801E-2</v>
      </c>
      <c r="BD344" s="2">
        <f t="shared" si="383"/>
        <v>9.801E-2</v>
      </c>
      <c r="BE344" s="2">
        <f t="shared" si="390"/>
        <v>12462.764163084788</v>
      </c>
      <c r="BF344" s="2">
        <f t="shared" si="384"/>
        <v>17967.18037724631</v>
      </c>
      <c r="BG344" s="2">
        <f t="shared" si="385"/>
        <v>6097.8577789581022</v>
      </c>
      <c r="BH344" s="2">
        <f t="shared" si="377"/>
        <v>49121.883581509224</v>
      </c>
      <c r="BI344" s="2">
        <f t="shared" si="386"/>
        <v>355999.75428186264</v>
      </c>
      <c r="BJ344" s="2">
        <f t="shared" si="387"/>
        <v>12893.338653859946</v>
      </c>
      <c r="BK344" s="11">
        <f t="shared" si="391"/>
        <v>3.1245770995729422E-2</v>
      </c>
      <c r="BL344" s="11"/>
      <c r="BM344" s="11"/>
    </row>
    <row r="345" spans="1:65">
      <c r="A345" s="2">
        <f t="shared" si="335"/>
        <v>2299</v>
      </c>
      <c r="B345" s="5">
        <f t="shared" si="336"/>
        <v>1165.4057670119444</v>
      </c>
      <c r="C345" s="5">
        <f t="shared" si="337"/>
        <v>2964.1703691195712</v>
      </c>
      <c r="D345" s="5">
        <f t="shared" si="338"/>
        <v>4369.9577322217465</v>
      </c>
      <c r="E345" s="15">
        <f t="shared" si="339"/>
        <v>1.4988214527346614E-9</v>
      </c>
      <c r="F345" s="15">
        <f t="shared" si="340"/>
        <v>2.9527787660802143E-9</v>
      </c>
      <c r="G345" s="15">
        <f t="shared" si="341"/>
        <v>6.0279928142980655E-9</v>
      </c>
      <c r="H345" s="5">
        <f t="shared" si="342"/>
        <v>442939.74699258752</v>
      </c>
      <c r="I345" s="5">
        <f t="shared" si="343"/>
        <v>183655.02346360381</v>
      </c>
      <c r="J345" s="5">
        <f t="shared" si="344"/>
        <v>62319.893372773004</v>
      </c>
      <c r="K345" s="5">
        <f t="shared" si="345"/>
        <v>380073.41265203111</v>
      </c>
      <c r="L345" s="5">
        <f t="shared" si="346"/>
        <v>61958.322428731954</v>
      </c>
      <c r="M345" s="5">
        <f t="shared" si="347"/>
        <v>14260.983101337393</v>
      </c>
      <c r="N345" s="15">
        <f t="shared" si="348"/>
        <v>9.1863793841095998E-4</v>
      </c>
      <c r="O345" s="15">
        <f t="shared" si="349"/>
        <v>1.8282456446532258E-3</v>
      </c>
      <c r="P345" s="15">
        <f t="shared" si="350"/>
        <v>1.6587683831310596E-3</v>
      </c>
      <c r="Q345" s="5">
        <f t="shared" si="351"/>
        <v>2753.8529291475297</v>
      </c>
      <c r="R345" s="5">
        <f t="shared" si="352"/>
        <v>3188.3140296355018</v>
      </c>
      <c r="S345" s="5">
        <f t="shared" si="353"/>
        <v>2418.3455751580227</v>
      </c>
      <c r="T345" s="5">
        <f t="shared" si="354"/>
        <v>6.2172179124706437</v>
      </c>
      <c r="U345" s="5">
        <f t="shared" si="355"/>
        <v>17.360342066915216</v>
      </c>
      <c r="V345" s="5">
        <f t="shared" si="356"/>
        <v>38.805354827750335</v>
      </c>
      <c r="W345" s="15">
        <f t="shared" si="357"/>
        <v>-1.0734613539272964E-2</v>
      </c>
      <c r="X345" s="15">
        <f t="shared" si="358"/>
        <v>-1.217998157191269E-2</v>
      </c>
      <c r="Y345" s="15">
        <f t="shared" si="359"/>
        <v>-9.7425357312937999E-3</v>
      </c>
      <c r="Z345" s="5">
        <f t="shared" si="378"/>
        <v>935.01097848810628</v>
      </c>
      <c r="AA345" s="5">
        <f t="shared" si="379"/>
        <v>100.93295120433093</v>
      </c>
      <c r="AB345" s="5">
        <f t="shared" si="380"/>
        <v>957.00575784240277</v>
      </c>
      <c r="AC345" s="16">
        <f t="shared" si="360"/>
        <v>0.71634168772535833</v>
      </c>
      <c r="AD345" s="16">
        <f t="shared" si="361"/>
        <v>3.1328743573820081</v>
      </c>
      <c r="AE345" s="16">
        <f t="shared" si="362"/>
        <v>39.252210090287385</v>
      </c>
      <c r="AF345" s="15">
        <f t="shared" si="363"/>
        <v>-4.0504037456468023E-3</v>
      </c>
      <c r="AG345" s="15">
        <f t="shared" si="364"/>
        <v>2.9673830763510267E-4</v>
      </c>
      <c r="AH345" s="15">
        <f t="shared" si="365"/>
        <v>9.7937136394747881E-3</v>
      </c>
      <c r="AI345" s="1">
        <f t="shared" si="329"/>
        <v>876269.54175288416</v>
      </c>
      <c r="AJ345" s="1">
        <f t="shared" si="330"/>
        <v>360088.21502980386</v>
      </c>
      <c r="AK345" s="1">
        <f t="shared" si="331"/>
        <v>122410.80830936295</v>
      </c>
      <c r="AL345" s="14">
        <f t="shared" si="366"/>
        <v>104.00198976233396</v>
      </c>
      <c r="AM345" s="14">
        <f t="shared" si="367"/>
        <v>26.302484804536068</v>
      </c>
      <c r="AN345" s="14">
        <f t="shared" si="368"/>
        <v>8.1185643368985758</v>
      </c>
      <c r="AO345" s="11">
        <f t="shared" si="369"/>
        <v>1.1294929078924446E-3</v>
      </c>
      <c r="AP345" s="11">
        <f t="shared" si="370"/>
        <v>1.4228631641057751E-3</v>
      </c>
      <c r="AQ345" s="11">
        <f t="shared" si="371"/>
        <v>1.2907164185876922E-3</v>
      </c>
      <c r="AR345" s="1">
        <f t="shared" si="381"/>
        <v>442939.74699258752</v>
      </c>
      <c r="AS345" s="1">
        <f t="shared" si="374"/>
        <v>183655.02346360381</v>
      </c>
      <c r="AT345" s="1">
        <f t="shared" si="375"/>
        <v>62319.893372773004</v>
      </c>
      <c r="AU345" s="1">
        <f t="shared" si="332"/>
        <v>88587.949398517507</v>
      </c>
      <c r="AV345" s="1">
        <f t="shared" si="333"/>
        <v>36731.004692720766</v>
      </c>
      <c r="AW345" s="1">
        <f t="shared" si="334"/>
        <v>12463.978674554601</v>
      </c>
      <c r="AX345" s="2">
        <f t="shared" si="376"/>
        <v>0.53466191967174748</v>
      </c>
      <c r="AY345" s="2">
        <f t="shared" si="372"/>
        <v>0.99</v>
      </c>
      <c r="AZ345" s="2">
        <f t="shared" si="373"/>
        <v>0.99</v>
      </c>
      <c r="BA345" s="2">
        <f t="shared" si="388"/>
        <v>0.77637388254530515</v>
      </c>
      <c r="BB345" s="2">
        <f t="shared" si="389"/>
        <v>2.8586336834707817E-2</v>
      </c>
      <c r="BC345" s="2">
        <f t="shared" si="382"/>
        <v>9.801E-2</v>
      </c>
      <c r="BD345" s="2">
        <f t="shared" si="383"/>
        <v>9.801E-2</v>
      </c>
      <c r="BE345" s="2">
        <f t="shared" si="390"/>
        <v>12662.024805010366</v>
      </c>
      <c r="BF345" s="2">
        <f t="shared" si="384"/>
        <v>18000.028849667808</v>
      </c>
      <c r="BG345" s="2">
        <f t="shared" si="385"/>
        <v>6107.9727494654817</v>
      </c>
      <c r="BH345" s="2">
        <f t="shared" si="377"/>
        <v>50656.734706775947</v>
      </c>
      <c r="BI345" s="2">
        <f t="shared" si="386"/>
        <v>360275.74951393303</v>
      </c>
      <c r="BJ345" s="2">
        <f t="shared" si="387"/>
        <v>12893.693467036659</v>
      </c>
      <c r="BK345" s="11">
        <f t="shared" si="391"/>
        <v>3.1227903415168762E-2</v>
      </c>
      <c r="BL345" s="11"/>
      <c r="BM345" s="11"/>
    </row>
    <row r="346" spans="1:65">
      <c r="A346" s="2">
        <f t="shared" si="335"/>
        <v>2300</v>
      </c>
      <c r="B346" s="5">
        <f t="shared" si="336"/>
        <v>1165.4057686713427</v>
      </c>
      <c r="C346" s="5">
        <f t="shared" si="337"/>
        <v>2964.1703774344837</v>
      </c>
      <c r="D346" s="5">
        <f t="shared" si="338"/>
        <v>4369.9577572467169</v>
      </c>
      <c r="E346" s="15">
        <f t="shared" si="339"/>
        <v>1.4238803800979283E-9</v>
      </c>
      <c r="F346" s="15">
        <f t="shared" si="340"/>
        <v>2.8051398277762035E-9</v>
      </c>
      <c r="G346" s="15">
        <f t="shared" si="341"/>
        <v>5.7265931735831616E-9</v>
      </c>
      <c r="H346" s="5">
        <f t="shared" si="342"/>
        <v>443338.74840071547</v>
      </c>
      <c r="I346" s="5">
        <f t="shared" si="343"/>
        <v>183987.43805441525</v>
      </c>
      <c r="J346" s="5">
        <f t="shared" si="344"/>
        <v>62422.234721331937</v>
      </c>
      <c r="K346" s="5">
        <f t="shared" si="345"/>
        <v>380415.78334227548</v>
      </c>
      <c r="L346" s="5">
        <f t="shared" si="346"/>
        <v>62070.466480289862</v>
      </c>
      <c r="M346" s="5">
        <f t="shared" si="347"/>
        <v>14284.402318950777</v>
      </c>
      <c r="N346" s="15">
        <f t="shared" si="348"/>
        <v>9.0080147373483577E-4</v>
      </c>
      <c r="O346" s="15">
        <f t="shared" si="349"/>
        <v>1.8099917357656814E-3</v>
      </c>
      <c r="P346" s="15">
        <f t="shared" si="350"/>
        <v>1.6421881610102496E-3</v>
      </c>
      <c r="Q346" s="5">
        <f t="shared" si="351"/>
        <v>2726.7454317836728</v>
      </c>
      <c r="R346" s="5">
        <f t="shared" si="352"/>
        <v>3155.1809658983016</v>
      </c>
      <c r="S346" s="5">
        <f t="shared" si="353"/>
        <v>2398.7174578939912</v>
      </c>
      <c r="T346" s="5">
        <f t="shared" si="354"/>
        <v>6.1504784808908264</v>
      </c>
      <c r="U346" s="5">
        <f t="shared" si="355"/>
        <v>17.148893420458087</v>
      </c>
      <c r="V346" s="5">
        <f t="shared" si="356"/>
        <v>38.427292271775443</v>
      </c>
      <c r="W346" s="15">
        <f t="shared" si="357"/>
        <v>-1.0734613539272964E-2</v>
      </c>
      <c r="X346" s="15">
        <f t="shared" si="358"/>
        <v>-1.217998157191269E-2</v>
      </c>
      <c r="Y346" s="15">
        <f t="shared" si="359"/>
        <v>-9.7425357312937999E-3</v>
      </c>
      <c r="Z346" s="5">
        <f t="shared" si="378"/>
        <v>914.254112204992</v>
      </c>
      <c r="AA346" s="5">
        <f t="shared" si="379"/>
        <v>99.915512632075661</v>
      </c>
      <c r="AB346" s="5">
        <f t="shared" si="380"/>
        <v>958.55080855831091</v>
      </c>
      <c r="AC346" s="16">
        <f t="shared" si="360"/>
        <v>0.71344021467023255</v>
      </c>
      <c r="AD346" s="16">
        <f t="shared" si="361"/>
        <v>3.1338040012168511</v>
      </c>
      <c r="AE346" s="16">
        <f t="shared" si="362"/>
        <v>39.636634995628164</v>
      </c>
      <c r="AF346" s="15">
        <f t="shared" si="363"/>
        <v>-4.0504037456468023E-3</v>
      </c>
      <c r="AG346" s="15">
        <f t="shared" si="364"/>
        <v>2.9673830763510267E-4</v>
      </c>
      <c r="AH346" s="15">
        <f t="shared" si="365"/>
        <v>9.7937136394747881E-3</v>
      </c>
      <c r="AI346" s="1">
        <f t="shared" si="329"/>
        <v>877230.53697611322</v>
      </c>
      <c r="AJ346" s="1">
        <f t="shared" si="330"/>
        <v>360810.39821954427</v>
      </c>
      <c r="AK346" s="1">
        <f t="shared" si="331"/>
        <v>122633.70615298126</v>
      </c>
      <c r="AL346" s="14">
        <f t="shared" si="366"/>
        <v>104.11828457707878</v>
      </c>
      <c r="AM346" s="14">
        <f t="shared" si="367"/>
        <v>26.339535392921363</v>
      </c>
      <c r="AN346" s="14">
        <f t="shared" si="368"/>
        <v>8.128938313540722</v>
      </c>
      <c r="AO346" s="11">
        <f t="shared" si="369"/>
        <v>1.1181979788135201E-3</v>
      </c>
      <c r="AP346" s="11">
        <f t="shared" si="370"/>
        <v>1.4086345324647173E-3</v>
      </c>
      <c r="AQ346" s="11">
        <f t="shared" si="371"/>
        <v>1.2778092544018153E-3</v>
      </c>
      <c r="AR346" s="1">
        <f t="shared" si="381"/>
        <v>443338.74840071547</v>
      </c>
      <c r="AS346" s="1">
        <f t="shared" si="374"/>
        <v>183987.43805441525</v>
      </c>
      <c r="AT346" s="1">
        <f t="shared" si="375"/>
        <v>62422.234721331937</v>
      </c>
      <c r="AU346" s="1">
        <f t="shared" si="332"/>
        <v>88667.749680143097</v>
      </c>
      <c r="AV346" s="1">
        <f t="shared" si="333"/>
        <v>36797.48761088305</v>
      </c>
      <c r="AW346" s="1">
        <f t="shared" si="334"/>
        <v>12484.446944266389</v>
      </c>
      <c r="AX346" s="2">
        <f t="shared" si="376"/>
        <v>0.53863315667069334</v>
      </c>
      <c r="AY346" s="2">
        <f t="shared" si="372"/>
        <v>0.99</v>
      </c>
      <c r="AZ346" s="2">
        <f t="shared" si="373"/>
        <v>0.99</v>
      </c>
      <c r="BA346" s="2">
        <f t="shared" si="388"/>
        <v>0.78081476237535496</v>
      </c>
      <c r="BB346" s="2">
        <f t="shared" si="389"/>
        <v>2.9012567746503567E-2</v>
      </c>
      <c r="BC346" s="2">
        <f t="shared" si="382"/>
        <v>9.801E-2</v>
      </c>
      <c r="BD346" s="2">
        <f t="shared" si="383"/>
        <v>9.801E-2</v>
      </c>
      <c r="BE346" s="2">
        <f t="shared" si="390"/>
        <v>12862.395472625858</v>
      </c>
      <c r="BF346" s="2">
        <f t="shared" si="384"/>
        <v>18032.608803713239</v>
      </c>
      <c r="BG346" s="2">
        <f t="shared" si="385"/>
        <v>6118.0032250377435</v>
      </c>
      <c r="BH346" s="2">
        <f t="shared" si="377"/>
        <v>52238.638325526976</v>
      </c>
      <c r="BI346" s="2">
        <f t="shared" si="386"/>
        <v>364603.17097026372</v>
      </c>
      <c r="BJ346" s="2">
        <f t="shared" si="387"/>
        <v>12894.050439968785</v>
      </c>
      <c r="BK346" s="11">
        <f t="shared" si="391"/>
        <v>3.1210243519315312E-2</v>
      </c>
      <c r="BL346" s="11"/>
      <c r="BM346" s="11"/>
    </row>
    <row r="347" spans="1:65">
      <c r="A347" s="2"/>
    </row>
    <row r="348" spans="1:65">
      <c r="A348" s="2"/>
      <c r="AX348" s="2" t="e">
        <f t="shared" ref="AX348" si="392">IF(AX347=0.99,0.99,MIN(0.99,$BH348*Z348/AR348/2/BB$5/1000))</f>
        <v>#DIV/0!</v>
      </c>
      <c r="AY348" s="2" t="e">
        <f t="shared" ref="AY348" si="393">IF(AY347=0.99,0.99,MIN(0.99,$BH348*AA348/AS348/2/BC$5/1000))</f>
        <v>#DIV/0!</v>
      </c>
      <c r="AZ348" s="2" t="e">
        <f t="shared" ref="AZ348" si="394">IF(AZ347=0.99,0.99,MIN(0.99,$BH348*AB348/AT348/2/BD$5/1000))</f>
        <v>#DIV/0!</v>
      </c>
      <c r="BH348" s="2">
        <f t="shared" ref="BH348" si="395">IF(AX347=0.99,2*BB$5*AX348*AR348/Z348*1000,BH347*(1+BK347))</f>
        <v>0</v>
      </c>
      <c r="BI348" s="2" t="e">
        <f t="shared" ref="BI348" si="396">2*BC$5*AY348*AS348/AA348*1000</f>
        <v>#DIV/0!</v>
      </c>
      <c r="BJ348" s="2" t="e">
        <f t="shared" ref="BJ348" si="397">2*BD$5*AZ348*AT348/AB348*1000</f>
        <v>#DIV/0!</v>
      </c>
    </row>
    <row r="349" spans="1:65">
      <c r="A349" s="2"/>
    </row>
    <row r="350" spans="1:65">
      <c r="A350" s="2"/>
    </row>
    <row r="351" spans="1:65">
      <c r="A351" s="2"/>
    </row>
    <row r="352" spans="1:65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306"/>
  <sheetViews>
    <sheetView tabSelected="1" topLeftCell="AM1" workbookViewId="0">
      <selection activeCell="AX6" sqref="AX6:BE306"/>
    </sheetView>
  </sheetViews>
  <sheetFormatPr defaultRowHeight="15"/>
  <cols>
    <col min="1" max="16384" width="9.140625" style="2"/>
  </cols>
  <sheetData>
    <row r="1" spans="1:65">
      <c r="B1" s="2" t="s">
        <v>63</v>
      </c>
      <c r="J1" s="2" t="s">
        <v>65</v>
      </c>
      <c r="AH1" s="2" t="s">
        <v>68</v>
      </c>
      <c r="AX1" s="2" t="s">
        <v>69</v>
      </c>
    </row>
    <row r="2" spans="1:65">
      <c r="J2" s="2" t="s">
        <v>64</v>
      </c>
      <c r="R2" s="2" t="s">
        <v>66</v>
      </c>
      <c r="Z2" s="2" t="s">
        <v>67</v>
      </c>
      <c r="AH2" s="2" t="s">
        <v>66</v>
      </c>
      <c r="AP2" s="2" t="s">
        <v>67</v>
      </c>
      <c r="AX2" s="2" t="s">
        <v>66</v>
      </c>
      <c r="BF2" s="2" t="s">
        <v>67</v>
      </c>
    </row>
    <row r="4" spans="1:65">
      <c r="B4" s="2" t="s">
        <v>59</v>
      </c>
      <c r="E4" s="2" t="s">
        <v>60</v>
      </c>
      <c r="F4" s="2" t="s">
        <v>61</v>
      </c>
      <c r="G4" s="2" t="s">
        <v>62</v>
      </c>
      <c r="J4" s="2" t="s">
        <v>59</v>
      </c>
      <c r="M4" s="2" t="s">
        <v>60</v>
      </c>
      <c r="N4" s="2" t="s">
        <v>61</v>
      </c>
      <c r="O4" s="2" t="s">
        <v>62</v>
      </c>
      <c r="R4" s="2" t="s">
        <v>59</v>
      </c>
      <c r="U4" s="2" t="s">
        <v>60</v>
      </c>
      <c r="V4" s="2" t="s">
        <v>61</v>
      </c>
      <c r="W4" s="2" t="s">
        <v>62</v>
      </c>
      <c r="Z4" s="2" t="s">
        <v>59</v>
      </c>
      <c r="AC4" s="2" t="s">
        <v>60</v>
      </c>
      <c r="AD4" s="2" t="s">
        <v>61</v>
      </c>
      <c r="AE4" s="2" t="s">
        <v>62</v>
      </c>
      <c r="AH4" s="2" t="s">
        <v>59</v>
      </c>
      <c r="AK4" s="2" t="s">
        <v>60</v>
      </c>
      <c r="AL4" s="2" t="s">
        <v>61</v>
      </c>
      <c r="AM4" s="2" t="s">
        <v>62</v>
      </c>
      <c r="AP4" s="2" t="s">
        <v>59</v>
      </c>
      <c r="AS4" s="2" t="s">
        <v>60</v>
      </c>
      <c r="AT4" s="2" t="s">
        <v>61</v>
      </c>
      <c r="AU4" s="2" t="s">
        <v>62</v>
      </c>
      <c r="AX4" s="2" t="s">
        <v>59</v>
      </c>
      <c r="BA4" s="2" t="s">
        <v>60</v>
      </c>
      <c r="BB4" s="2" t="s">
        <v>61</v>
      </c>
      <c r="BC4" s="2" t="s">
        <v>62</v>
      </c>
      <c r="BF4" s="2" t="s">
        <v>59</v>
      </c>
      <c r="BI4" s="2" t="s">
        <v>60</v>
      </c>
      <c r="BJ4" s="2" t="s">
        <v>61</v>
      </c>
      <c r="BK4" s="2" t="s">
        <v>62</v>
      </c>
    </row>
    <row r="5" spans="1:65">
      <c r="B5" s="2" t="s">
        <v>25</v>
      </c>
      <c r="C5" s="2" t="s">
        <v>26</v>
      </c>
      <c r="D5" s="2" t="s">
        <v>27</v>
      </c>
      <c r="G5" s="2" t="s">
        <v>25</v>
      </c>
      <c r="H5" s="2" t="s">
        <v>26</v>
      </c>
      <c r="I5" s="2" t="s">
        <v>27</v>
      </c>
      <c r="J5" s="2" t="s">
        <v>25</v>
      </c>
      <c r="K5" s="2" t="s">
        <v>26</v>
      </c>
      <c r="L5" s="2" t="s">
        <v>27</v>
      </c>
      <c r="O5" s="2" t="s">
        <v>25</v>
      </c>
      <c r="P5" s="2" t="s">
        <v>26</v>
      </c>
      <c r="Q5" s="2" t="s">
        <v>27</v>
      </c>
      <c r="R5" s="2" t="s">
        <v>25</v>
      </c>
      <c r="S5" s="2" t="s">
        <v>26</v>
      </c>
      <c r="T5" s="2" t="s">
        <v>27</v>
      </c>
      <c r="W5" s="2" t="s">
        <v>25</v>
      </c>
      <c r="X5" s="2" t="s">
        <v>26</v>
      </c>
      <c r="Y5" s="2" t="s">
        <v>27</v>
      </c>
      <c r="Z5" s="2" t="s">
        <v>25</v>
      </c>
      <c r="AA5" s="2" t="s">
        <v>26</v>
      </c>
      <c r="AB5" s="2" t="s">
        <v>27</v>
      </c>
      <c r="AE5" s="2" t="s">
        <v>25</v>
      </c>
      <c r="AF5" s="2" t="s">
        <v>26</v>
      </c>
      <c r="AG5" s="2" t="s">
        <v>27</v>
      </c>
      <c r="AH5" s="2" t="s">
        <v>25</v>
      </c>
      <c r="AI5" s="2" t="s">
        <v>26</v>
      </c>
      <c r="AJ5" s="2" t="s">
        <v>27</v>
      </c>
      <c r="AM5" s="2" t="s">
        <v>25</v>
      </c>
      <c r="AN5" s="2" t="s">
        <v>26</v>
      </c>
      <c r="AO5" s="2" t="s">
        <v>27</v>
      </c>
      <c r="AP5" s="2" t="s">
        <v>25</v>
      </c>
      <c r="AQ5" s="2" t="s">
        <v>26</v>
      </c>
      <c r="AR5" s="2" t="s">
        <v>27</v>
      </c>
      <c r="AU5" s="2" t="s">
        <v>25</v>
      </c>
      <c r="AV5" s="2" t="s">
        <v>26</v>
      </c>
      <c r="AW5" s="2" t="s">
        <v>27</v>
      </c>
      <c r="AX5" s="2" t="s">
        <v>25</v>
      </c>
      <c r="AY5" s="2" t="s">
        <v>26</v>
      </c>
      <c r="AZ5" s="2" t="s">
        <v>27</v>
      </c>
      <c r="BC5" s="2" t="s">
        <v>25</v>
      </c>
      <c r="BD5" s="2" t="s">
        <v>26</v>
      </c>
      <c r="BE5" s="2" t="s">
        <v>27</v>
      </c>
      <c r="BF5" s="2" t="s">
        <v>25</v>
      </c>
      <c r="BG5" s="2" t="s">
        <v>26</v>
      </c>
      <c r="BH5" s="2" t="s">
        <v>27</v>
      </c>
      <c r="BK5" s="2" t="s">
        <v>25</v>
      </c>
      <c r="BL5" s="2" t="s">
        <v>26</v>
      </c>
      <c r="BM5" s="2" t="s">
        <v>27</v>
      </c>
    </row>
    <row r="6" spans="1:65">
      <c r="A6" s="2">
        <v>2000</v>
      </c>
      <c r="B6" s="1">
        <f>economy!Z46</f>
        <v>12100.307928</v>
      </c>
      <c r="C6" s="1">
        <f>economy!AA46</f>
        <v>8503.7693329999984</v>
      </c>
      <c r="D6" s="1">
        <f>economy!AB46</f>
        <v>3003.9440609999983</v>
      </c>
      <c r="E6" s="1">
        <f>temperature!G156</f>
        <v>356.08206037649791</v>
      </c>
      <c r="F6" s="12">
        <f>temperature!I156</f>
        <v>0.72273813616516913</v>
      </c>
      <c r="G6" s="2">
        <f>economy!BE46</f>
        <v>0</v>
      </c>
      <c r="H6" s="2">
        <f>economy!BF46</f>
        <v>0</v>
      </c>
      <c r="I6" s="2">
        <f>economy!BG46</f>
        <v>0</v>
      </c>
      <c r="J6" s="1">
        <v>12100.307928</v>
      </c>
      <c r="K6" s="1">
        <v>8503.7693329999984</v>
      </c>
      <c r="L6" s="1">
        <v>3003.9440609999983</v>
      </c>
      <c r="M6" s="1">
        <v>356.08206037649791</v>
      </c>
      <c r="N6" s="12">
        <v>0.72273813616516913</v>
      </c>
      <c r="O6" s="2">
        <v>0</v>
      </c>
      <c r="P6" s="2">
        <v>0</v>
      </c>
      <c r="Q6" s="2">
        <v>0</v>
      </c>
      <c r="R6" s="2">
        <v>12100.307928</v>
      </c>
      <c r="S6" s="2">
        <v>8503.7693329999984</v>
      </c>
      <c r="T6" s="2">
        <v>3003.9440609999983</v>
      </c>
      <c r="U6" s="2">
        <v>356.08206037649791</v>
      </c>
      <c r="V6" s="2">
        <v>0.72273813616516913</v>
      </c>
      <c r="W6" s="2">
        <v>0</v>
      </c>
      <c r="X6" s="2">
        <v>0</v>
      </c>
      <c r="Y6" s="2">
        <v>0</v>
      </c>
      <c r="Z6" s="2">
        <v>12100.307928</v>
      </c>
      <c r="AA6" s="2">
        <v>8503.7693329999984</v>
      </c>
      <c r="AB6" s="2">
        <v>3003.9440609999983</v>
      </c>
      <c r="AC6" s="2">
        <v>356.08206037649791</v>
      </c>
      <c r="AD6" s="2">
        <v>0.72273813616516913</v>
      </c>
      <c r="AE6" s="2">
        <v>0</v>
      </c>
      <c r="AF6" s="2">
        <v>0</v>
      </c>
      <c r="AG6" s="2">
        <v>0</v>
      </c>
      <c r="AH6" s="1">
        <v>12100.307928</v>
      </c>
      <c r="AI6" s="1">
        <v>8503.7693329999984</v>
      </c>
      <c r="AJ6" s="1">
        <v>3003.9440609999983</v>
      </c>
      <c r="AK6" s="1">
        <v>356.08206037649791</v>
      </c>
      <c r="AL6" s="12">
        <v>0.72273813616516913</v>
      </c>
      <c r="AM6" s="2">
        <v>0</v>
      </c>
      <c r="AN6" s="2">
        <v>0</v>
      </c>
      <c r="AO6" s="2">
        <v>0</v>
      </c>
      <c r="AP6" s="2">
        <v>12100.307928</v>
      </c>
      <c r="AQ6" s="2">
        <v>8503.7693329999984</v>
      </c>
      <c r="AR6" s="2">
        <v>3003.9440609999983</v>
      </c>
      <c r="AS6" s="2">
        <v>356.08206037649791</v>
      </c>
      <c r="AT6" s="2">
        <v>0.72273813616516913</v>
      </c>
      <c r="AU6" s="2">
        <v>0</v>
      </c>
      <c r="AV6" s="2">
        <v>0</v>
      </c>
      <c r="AW6" s="2">
        <v>0</v>
      </c>
      <c r="AX6" s="2">
        <v>12100.307928</v>
      </c>
      <c r="AY6" s="2">
        <v>8503.7693329999984</v>
      </c>
      <c r="AZ6" s="2">
        <v>3003.9440609999983</v>
      </c>
      <c r="BA6" s="2">
        <v>356.08206037649791</v>
      </c>
      <c r="BB6" s="2">
        <v>0.72273813616516913</v>
      </c>
      <c r="BC6" s="2">
        <v>0</v>
      </c>
      <c r="BD6" s="2">
        <v>0</v>
      </c>
      <c r="BE6" s="2">
        <v>0</v>
      </c>
      <c r="BF6" s="2">
        <v>12100.307928</v>
      </c>
      <c r="BG6" s="2">
        <v>8503.7693329999984</v>
      </c>
      <c r="BH6" s="2">
        <v>3003.9440609999983</v>
      </c>
      <c r="BI6" s="2">
        <v>356.08206037649791</v>
      </c>
      <c r="BJ6" s="2">
        <v>0.72273813616516913</v>
      </c>
      <c r="BK6" s="2">
        <v>0</v>
      </c>
      <c r="BL6" s="2">
        <v>0</v>
      </c>
      <c r="BM6" s="2">
        <v>0</v>
      </c>
    </row>
    <row r="7" spans="1:65">
      <c r="A7" s="2">
        <f>1+A6</f>
        <v>2001</v>
      </c>
      <c r="B7" s="1">
        <f>economy!Z47</f>
        <v>12046.245347</v>
      </c>
      <c r="C7" s="1">
        <f>economy!AA47</f>
        <v>8624.1202730000005</v>
      </c>
      <c r="D7" s="1">
        <f>economy!AB47</f>
        <v>3073.0120059999972</v>
      </c>
      <c r="E7" s="1">
        <f>temperature!G157</f>
        <v>357.87475509017264</v>
      </c>
      <c r="F7" s="12">
        <f>temperature!I157</f>
        <v>0.74120382866846546</v>
      </c>
      <c r="G7" s="2">
        <f>economy!BE47</f>
        <v>0</v>
      </c>
      <c r="H7" s="2">
        <f>economy!BF47</f>
        <v>0</v>
      </c>
      <c r="I7" s="2">
        <f>economy!BG47</f>
        <v>0</v>
      </c>
      <c r="J7" s="1">
        <v>12046.245347</v>
      </c>
      <c r="K7" s="1">
        <v>8624.1202730000005</v>
      </c>
      <c r="L7" s="1">
        <v>3073.0120059999972</v>
      </c>
      <c r="M7" s="1">
        <v>357.87475509017264</v>
      </c>
      <c r="N7" s="12">
        <v>0.74120382866846546</v>
      </c>
      <c r="O7" s="2">
        <v>0</v>
      </c>
      <c r="P7" s="2">
        <v>0</v>
      </c>
      <c r="Q7" s="2">
        <v>0</v>
      </c>
      <c r="R7" s="2">
        <v>12046.245347</v>
      </c>
      <c r="S7" s="2">
        <v>8624.1202730000005</v>
      </c>
      <c r="T7" s="2">
        <v>3073.0120059999972</v>
      </c>
      <c r="U7" s="2">
        <v>357.87475509017264</v>
      </c>
      <c r="V7" s="2">
        <v>0.74120382866846546</v>
      </c>
      <c r="W7" s="2">
        <v>0</v>
      </c>
      <c r="X7" s="2">
        <v>0</v>
      </c>
      <c r="Y7" s="2">
        <v>0</v>
      </c>
      <c r="Z7" s="2">
        <v>12046.245347</v>
      </c>
      <c r="AA7" s="2">
        <v>8624.1202730000005</v>
      </c>
      <c r="AB7" s="2">
        <v>3073.0120059999972</v>
      </c>
      <c r="AC7" s="2">
        <v>357.87475509017264</v>
      </c>
      <c r="AD7" s="2">
        <v>0.74120382866846546</v>
      </c>
      <c r="AE7" s="2">
        <v>0</v>
      </c>
      <c r="AF7" s="2">
        <v>0</v>
      </c>
      <c r="AG7" s="2">
        <v>0</v>
      </c>
      <c r="AH7" s="1">
        <v>12046.245347</v>
      </c>
      <c r="AI7" s="1">
        <v>8624.1202730000005</v>
      </c>
      <c r="AJ7" s="1">
        <v>3073.0120059999972</v>
      </c>
      <c r="AK7" s="1">
        <v>357.87475509017264</v>
      </c>
      <c r="AL7" s="12">
        <v>0.74120382866846546</v>
      </c>
      <c r="AM7" s="2">
        <v>0</v>
      </c>
      <c r="AN7" s="2">
        <v>0</v>
      </c>
      <c r="AO7" s="2">
        <v>0</v>
      </c>
      <c r="AP7" s="2">
        <v>12046.245347</v>
      </c>
      <c r="AQ7" s="2">
        <v>8624.1202730000005</v>
      </c>
      <c r="AR7" s="2">
        <v>3073.0120059999972</v>
      </c>
      <c r="AS7" s="2">
        <v>357.87475509017264</v>
      </c>
      <c r="AT7" s="2">
        <v>0.74120382866846546</v>
      </c>
      <c r="AU7" s="2">
        <v>0</v>
      </c>
      <c r="AV7" s="2">
        <v>0</v>
      </c>
      <c r="AW7" s="2">
        <v>0</v>
      </c>
      <c r="AX7" s="2">
        <v>12046.245347</v>
      </c>
      <c r="AY7" s="2">
        <v>8624.1202730000005</v>
      </c>
      <c r="AZ7" s="2">
        <v>3073.0120059999972</v>
      </c>
      <c r="BA7" s="2">
        <v>357.87475509017264</v>
      </c>
      <c r="BB7" s="2">
        <v>0.74120382866846546</v>
      </c>
      <c r="BC7" s="2">
        <v>0</v>
      </c>
      <c r="BD7" s="2">
        <v>0</v>
      </c>
      <c r="BE7" s="2">
        <v>0</v>
      </c>
      <c r="BF7" s="2">
        <v>12046.245347</v>
      </c>
      <c r="BG7" s="2">
        <v>8624.1202730000005</v>
      </c>
      <c r="BH7" s="2">
        <v>3073.0120059999972</v>
      </c>
      <c r="BI7" s="2">
        <v>357.87475509017264</v>
      </c>
      <c r="BJ7" s="2">
        <v>0.74120382866846546</v>
      </c>
      <c r="BK7" s="2">
        <v>0</v>
      </c>
      <c r="BL7" s="2">
        <v>0</v>
      </c>
      <c r="BM7" s="2">
        <v>0</v>
      </c>
    </row>
    <row r="8" spans="1:65">
      <c r="A8" s="2">
        <f t="shared" ref="A8:A71" si="0">1+A7</f>
        <v>2002</v>
      </c>
      <c r="B8" s="1">
        <f>economy!Z48</f>
        <v>12116.098030000003</v>
      </c>
      <c r="C8" s="1">
        <f>economy!AA48</f>
        <v>8876.3915379999999</v>
      </c>
      <c r="D8" s="1">
        <f>economy!AB48</f>
        <v>3149.4066169999987</v>
      </c>
      <c r="E8" s="1">
        <f>temperature!G158</f>
        <v>359.72195426131492</v>
      </c>
      <c r="F8" s="12">
        <f>temperature!I158</f>
        <v>0.75989608689108645</v>
      </c>
      <c r="G8" s="2">
        <f>economy!BE48</f>
        <v>0</v>
      </c>
      <c r="H8" s="2">
        <f>economy!BF48</f>
        <v>0</v>
      </c>
      <c r="I8" s="2">
        <f>economy!BG48</f>
        <v>0</v>
      </c>
      <c r="J8" s="1">
        <v>12116.098030000003</v>
      </c>
      <c r="K8" s="1">
        <v>8876.3915379999999</v>
      </c>
      <c r="L8" s="1">
        <v>3149.4066169999987</v>
      </c>
      <c r="M8" s="1">
        <v>359.72195426131492</v>
      </c>
      <c r="N8" s="12">
        <v>0.75989608689108645</v>
      </c>
      <c r="O8" s="2">
        <v>0</v>
      </c>
      <c r="P8" s="2">
        <v>0</v>
      </c>
      <c r="Q8" s="2">
        <v>0</v>
      </c>
      <c r="R8" s="2">
        <v>12116.098030000003</v>
      </c>
      <c r="S8" s="2">
        <v>8876.3915379999999</v>
      </c>
      <c r="T8" s="2">
        <v>3149.4066169999987</v>
      </c>
      <c r="U8" s="2">
        <v>359.72195426131492</v>
      </c>
      <c r="V8" s="2">
        <v>0.75989608689108645</v>
      </c>
      <c r="W8" s="2">
        <v>0</v>
      </c>
      <c r="X8" s="2">
        <v>0</v>
      </c>
      <c r="Y8" s="2">
        <v>0</v>
      </c>
      <c r="Z8" s="2">
        <v>12116.098030000003</v>
      </c>
      <c r="AA8" s="2">
        <v>8876.3915379999999</v>
      </c>
      <c r="AB8" s="2">
        <v>3149.4066169999987</v>
      </c>
      <c r="AC8" s="2">
        <v>359.72195426131492</v>
      </c>
      <c r="AD8" s="2">
        <v>0.75989608689108645</v>
      </c>
      <c r="AE8" s="2">
        <v>0</v>
      </c>
      <c r="AF8" s="2">
        <v>0</v>
      </c>
      <c r="AG8" s="2">
        <v>0</v>
      </c>
      <c r="AH8" s="1">
        <v>12116.098030000003</v>
      </c>
      <c r="AI8" s="1">
        <v>8876.3915379999999</v>
      </c>
      <c r="AJ8" s="1">
        <v>3149.4066169999987</v>
      </c>
      <c r="AK8" s="1">
        <v>359.72195426131492</v>
      </c>
      <c r="AL8" s="12">
        <v>0.75989608689108645</v>
      </c>
      <c r="AM8" s="2">
        <v>0</v>
      </c>
      <c r="AN8" s="2">
        <v>0</v>
      </c>
      <c r="AO8" s="2">
        <v>0</v>
      </c>
      <c r="AP8" s="2">
        <v>12116.098030000003</v>
      </c>
      <c r="AQ8" s="2">
        <v>8876.3915379999999</v>
      </c>
      <c r="AR8" s="2">
        <v>3149.4066169999987</v>
      </c>
      <c r="AS8" s="2">
        <v>359.72195426131492</v>
      </c>
      <c r="AT8" s="2">
        <v>0.75989608689108645</v>
      </c>
      <c r="AU8" s="2">
        <v>0</v>
      </c>
      <c r="AV8" s="2">
        <v>0</v>
      </c>
      <c r="AW8" s="2">
        <v>0</v>
      </c>
      <c r="AX8" s="2">
        <v>12116.098030000003</v>
      </c>
      <c r="AY8" s="2">
        <v>8876.3915379999999</v>
      </c>
      <c r="AZ8" s="2">
        <v>3149.4066169999987</v>
      </c>
      <c r="BA8" s="2">
        <v>359.72195426131492</v>
      </c>
      <c r="BB8" s="2">
        <v>0.75989608689108645</v>
      </c>
      <c r="BC8" s="2">
        <v>0</v>
      </c>
      <c r="BD8" s="2">
        <v>0</v>
      </c>
      <c r="BE8" s="2">
        <v>0</v>
      </c>
      <c r="BF8" s="2">
        <v>12116.098030000003</v>
      </c>
      <c r="BG8" s="2">
        <v>8876.3915379999999</v>
      </c>
      <c r="BH8" s="2">
        <v>3149.4066169999987</v>
      </c>
      <c r="BI8" s="2">
        <v>359.72195426131492</v>
      </c>
      <c r="BJ8" s="2">
        <v>0.75989608689108645</v>
      </c>
      <c r="BK8" s="2">
        <v>0</v>
      </c>
      <c r="BL8" s="2">
        <v>0</v>
      </c>
      <c r="BM8" s="2">
        <v>0</v>
      </c>
    </row>
    <row r="9" spans="1:65">
      <c r="A9" s="2">
        <f t="shared" si="0"/>
        <v>2003</v>
      </c>
      <c r="B9" s="1">
        <f>economy!Z49</f>
        <v>12307.647442</v>
      </c>
      <c r="C9" s="1">
        <f>economy!AA49</f>
        <v>9938.5197530000005</v>
      </c>
      <c r="D9" s="1">
        <f>economy!AB49</f>
        <v>3321.7446160000018</v>
      </c>
      <c r="E9" s="1">
        <f>temperature!G159</f>
        <v>361.57371780769779</v>
      </c>
      <c r="F9" s="12">
        <f>temperature!I159</f>
        <v>0.77880590522953297</v>
      </c>
      <c r="G9" s="2">
        <f>economy!BE49</f>
        <v>0</v>
      </c>
      <c r="H9" s="2">
        <f>economy!BF49</f>
        <v>0</v>
      </c>
      <c r="I9" s="2">
        <f>economy!BG49</f>
        <v>0</v>
      </c>
      <c r="J9" s="1">
        <v>12307.647442</v>
      </c>
      <c r="K9" s="1">
        <v>9938.5197530000005</v>
      </c>
      <c r="L9" s="1">
        <v>3321.7446160000018</v>
      </c>
      <c r="M9" s="1">
        <v>361.57371780769779</v>
      </c>
      <c r="N9" s="12">
        <v>0.77880590522953297</v>
      </c>
      <c r="O9" s="2">
        <v>0</v>
      </c>
      <c r="P9" s="2">
        <v>0</v>
      </c>
      <c r="Q9" s="2">
        <v>0</v>
      </c>
      <c r="R9" s="2">
        <v>12307.647442</v>
      </c>
      <c r="S9" s="2">
        <v>9938.5197530000005</v>
      </c>
      <c r="T9" s="2">
        <v>3321.7446160000018</v>
      </c>
      <c r="U9" s="2">
        <v>361.57371780769779</v>
      </c>
      <c r="V9" s="2">
        <v>0.77880590522953297</v>
      </c>
      <c r="W9" s="2">
        <v>0</v>
      </c>
      <c r="X9" s="2">
        <v>0</v>
      </c>
      <c r="Y9" s="2">
        <v>0</v>
      </c>
      <c r="Z9" s="2">
        <v>12307.647442</v>
      </c>
      <c r="AA9" s="2">
        <v>9938.5197530000005</v>
      </c>
      <c r="AB9" s="2">
        <v>3321.7446160000018</v>
      </c>
      <c r="AC9" s="2">
        <v>361.57371780769779</v>
      </c>
      <c r="AD9" s="2">
        <v>0.77880590522953297</v>
      </c>
      <c r="AE9" s="2">
        <v>0</v>
      </c>
      <c r="AF9" s="2">
        <v>0</v>
      </c>
      <c r="AG9" s="2">
        <v>0</v>
      </c>
      <c r="AH9" s="1">
        <v>12307.647442</v>
      </c>
      <c r="AI9" s="1">
        <v>9938.5197530000005</v>
      </c>
      <c r="AJ9" s="1">
        <v>3321.7446160000018</v>
      </c>
      <c r="AK9" s="1">
        <v>361.57371780769779</v>
      </c>
      <c r="AL9" s="12">
        <v>0.77880590522953297</v>
      </c>
      <c r="AM9" s="2">
        <v>0</v>
      </c>
      <c r="AN9" s="2">
        <v>0</v>
      </c>
      <c r="AO9" s="2">
        <v>0</v>
      </c>
      <c r="AP9" s="2">
        <v>12307.647442</v>
      </c>
      <c r="AQ9" s="2">
        <v>9938.5197530000005</v>
      </c>
      <c r="AR9" s="2">
        <v>3321.7446160000018</v>
      </c>
      <c r="AS9" s="2">
        <v>361.57371780769779</v>
      </c>
      <c r="AT9" s="2">
        <v>0.77880590522953297</v>
      </c>
      <c r="AU9" s="2">
        <v>0</v>
      </c>
      <c r="AV9" s="2">
        <v>0</v>
      </c>
      <c r="AW9" s="2">
        <v>0</v>
      </c>
      <c r="AX9" s="2">
        <v>12307.647442</v>
      </c>
      <c r="AY9" s="2">
        <v>9938.5197530000005</v>
      </c>
      <c r="AZ9" s="2">
        <v>3321.7446160000018</v>
      </c>
      <c r="BA9" s="2">
        <v>361.57371780769779</v>
      </c>
      <c r="BB9" s="2">
        <v>0.77880590522953297</v>
      </c>
      <c r="BC9" s="2">
        <v>0</v>
      </c>
      <c r="BD9" s="2">
        <v>0</v>
      </c>
      <c r="BE9" s="2">
        <v>0</v>
      </c>
      <c r="BF9" s="2">
        <v>12307.647442</v>
      </c>
      <c r="BG9" s="2">
        <v>9938.5197530000005</v>
      </c>
      <c r="BH9" s="2">
        <v>3321.7446160000018</v>
      </c>
      <c r="BI9" s="2">
        <v>361.57371780769779</v>
      </c>
      <c r="BJ9" s="2">
        <v>0.77880590522953297</v>
      </c>
      <c r="BK9" s="2">
        <v>0</v>
      </c>
      <c r="BL9" s="2">
        <v>0</v>
      </c>
      <c r="BM9" s="2">
        <v>0</v>
      </c>
    </row>
    <row r="10" spans="1:65">
      <c r="A10" s="2">
        <f t="shared" si="0"/>
        <v>2004</v>
      </c>
      <c r="B10" s="1">
        <f>economy!Z50</f>
        <v>12462.347170999999</v>
      </c>
      <c r="C10" s="1">
        <f>economy!AA50</f>
        <v>10839.923358</v>
      </c>
      <c r="D10" s="1">
        <f>economy!AB50</f>
        <v>3548.4458899999972</v>
      </c>
      <c r="E10" s="1">
        <f>temperature!G160</f>
        <v>363.59579605631433</v>
      </c>
      <c r="F10" s="12">
        <f>temperature!I160</f>
        <v>0.79799634169713995</v>
      </c>
      <c r="G10" s="2">
        <f>economy!BE50</f>
        <v>0</v>
      </c>
      <c r="H10" s="2">
        <f>economy!BF50</f>
        <v>0</v>
      </c>
      <c r="I10" s="2">
        <f>economy!BG50</f>
        <v>0</v>
      </c>
      <c r="J10" s="1">
        <v>12462.347170999999</v>
      </c>
      <c r="K10" s="1">
        <v>10839.923358</v>
      </c>
      <c r="L10" s="1">
        <v>3548.4458899999972</v>
      </c>
      <c r="M10" s="1">
        <v>363.59579605631433</v>
      </c>
      <c r="N10" s="12">
        <v>0.79799634169713995</v>
      </c>
      <c r="O10" s="2">
        <v>0</v>
      </c>
      <c r="P10" s="2">
        <v>0</v>
      </c>
      <c r="Q10" s="2">
        <v>0</v>
      </c>
      <c r="R10" s="2">
        <v>12462.347170999999</v>
      </c>
      <c r="S10" s="2">
        <v>10839.923358</v>
      </c>
      <c r="T10" s="2">
        <v>3548.4458899999972</v>
      </c>
      <c r="U10" s="2">
        <v>363.59579605631433</v>
      </c>
      <c r="V10" s="2">
        <v>0.79799634169713995</v>
      </c>
      <c r="W10" s="2">
        <v>0</v>
      </c>
      <c r="X10" s="2">
        <v>0</v>
      </c>
      <c r="Y10" s="2">
        <v>0</v>
      </c>
      <c r="Z10" s="2">
        <v>12462.347170999999</v>
      </c>
      <c r="AA10" s="2">
        <v>10839.923358</v>
      </c>
      <c r="AB10" s="2">
        <v>3548.4458899999972</v>
      </c>
      <c r="AC10" s="2">
        <v>363.59579605631433</v>
      </c>
      <c r="AD10" s="2">
        <v>0.79799634169713995</v>
      </c>
      <c r="AE10" s="2">
        <v>0</v>
      </c>
      <c r="AF10" s="2">
        <v>0</v>
      </c>
      <c r="AG10" s="2">
        <v>0</v>
      </c>
      <c r="AH10" s="1">
        <v>12462.347170999999</v>
      </c>
      <c r="AI10" s="1">
        <v>10839.923358</v>
      </c>
      <c r="AJ10" s="1">
        <v>3548.4458899999972</v>
      </c>
      <c r="AK10" s="1">
        <v>363.59579605631433</v>
      </c>
      <c r="AL10" s="12">
        <v>0.79799634169713995</v>
      </c>
      <c r="AM10" s="2">
        <v>0</v>
      </c>
      <c r="AN10" s="2">
        <v>0</v>
      </c>
      <c r="AO10" s="2">
        <v>0</v>
      </c>
      <c r="AP10" s="2">
        <v>12462.347170999999</v>
      </c>
      <c r="AQ10" s="2">
        <v>10839.923358</v>
      </c>
      <c r="AR10" s="2">
        <v>3548.4458899999972</v>
      </c>
      <c r="AS10" s="2">
        <v>363.59579605631433</v>
      </c>
      <c r="AT10" s="2">
        <v>0.79799634169713995</v>
      </c>
      <c r="AU10" s="2">
        <v>0</v>
      </c>
      <c r="AV10" s="2">
        <v>0</v>
      </c>
      <c r="AW10" s="2">
        <v>0</v>
      </c>
      <c r="AX10" s="2">
        <v>12462.347170999999</v>
      </c>
      <c r="AY10" s="2">
        <v>10839.923358</v>
      </c>
      <c r="AZ10" s="2">
        <v>3548.4458899999972</v>
      </c>
      <c r="BA10" s="2">
        <v>363.59579605631433</v>
      </c>
      <c r="BB10" s="2">
        <v>0.79799634169713995</v>
      </c>
      <c r="BC10" s="2">
        <v>0</v>
      </c>
      <c r="BD10" s="2">
        <v>0</v>
      </c>
      <c r="BE10" s="2">
        <v>0</v>
      </c>
      <c r="BF10" s="2">
        <v>12462.347170999999</v>
      </c>
      <c r="BG10" s="2">
        <v>10839.923358</v>
      </c>
      <c r="BH10" s="2">
        <v>3548.4458899999972</v>
      </c>
      <c r="BI10" s="2">
        <v>363.59579605631433</v>
      </c>
      <c r="BJ10" s="2">
        <v>0.79799634169713995</v>
      </c>
      <c r="BK10" s="2">
        <v>0</v>
      </c>
      <c r="BL10" s="2">
        <v>0</v>
      </c>
      <c r="BM10" s="2">
        <v>0</v>
      </c>
    </row>
    <row r="11" spans="1:65">
      <c r="A11" s="2">
        <f t="shared" si="0"/>
        <v>2005</v>
      </c>
      <c r="B11" s="1">
        <f>economy!Z51</f>
        <v>12445.981350000002</v>
      </c>
      <c r="C11" s="1">
        <f>economy!AA51</f>
        <v>11470.651024999999</v>
      </c>
      <c r="D11" s="1">
        <f>economy!AB51</f>
        <v>3702.1701970000031</v>
      </c>
      <c r="E11" s="1">
        <f>temperature!G161</f>
        <v>365.76462802191975</v>
      </c>
      <c r="F11" s="12">
        <f>temperature!I161</f>
        <v>0.8175170628474826</v>
      </c>
      <c r="G11" s="2">
        <f>economy!BE51</f>
        <v>0</v>
      </c>
      <c r="H11" s="2">
        <f>economy!BF51</f>
        <v>0</v>
      </c>
      <c r="I11" s="2">
        <f>economy!BG51</f>
        <v>0</v>
      </c>
      <c r="J11" s="1">
        <v>12445.981350000002</v>
      </c>
      <c r="K11" s="1">
        <v>11470.651024999999</v>
      </c>
      <c r="L11" s="1">
        <v>3702.1701970000031</v>
      </c>
      <c r="M11" s="1">
        <v>365.76462802191975</v>
      </c>
      <c r="N11" s="12">
        <v>0.8175170628474826</v>
      </c>
      <c r="O11" s="2">
        <v>0</v>
      </c>
      <c r="P11" s="2">
        <v>0</v>
      </c>
      <c r="Q11" s="2">
        <v>0</v>
      </c>
      <c r="R11" s="2">
        <v>12445.981350000002</v>
      </c>
      <c r="S11" s="2">
        <v>11470.651024999999</v>
      </c>
      <c r="T11" s="2">
        <v>3702.1701970000031</v>
      </c>
      <c r="U11" s="2">
        <v>365.76462802191975</v>
      </c>
      <c r="V11" s="2">
        <v>0.8175170628474826</v>
      </c>
      <c r="W11" s="2">
        <v>0</v>
      </c>
      <c r="X11" s="2">
        <v>0</v>
      </c>
      <c r="Y11" s="2">
        <v>0</v>
      </c>
      <c r="Z11" s="2">
        <v>12445.981350000002</v>
      </c>
      <c r="AA11" s="2">
        <v>11470.651024999999</v>
      </c>
      <c r="AB11" s="2">
        <v>3702.1701970000031</v>
      </c>
      <c r="AC11" s="2">
        <v>365.76462802191975</v>
      </c>
      <c r="AD11" s="2">
        <v>0.8175170628474826</v>
      </c>
      <c r="AE11" s="2">
        <v>0</v>
      </c>
      <c r="AF11" s="2">
        <v>0</v>
      </c>
      <c r="AG11" s="2">
        <v>0</v>
      </c>
      <c r="AH11" s="1">
        <v>12445.981350000002</v>
      </c>
      <c r="AI11" s="1">
        <v>11470.651024999999</v>
      </c>
      <c r="AJ11" s="1">
        <v>3702.1701970000031</v>
      </c>
      <c r="AK11" s="1">
        <v>365.76462802191975</v>
      </c>
      <c r="AL11" s="12">
        <v>0.8175170628474826</v>
      </c>
      <c r="AM11" s="2">
        <v>0</v>
      </c>
      <c r="AN11" s="2">
        <v>0</v>
      </c>
      <c r="AO11" s="2">
        <v>0</v>
      </c>
      <c r="AP11" s="2">
        <v>12445.981350000002</v>
      </c>
      <c r="AQ11" s="2">
        <v>11470.651024999999</v>
      </c>
      <c r="AR11" s="2">
        <v>3702.1701970000031</v>
      </c>
      <c r="AS11" s="2">
        <v>365.76462802191975</v>
      </c>
      <c r="AT11" s="2">
        <v>0.8175170628474826</v>
      </c>
      <c r="AU11" s="2">
        <v>0</v>
      </c>
      <c r="AV11" s="2">
        <v>0</v>
      </c>
      <c r="AW11" s="2">
        <v>0</v>
      </c>
      <c r="AX11" s="2">
        <v>12445.981350000002</v>
      </c>
      <c r="AY11" s="2">
        <v>11470.651024999999</v>
      </c>
      <c r="AZ11" s="2">
        <v>3702.1701970000031</v>
      </c>
      <c r="BA11" s="2">
        <v>365.76462802191975</v>
      </c>
      <c r="BB11" s="2">
        <v>0.8175170628474826</v>
      </c>
      <c r="BC11" s="2">
        <v>0</v>
      </c>
      <c r="BD11" s="2">
        <v>0</v>
      </c>
      <c r="BE11" s="2">
        <v>0</v>
      </c>
      <c r="BF11" s="2">
        <v>12445.981350000002</v>
      </c>
      <c r="BG11" s="2">
        <v>11470.651024999999</v>
      </c>
      <c r="BH11" s="2">
        <v>3702.1701970000031</v>
      </c>
      <c r="BI11" s="2">
        <v>365.76462802191975</v>
      </c>
      <c r="BJ11" s="2">
        <v>0.8175170628474826</v>
      </c>
      <c r="BK11" s="2">
        <v>0</v>
      </c>
      <c r="BL11" s="2">
        <v>0</v>
      </c>
      <c r="BM11" s="2">
        <v>0</v>
      </c>
    </row>
    <row r="12" spans="1:65">
      <c r="A12" s="2">
        <f t="shared" si="0"/>
        <v>2006</v>
      </c>
      <c r="B12" s="1">
        <f>economy!Z52</f>
        <v>12383.084966</v>
      </c>
      <c r="C12" s="1">
        <f>economy!AA52</f>
        <v>12305.106211</v>
      </c>
      <c r="D12" s="1">
        <f>economy!AB52</f>
        <v>3791.6963350000042</v>
      </c>
      <c r="E12" s="1">
        <f>temperature!G162</f>
        <v>368.03652007621258</v>
      </c>
      <c r="F12" s="12">
        <f>temperature!I162</f>
        <v>0.8373963619560848</v>
      </c>
      <c r="G12" s="2">
        <f>economy!BE52</f>
        <v>0</v>
      </c>
      <c r="H12" s="2">
        <f>economy!BF52</f>
        <v>0</v>
      </c>
      <c r="I12" s="2">
        <f>economy!BG52</f>
        <v>0</v>
      </c>
      <c r="J12" s="1">
        <v>12383.084966</v>
      </c>
      <c r="K12" s="1">
        <v>12305.106211</v>
      </c>
      <c r="L12" s="1">
        <v>3791.6963350000042</v>
      </c>
      <c r="M12" s="1">
        <v>368.03652007621258</v>
      </c>
      <c r="N12" s="12">
        <v>0.8373963619560848</v>
      </c>
      <c r="O12" s="2">
        <v>0</v>
      </c>
      <c r="P12" s="2">
        <v>0</v>
      </c>
      <c r="Q12" s="2">
        <v>0</v>
      </c>
      <c r="R12" s="2">
        <v>12383.084966</v>
      </c>
      <c r="S12" s="2">
        <v>12305.106211</v>
      </c>
      <c r="T12" s="2">
        <v>3791.6963350000042</v>
      </c>
      <c r="U12" s="2">
        <v>368.03652007621258</v>
      </c>
      <c r="V12" s="2">
        <v>0.8373963619560848</v>
      </c>
      <c r="W12" s="2">
        <v>0</v>
      </c>
      <c r="X12" s="2">
        <v>0</v>
      </c>
      <c r="Y12" s="2">
        <v>0</v>
      </c>
      <c r="Z12" s="2">
        <v>12383.084966</v>
      </c>
      <c r="AA12" s="2">
        <v>12305.106211</v>
      </c>
      <c r="AB12" s="2">
        <v>3791.6963350000042</v>
      </c>
      <c r="AC12" s="2">
        <v>368.03652007621258</v>
      </c>
      <c r="AD12" s="2">
        <v>0.8373963619560848</v>
      </c>
      <c r="AE12" s="2">
        <v>0</v>
      </c>
      <c r="AF12" s="2">
        <v>0</v>
      </c>
      <c r="AG12" s="2">
        <v>0</v>
      </c>
      <c r="AH12" s="1">
        <v>12383.084966</v>
      </c>
      <c r="AI12" s="1">
        <v>12305.106211</v>
      </c>
      <c r="AJ12" s="1">
        <v>3791.6963350000042</v>
      </c>
      <c r="AK12" s="1">
        <v>368.03652007621258</v>
      </c>
      <c r="AL12" s="12">
        <v>0.8373963619560848</v>
      </c>
      <c r="AM12" s="2">
        <v>0</v>
      </c>
      <c r="AN12" s="2">
        <v>0</v>
      </c>
      <c r="AO12" s="2">
        <v>0</v>
      </c>
      <c r="AP12" s="2">
        <v>12383.084966</v>
      </c>
      <c r="AQ12" s="2">
        <v>12305.106211</v>
      </c>
      <c r="AR12" s="2">
        <v>3791.6963350000042</v>
      </c>
      <c r="AS12" s="2">
        <v>368.03652007621258</v>
      </c>
      <c r="AT12" s="2">
        <v>0.8373963619560848</v>
      </c>
      <c r="AU12" s="2">
        <v>0</v>
      </c>
      <c r="AV12" s="2">
        <v>0</v>
      </c>
      <c r="AW12" s="2">
        <v>0</v>
      </c>
      <c r="AX12" s="2">
        <v>12383.084966</v>
      </c>
      <c r="AY12" s="2">
        <v>12305.106211</v>
      </c>
      <c r="AZ12" s="2">
        <v>3791.6963350000042</v>
      </c>
      <c r="BA12" s="2">
        <v>368.03652007621258</v>
      </c>
      <c r="BB12" s="2">
        <v>0.8373963619560848</v>
      </c>
      <c r="BC12" s="2">
        <v>0</v>
      </c>
      <c r="BD12" s="2">
        <v>0</v>
      </c>
      <c r="BE12" s="2">
        <v>0</v>
      </c>
      <c r="BF12" s="2">
        <v>12383.084966</v>
      </c>
      <c r="BG12" s="2">
        <v>12305.106211</v>
      </c>
      <c r="BH12" s="2">
        <v>3791.6963350000042</v>
      </c>
      <c r="BI12" s="2">
        <v>368.03652007621258</v>
      </c>
      <c r="BJ12" s="2">
        <v>0.8373963619560848</v>
      </c>
      <c r="BK12" s="2">
        <v>0</v>
      </c>
      <c r="BL12" s="2">
        <v>0</v>
      </c>
      <c r="BM12" s="2">
        <v>0</v>
      </c>
    </row>
    <row r="13" spans="1:65">
      <c r="A13" s="2">
        <f t="shared" si="0"/>
        <v>2007</v>
      </c>
      <c r="B13" s="1">
        <f>economy!Z53</f>
        <v>12434.246949999997</v>
      </c>
      <c r="C13" s="1">
        <f>economy!AA53</f>
        <v>12840.825574999999</v>
      </c>
      <c r="D13" s="1">
        <f>economy!AB53</f>
        <v>4045.1373730000014</v>
      </c>
      <c r="E13" s="1">
        <f>temperature!G163</f>
        <v>370.39056958277882</v>
      </c>
      <c r="F13" s="12">
        <f>temperature!I163</f>
        <v>0.85765198323846703</v>
      </c>
      <c r="G13" s="2">
        <f>economy!BE53</f>
        <v>0</v>
      </c>
      <c r="H13" s="2">
        <f>economy!BF53</f>
        <v>0</v>
      </c>
      <c r="I13" s="2">
        <f>economy!BG53</f>
        <v>0</v>
      </c>
      <c r="J13" s="1">
        <v>12434.246949999997</v>
      </c>
      <c r="K13" s="1">
        <v>12840.825574999999</v>
      </c>
      <c r="L13" s="1">
        <v>4045.1373730000014</v>
      </c>
      <c r="M13" s="1">
        <v>370.39056958277882</v>
      </c>
      <c r="N13" s="12">
        <v>0.85765198323846703</v>
      </c>
      <c r="O13" s="2">
        <v>0</v>
      </c>
      <c r="P13" s="2">
        <v>0</v>
      </c>
      <c r="Q13" s="2">
        <v>0</v>
      </c>
      <c r="R13" s="2">
        <v>12434.246949999997</v>
      </c>
      <c r="S13" s="2">
        <v>12840.825574999999</v>
      </c>
      <c r="T13" s="2">
        <v>4045.1373730000014</v>
      </c>
      <c r="U13" s="2">
        <v>370.39056958277882</v>
      </c>
      <c r="V13" s="2">
        <v>0.85765198323846703</v>
      </c>
      <c r="W13" s="2">
        <v>0</v>
      </c>
      <c r="X13" s="2">
        <v>0</v>
      </c>
      <c r="Y13" s="2">
        <v>0</v>
      </c>
      <c r="Z13" s="2">
        <v>12434.246949999997</v>
      </c>
      <c r="AA13" s="2">
        <v>12840.825574999999</v>
      </c>
      <c r="AB13" s="2">
        <v>4045.1373730000014</v>
      </c>
      <c r="AC13" s="2">
        <v>370.39056958277882</v>
      </c>
      <c r="AD13" s="2">
        <v>0.85765198323846703</v>
      </c>
      <c r="AE13" s="2">
        <v>0</v>
      </c>
      <c r="AF13" s="2">
        <v>0</v>
      </c>
      <c r="AG13" s="2">
        <v>0</v>
      </c>
      <c r="AH13" s="1">
        <v>12434.246949999997</v>
      </c>
      <c r="AI13" s="1">
        <v>12840.825574999999</v>
      </c>
      <c r="AJ13" s="1">
        <v>4045.1373730000014</v>
      </c>
      <c r="AK13" s="1">
        <v>370.39056958277882</v>
      </c>
      <c r="AL13" s="12">
        <v>0.85765198323846703</v>
      </c>
      <c r="AM13" s="2">
        <v>0</v>
      </c>
      <c r="AN13" s="2">
        <v>0</v>
      </c>
      <c r="AO13" s="2">
        <v>0</v>
      </c>
      <c r="AP13" s="2">
        <v>12434.246949999997</v>
      </c>
      <c r="AQ13" s="2">
        <v>12840.825574999999</v>
      </c>
      <c r="AR13" s="2">
        <v>4045.1373730000014</v>
      </c>
      <c r="AS13" s="2">
        <v>370.39056958277882</v>
      </c>
      <c r="AT13" s="2">
        <v>0.85765198323846703</v>
      </c>
      <c r="AU13" s="2">
        <v>0</v>
      </c>
      <c r="AV13" s="2">
        <v>0</v>
      </c>
      <c r="AW13" s="2">
        <v>0</v>
      </c>
      <c r="AX13" s="2">
        <v>12434.246949999997</v>
      </c>
      <c r="AY13" s="2">
        <v>12840.825574999999</v>
      </c>
      <c r="AZ13" s="2">
        <v>4045.1373730000014</v>
      </c>
      <c r="BA13" s="2">
        <v>370.39056958277882</v>
      </c>
      <c r="BB13" s="2">
        <v>0.85765198323846703</v>
      </c>
      <c r="BC13" s="2">
        <v>0</v>
      </c>
      <c r="BD13" s="2">
        <v>0</v>
      </c>
      <c r="BE13" s="2">
        <v>0</v>
      </c>
      <c r="BF13" s="2">
        <v>12434.246949999997</v>
      </c>
      <c r="BG13" s="2">
        <v>12840.825574999999</v>
      </c>
      <c r="BH13" s="2">
        <v>4045.1373730000014</v>
      </c>
      <c r="BI13" s="2">
        <v>370.39056958277882</v>
      </c>
      <c r="BJ13" s="2">
        <v>0.85765198323846703</v>
      </c>
      <c r="BK13" s="2">
        <v>0</v>
      </c>
      <c r="BL13" s="2">
        <v>0</v>
      </c>
      <c r="BM13" s="2">
        <v>0</v>
      </c>
    </row>
    <row r="14" spans="1:65">
      <c r="A14" s="2">
        <f t="shared" si="0"/>
        <v>2008</v>
      </c>
      <c r="B14" s="1">
        <f>economy!Z54</f>
        <v>12237.871766</v>
      </c>
      <c r="C14" s="1">
        <f>economy!AA54</f>
        <v>13332.306250999996</v>
      </c>
      <c r="D14" s="1">
        <f>economy!AB54</f>
        <v>4277.1594640000021</v>
      </c>
      <c r="E14" s="1">
        <f>temperature!G164</f>
        <v>372.79263492279495</v>
      </c>
      <c r="F14" s="12">
        <f>temperature!I164</f>
        <v>0.87828609848605044</v>
      </c>
      <c r="G14" s="2">
        <f>economy!BE54</f>
        <v>0</v>
      </c>
      <c r="H14" s="2">
        <f>economy!BF54</f>
        <v>0</v>
      </c>
      <c r="I14" s="2">
        <f>economy!BG54</f>
        <v>0</v>
      </c>
      <c r="J14" s="1">
        <v>12237.871766</v>
      </c>
      <c r="K14" s="1">
        <v>13332.306250999996</v>
      </c>
      <c r="L14" s="1">
        <v>4277.1594640000021</v>
      </c>
      <c r="M14" s="1">
        <v>372.79263492279495</v>
      </c>
      <c r="N14" s="12">
        <v>0.87828609848605044</v>
      </c>
      <c r="O14" s="2">
        <v>0</v>
      </c>
      <c r="P14" s="2">
        <v>0</v>
      </c>
      <c r="Q14" s="2">
        <v>0</v>
      </c>
      <c r="R14" s="2">
        <v>12237.871766</v>
      </c>
      <c r="S14" s="2">
        <v>13332.306250999996</v>
      </c>
      <c r="T14" s="2">
        <v>4277.1594640000021</v>
      </c>
      <c r="U14" s="2">
        <v>372.79263492279495</v>
      </c>
      <c r="V14" s="2">
        <v>0.87828609848605044</v>
      </c>
      <c r="W14" s="2">
        <v>0</v>
      </c>
      <c r="X14" s="2">
        <v>0</v>
      </c>
      <c r="Y14" s="2">
        <v>0</v>
      </c>
      <c r="Z14" s="2">
        <v>12237.871766</v>
      </c>
      <c r="AA14" s="2">
        <v>13332.306250999996</v>
      </c>
      <c r="AB14" s="2">
        <v>4277.1594640000021</v>
      </c>
      <c r="AC14" s="2">
        <v>372.79263492279495</v>
      </c>
      <c r="AD14" s="2">
        <v>0.87828609848605044</v>
      </c>
      <c r="AE14" s="2">
        <v>0</v>
      </c>
      <c r="AF14" s="2">
        <v>0</v>
      </c>
      <c r="AG14" s="2">
        <v>0</v>
      </c>
      <c r="AH14" s="1">
        <v>12237.871766</v>
      </c>
      <c r="AI14" s="1">
        <v>13332.306250999996</v>
      </c>
      <c r="AJ14" s="1">
        <v>4277.1594640000021</v>
      </c>
      <c r="AK14" s="1">
        <v>372.79263492279495</v>
      </c>
      <c r="AL14" s="12">
        <v>0.87828609848605044</v>
      </c>
      <c r="AM14" s="2">
        <v>0</v>
      </c>
      <c r="AN14" s="2">
        <v>0</v>
      </c>
      <c r="AO14" s="2">
        <v>0</v>
      </c>
      <c r="AP14" s="2">
        <v>12237.871766</v>
      </c>
      <c r="AQ14" s="2">
        <v>13332.306250999996</v>
      </c>
      <c r="AR14" s="2">
        <v>4277.1594640000021</v>
      </c>
      <c r="AS14" s="2">
        <v>372.79263492279495</v>
      </c>
      <c r="AT14" s="2">
        <v>0.87828609848605044</v>
      </c>
      <c r="AU14" s="2">
        <v>0</v>
      </c>
      <c r="AV14" s="2">
        <v>0</v>
      </c>
      <c r="AW14" s="2">
        <v>0</v>
      </c>
      <c r="AX14" s="2">
        <v>12237.871766</v>
      </c>
      <c r="AY14" s="2">
        <v>13332.306250999996</v>
      </c>
      <c r="AZ14" s="2">
        <v>4277.1594640000021</v>
      </c>
      <c r="BA14" s="2">
        <v>372.79263492279495</v>
      </c>
      <c r="BB14" s="2">
        <v>0.87828609848605044</v>
      </c>
      <c r="BC14" s="2">
        <v>0</v>
      </c>
      <c r="BD14" s="2">
        <v>0</v>
      </c>
      <c r="BE14" s="2">
        <v>0</v>
      </c>
      <c r="BF14" s="2">
        <v>12237.871766</v>
      </c>
      <c r="BG14" s="2">
        <v>13332.306250999996</v>
      </c>
      <c r="BH14" s="2">
        <v>4277.1594640000021</v>
      </c>
      <c r="BI14" s="2">
        <v>372.79263492279495</v>
      </c>
      <c r="BJ14" s="2">
        <v>0.87828609848605044</v>
      </c>
      <c r="BK14" s="2">
        <v>0</v>
      </c>
      <c r="BL14" s="2">
        <v>0</v>
      </c>
      <c r="BM14" s="2">
        <v>0</v>
      </c>
    </row>
    <row r="15" spans="1:65">
      <c r="A15" s="2">
        <f t="shared" si="0"/>
        <v>2009</v>
      </c>
      <c r="B15" s="1">
        <f>economy!Z55</f>
        <v>12188.303444360248</v>
      </c>
      <c r="C15" s="1">
        <f>economy!AA55</f>
        <v>13336.262456993791</v>
      </c>
      <c r="D15" s="1">
        <f>economy!AB55</f>
        <v>4319.0487389807877</v>
      </c>
      <c r="E15" s="1">
        <f>temperature!G165</f>
        <v>375.2498104521967</v>
      </c>
      <c r="F15" s="12">
        <f>temperature!I165</f>
        <v>0.89930348547702965</v>
      </c>
      <c r="G15" s="2">
        <f>economy!BE55</f>
        <v>0</v>
      </c>
      <c r="H15" s="2">
        <f>economy!BF55</f>
        <v>0</v>
      </c>
      <c r="I15" s="2">
        <f>economy!BG55</f>
        <v>0</v>
      </c>
      <c r="J15" s="1">
        <v>12188.303444360248</v>
      </c>
      <c r="K15" s="1">
        <v>13336.262456993791</v>
      </c>
      <c r="L15" s="1">
        <v>4319.0487389807877</v>
      </c>
      <c r="M15" s="1">
        <v>375.2498104521967</v>
      </c>
      <c r="N15" s="12">
        <v>0.89930348547702965</v>
      </c>
      <c r="O15" s="2">
        <v>0</v>
      </c>
      <c r="P15" s="2">
        <v>0</v>
      </c>
      <c r="Q15" s="2">
        <v>0</v>
      </c>
      <c r="R15" s="2">
        <v>12188.303444360248</v>
      </c>
      <c r="S15" s="2">
        <v>13336.262456993791</v>
      </c>
      <c r="T15" s="2">
        <v>4319.0487389807877</v>
      </c>
      <c r="U15" s="2">
        <v>375.2498104521967</v>
      </c>
      <c r="V15" s="2">
        <v>0.89930348547702965</v>
      </c>
      <c r="W15" s="2">
        <v>0</v>
      </c>
      <c r="X15" s="2">
        <v>0</v>
      </c>
      <c r="Y15" s="2">
        <v>0</v>
      </c>
      <c r="Z15" s="2">
        <v>12188.303444360248</v>
      </c>
      <c r="AA15" s="2">
        <v>13336.262456993791</v>
      </c>
      <c r="AB15" s="2">
        <v>4319.0487389807877</v>
      </c>
      <c r="AC15" s="2">
        <v>375.2498104521967</v>
      </c>
      <c r="AD15" s="2">
        <v>0.89930348547702965</v>
      </c>
      <c r="AE15" s="2">
        <v>0</v>
      </c>
      <c r="AF15" s="2">
        <v>0</v>
      </c>
      <c r="AG15" s="2">
        <v>0</v>
      </c>
      <c r="AH15" s="1">
        <v>12188.303444360248</v>
      </c>
      <c r="AI15" s="1">
        <v>13336.262456993791</v>
      </c>
      <c r="AJ15" s="1">
        <v>4319.0487389807877</v>
      </c>
      <c r="AK15" s="1">
        <v>375.2498104521967</v>
      </c>
      <c r="AL15" s="12">
        <v>0.89930348547702965</v>
      </c>
      <c r="AM15" s="2">
        <v>0</v>
      </c>
      <c r="AN15" s="2">
        <v>0</v>
      </c>
      <c r="AO15" s="2">
        <v>0</v>
      </c>
      <c r="AP15" s="2">
        <v>12188.303444360248</v>
      </c>
      <c r="AQ15" s="2">
        <v>13336.262456993791</v>
      </c>
      <c r="AR15" s="2">
        <v>4319.0487389807877</v>
      </c>
      <c r="AS15" s="2">
        <v>375.2498104521967</v>
      </c>
      <c r="AT15" s="2">
        <v>0.89930348547702965</v>
      </c>
      <c r="AU15" s="2">
        <v>0</v>
      </c>
      <c r="AV15" s="2">
        <v>0</v>
      </c>
      <c r="AW15" s="2">
        <v>0</v>
      </c>
      <c r="AX15" s="2">
        <v>12188.303444360248</v>
      </c>
      <c r="AY15" s="2">
        <v>13336.262456993791</v>
      </c>
      <c r="AZ15" s="2">
        <v>4319.0487389807877</v>
      </c>
      <c r="BA15" s="2">
        <v>375.2498104521967</v>
      </c>
      <c r="BB15" s="2">
        <v>0.89930348547702965</v>
      </c>
      <c r="BC15" s="2">
        <v>0</v>
      </c>
      <c r="BD15" s="2">
        <v>0</v>
      </c>
      <c r="BE15" s="2">
        <v>0</v>
      </c>
      <c r="BF15" s="2">
        <v>12188.303444360248</v>
      </c>
      <c r="BG15" s="2">
        <v>13336.262456993791</v>
      </c>
      <c r="BH15" s="2">
        <v>4319.0487389807877</v>
      </c>
      <c r="BI15" s="2">
        <v>375.2498104521967</v>
      </c>
      <c r="BJ15" s="2">
        <v>0.89930348547702965</v>
      </c>
      <c r="BK15" s="2">
        <v>0</v>
      </c>
      <c r="BL15" s="2">
        <v>0</v>
      </c>
      <c r="BM15" s="2">
        <v>0</v>
      </c>
    </row>
    <row r="16" spans="1:65">
      <c r="A16" s="2">
        <f t="shared" si="0"/>
        <v>2010</v>
      </c>
      <c r="B16" s="1">
        <f>economy!Z56</f>
        <v>11572.648363264367</v>
      </c>
      <c r="C16" s="1">
        <f>economy!AA56</f>
        <v>13523.579650465739</v>
      </c>
      <c r="D16" s="1">
        <f>economy!AB56</f>
        <v>4525.7999835111077</v>
      </c>
      <c r="E16" s="1">
        <f>temperature!G166</f>
        <v>377.66488722913277</v>
      </c>
      <c r="F16" s="12">
        <f>temperature!I166</f>
        <v>0.92066791164210093</v>
      </c>
      <c r="G16" s="2">
        <f>economy!BE56</f>
        <v>0</v>
      </c>
      <c r="H16" s="2">
        <f>economy!BF56</f>
        <v>0</v>
      </c>
      <c r="I16" s="2">
        <f>economy!BG56</f>
        <v>0</v>
      </c>
      <c r="J16" s="1">
        <v>11572.648363264367</v>
      </c>
      <c r="K16" s="1">
        <v>13523.579650465739</v>
      </c>
      <c r="L16" s="1">
        <v>4525.7999835111077</v>
      </c>
      <c r="M16" s="1">
        <v>377.66488722913277</v>
      </c>
      <c r="N16" s="12">
        <v>0.92066791164210093</v>
      </c>
      <c r="O16" s="2">
        <v>0</v>
      </c>
      <c r="P16" s="2">
        <v>0</v>
      </c>
      <c r="Q16" s="2">
        <v>0</v>
      </c>
      <c r="R16" s="2">
        <v>11572.648363264367</v>
      </c>
      <c r="S16" s="2">
        <v>13523.579650465739</v>
      </c>
      <c r="T16" s="2">
        <v>4525.7999835111077</v>
      </c>
      <c r="U16" s="2">
        <v>377.66488722913277</v>
      </c>
      <c r="V16" s="2">
        <v>0.92066791164210093</v>
      </c>
      <c r="W16" s="2">
        <v>0</v>
      </c>
      <c r="X16" s="2">
        <v>0</v>
      </c>
      <c r="Y16" s="2">
        <v>0</v>
      </c>
      <c r="Z16" s="2">
        <v>11572.648363264367</v>
      </c>
      <c r="AA16" s="2">
        <v>13523.579650465739</v>
      </c>
      <c r="AB16" s="2">
        <v>4525.7999835111077</v>
      </c>
      <c r="AC16" s="2">
        <v>377.66488722913277</v>
      </c>
      <c r="AD16" s="2">
        <v>0.92066791164210093</v>
      </c>
      <c r="AE16" s="2">
        <v>0</v>
      </c>
      <c r="AF16" s="2">
        <v>0</v>
      </c>
      <c r="AG16" s="2">
        <v>0</v>
      </c>
      <c r="AH16" s="1">
        <v>11572.648363264367</v>
      </c>
      <c r="AI16" s="1">
        <v>13523.579650465739</v>
      </c>
      <c r="AJ16" s="1">
        <v>4525.7999835111077</v>
      </c>
      <c r="AK16" s="1">
        <v>377.66488722913277</v>
      </c>
      <c r="AL16" s="12">
        <v>0.92066791164210093</v>
      </c>
      <c r="AM16" s="2">
        <v>0</v>
      </c>
      <c r="AN16" s="2">
        <v>0</v>
      </c>
      <c r="AO16" s="2">
        <v>0</v>
      </c>
      <c r="AP16" s="2">
        <v>11572.648363264367</v>
      </c>
      <c r="AQ16" s="2">
        <v>13523.579650465739</v>
      </c>
      <c r="AR16" s="2">
        <v>4525.7999835111077</v>
      </c>
      <c r="AS16" s="2">
        <v>377.66488722913277</v>
      </c>
      <c r="AT16" s="2">
        <v>0.92066791164210093</v>
      </c>
      <c r="AU16" s="2">
        <v>0</v>
      </c>
      <c r="AV16" s="2">
        <v>0</v>
      </c>
      <c r="AW16" s="2">
        <v>0</v>
      </c>
      <c r="AX16" s="2">
        <v>11572.648363264367</v>
      </c>
      <c r="AY16" s="2">
        <v>13523.579650465739</v>
      </c>
      <c r="AZ16" s="2">
        <v>4525.7999835111077</v>
      </c>
      <c r="BA16" s="2">
        <v>377.66488722913277</v>
      </c>
      <c r="BB16" s="2">
        <v>0.92066791164210093</v>
      </c>
      <c r="BC16" s="2">
        <v>0</v>
      </c>
      <c r="BD16" s="2">
        <v>0</v>
      </c>
      <c r="BE16" s="2">
        <v>0</v>
      </c>
      <c r="BF16" s="2">
        <v>11572.648363264367</v>
      </c>
      <c r="BG16" s="2">
        <v>13523.579650465739</v>
      </c>
      <c r="BH16" s="2">
        <v>4525.7999835111077</v>
      </c>
      <c r="BI16" s="2">
        <v>377.66488722913277</v>
      </c>
      <c r="BJ16" s="2">
        <v>0.92066791164210093</v>
      </c>
      <c r="BK16" s="2">
        <v>0</v>
      </c>
      <c r="BL16" s="2">
        <v>0</v>
      </c>
      <c r="BM16" s="2">
        <v>0</v>
      </c>
    </row>
    <row r="17" spans="1:65">
      <c r="A17" s="2">
        <f t="shared" si="0"/>
        <v>2011</v>
      </c>
      <c r="B17" s="1">
        <f>economy!Z57</f>
        <v>11710.753949059279</v>
      </c>
      <c r="C17" s="1">
        <f>economy!AA57</f>
        <v>13894.821479715458</v>
      </c>
      <c r="D17" s="1">
        <f>economy!AB57</f>
        <v>4752.017687831225</v>
      </c>
      <c r="E17" s="1">
        <f>temperature!G167</f>
        <v>380.01331910607092</v>
      </c>
      <c r="F17" s="12">
        <f>temperature!I167</f>
        <v>0.94233460964819415</v>
      </c>
      <c r="G17" s="2">
        <f>economy!BE57</f>
        <v>0</v>
      </c>
      <c r="H17" s="2">
        <f>economy!BF57</f>
        <v>0</v>
      </c>
      <c r="I17" s="2">
        <f>economy!BG57</f>
        <v>0</v>
      </c>
      <c r="J17" s="1">
        <v>11710.753949059279</v>
      </c>
      <c r="K17" s="1">
        <v>13894.821479715458</v>
      </c>
      <c r="L17" s="1">
        <v>4752.017687831225</v>
      </c>
      <c r="M17" s="1">
        <v>380.01331910607092</v>
      </c>
      <c r="N17" s="12">
        <v>0.94233460964819415</v>
      </c>
      <c r="O17" s="2">
        <v>0</v>
      </c>
      <c r="P17" s="2">
        <v>0</v>
      </c>
      <c r="Q17" s="2">
        <v>0</v>
      </c>
      <c r="R17" s="2">
        <v>11710.753949059279</v>
      </c>
      <c r="S17" s="2">
        <v>13894.821479715458</v>
      </c>
      <c r="T17" s="2">
        <v>4752.017687831225</v>
      </c>
      <c r="U17" s="2">
        <v>380.01331910607092</v>
      </c>
      <c r="V17" s="2">
        <v>0.94233460964819415</v>
      </c>
      <c r="W17" s="2">
        <v>0</v>
      </c>
      <c r="X17" s="2">
        <v>0</v>
      </c>
      <c r="Y17" s="2">
        <v>0</v>
      </c>
      <c r="Z17" s="2">
        <v>11710.753949059279</v>
      </c>
      <c r="AA17" s="2">
        <v>13894.821479715458</v>
      </c>
      <c r="AB17" s="2">
        <v>4752.017687831225</v>
      </c>
      <c r="AC17" s="2">
        <v>380.01331910607092</v>
      </c>
      <c r="AD17" s="2">
        <v>0.94233460964819415</v>
      </c>
      <c r="AE17" s="2">
        <v>0</v>
      </c>
      <c r="AF17" s="2">
        <v>0</v>
      </c>
      <c r="AG17" s="2">
        <v>0</v>
      </c>
      <c r="AH17" s="1">
        <v>11710.753949059279</v>
      </c>
      <c r="AI17" s="1">
        <v>13894.821479715458</v>
      </c>
      <c r="AJ17" s="1">
        <v>4752.017687831225</v>
      </c>
      <c r="AK17" s="1">
        <v>380.01331910607092</v>
      </c>
      <c r="AL17" s="12">
        <v>0.94233460964819415</v>
      </c>
      <c r="AM17" s="2">
        <v>0</v>
      </c>
      <c r="AN17" s="2">
        <v>0</v>
      </c>
      <c r="AO17" s="2">
        <v>0</v>
      </c>
      <c r="AP17" s="2">
        <v>11710.753949059279</v>
      </c>
      <c r="AQ17" s="2">
        <v>13894.821479715458</v>
      </c>
      <c r="AR17" s="2">
        <v>4752.017687831225</v>
      </c>
      <c r="AS17" s="2">
        <v>380.01331910607092</v>
      </c>
      <c r="AT17" s="2">
        <v>0.94233460964819415</v>
      </c>
      <c r="AU17" s="2">
        <v>0</v>
      </c>
      <c r="AV17" s="2">
        <v>0</v>
      </c>
      <c r="AW17" s="2">
        <v>0</v>
      </c>
      <c r="AX17" s="2">
        <v>11710.753949059279</v>
      </c>
      <c r="AY17" s="2">
        <v>13894.821479715458</v>
      </c>
      <c r="AZ17" s="2">
        <v>4752.017687831225</v>
      </c>
      <c r="BA17" s="2">
        <v>380.01331910607092</v>
      </c>
      <c r="BB17" s="2">
        <v>0.94233460964819415</v>
      </c>
      <c r="BC17" s="2">
        <v>0</v>
      </c>
      <c r="BD17" s="2">
        <v>0</v>
      </c>
      <c r="BE17" s="2">
        <v>0</v>
      </c>
      <c r="BF17" s="2">
        <v>11710.753949059279</v>
      </c>
      <c r="BG17" s="2">
        <v>13894.821479715458</v>
      </c>
      <c r="BH17" s="2">
        <v>4752.017687831225</v>
      </c>
      <c r="BI17" s="2">
        <v>380.01331910607092</v>
      </c>
      <c r="BJ17" s="2">
        <v>0.94233460964819415</v>
      </c>
      <c r="BK17" s="2">
        <v>0</v>
      </c>
      <c r="BL17" s="2">
        <v>0</v>
      </c>
      <c r="BM17" s="2">
        <v>0</v>
      </c>
    </row>
    <row r="18" spans="1:65">
      <c r="A18" s="2">
        <f t="shared" si="0"/>
        <v>2012</v>
      </c>
      <c r="B18" s="1">
        <f>economy!Z58</f>
        <v>11883.535419541931</v>
      </c>
      <c r="C18" s="1">
        <f>economy!AA58</f>
        <v>14287.555818346813</v>
      </c>
      <c r="D18" s="1">
        <f>economy!AB58</f>
        <v>4970.1856194244674</v>
      </c>
      <c r="E18" s="1">
        <f>temperature!G168</f>
        <v>382.4322730970452</v>
      </c>
      <c r="F18" s="12">
        <f>temperature!I168</f>
        <v>0.96431733759652138</v>
      </c>
      <c r="G18" s="2">
        <f>economy!BE58</f>
        <v>0</v>
      </c>
      <c r="H18" s="2">
        <f>economy!BF58</f>
        <v>0</v>
      </c>
      <c r="I18" s="2">
        <f>economy!BG58</f>
        <v>0</v>
      </c>
      <c r="J18" s="1">
        <v>11883.535419541931</v>
      </c>
      <c r="K18" s="1">
        <v>14287.555818346813</v>
      </c>
      <c r="L18" s="1">
        <v>4970.1856194244674</v>
      </c>
      <c r="M18" s="1">
        <v>382.4322730970452</v>
      </c>
      <c r="N18" s="12">
        <v>0.96431733759652138</v>
      </c>
      <c r="O18" s="2">
        <v>0</v>
      </c>
      <c r="P18" s="2">
        <v>0</v>
      </c>
      <c r="Q18" s="2">
        <v>0</v>
      </c>
      <c r="R18" s="2">
        <v>11883.535419541931</v>
      </c>
      <c r="S18" s="2">
        <v>14287.555818346813</v>
      </c>
      <c r="T18" s="2">
        <v>4970.1856194244674</v>
      </c>
      <c r="U18" s="2">
        <v>382.4322730970452</v>
      </c>
      <c r="V18" s="2">
        <v>0.96431733759652138</v>
      </c>
      <c r="W18" s="2">
        <v>0</v>
      </c>
      <c r="X18" s="2">
        <v>0</v>
      </c>
      <c r="Y18" s="2">
        <v>0</v>
      </c>
      <c r="Z18" s="2">
        <v>11883.535419541931</v>
      </c>
      <c r="AA18" s="2">
        <v>14287.555818346813</v>
      </c>
      <c r="AB18" s="2">
        <v>4970.1856194244674</v>
      </c>
      <c r="AC18" s="2">
        <v>382.4322730970452</v>
      </c>
      <c r="AD18" s="2">
        <v>0.96431733759652138</v>
      </c>
      <c r="AE18" s="2">
        <v>0</v>
      </c>
      <c r="AF18" s="2">
        <v>0</v>
      </c>
      <c r="AG18" s="2">
        <v>0</v>
      </c>
      <c r="AH18" s="1">
        <v>11883.535419541931</v>
      </c>
      <c r="AI18" s="1">
        <v>14287.555818346813</v>
      </c>
      <c r="AJ18" s="1">
        <v>4970.1856194244674</v>
      </c>
      <c r="AK18" s="1">
        <v>382.4322730970452</v>
      </c>
      <c r="AL18" s="12">
        <v>0.96431733759652138</v>
      </c>
      <c r="AM18" s="2">
        <v>0</v>
      </c>
      <c r="AN18" s="2">
        <v>0</v>
      </c>
      <c r="AO18" s="2">
        <v>0</v>
      </c>
      <c r="AP18" s="2">
        <v>11883.535419541931</v>
      </c>
      <c r="AQ18" s="2">
        <v>14287.555818346813</v>
      </c>
      <c r="AR18" s="2">
        <v>4970.1856194244674</v>
      </c>
      <c r="AS18" s="2">
        <v>382.4322730970452</v>
      </c>
      <c r="AT18" s="2">
        <v>0.96431733759652138</v>
      </c>
      <c r="AU18" s="2">
        <v>0</v>
      </c>
      <c r="AV18" s="2">
        <v>0</v>
      </c>
      <c r="AW18" s="2">
        <v>0</v>
      </c>
      <c r="AX18" s="2">
        <v>11883.535419541931</v>
      </c>
      <c r="AY18" s="2">
        <v>14287.555818346813</v>
      </c>
      <c r="AZ18" s="2">
        <v>4970.1856194244674</v>
      </c>
      <c r="BA18" s="2">
        <v>382.4322730970452</v>
      </c>
      <c r="BB18" s="2">
        <v>0.96431733759652138</v>
      </c>
      <c r="BC18" s="2">
        <v>0</v>
      </c>
      <c r="BD18" s="2">
        <v>0</v>
      </c>
      <c r="BE18" s="2">
        <v>0</v>
      </c>
      <c r="BF18" s="2">
        <v>11883.535419541931</v>
      </c>
      <c r="BG18" s="2">
        <v>14287.555818346813</v>
      </c>
      <c r="BH18" s="2">
        <v>4970.1856194244674</v>
      </c>
      <c r="BI18" s="2">
        <v>382.4322730970452</v>
      </c>
      <c r="BJ18" s="2">
        <v>0.96431733759652138</v>
      </c>
      <c r="BK18" s="2">
        <v>0</v>
      </c>
      <c r="BL18" s="2">
        <v>0</v>
      </c>
      <c r="BM18" s="2">
        <v>0</v>
      </c>
    </row>
    <row r="19" spans="1:65">
      <c r="A19" s="2">
        <f t="shared" si="0"/>
        <v>2013</v>
      </c>
      <c r="B19" s="1">
        <f>economy!Z59</f>
        <v>12054.16032802589</v>
      </c>
      <c r="C19" s="1">
        <f>economy!AA59</f>
        <v>14682.532481495164</v>
      </c>
      <c r="D19" s="1">
        <f>economy!AB59</f>
        <v>5193.6595543340809</v>
      </c>
      <c r="E19" s="1">
        <f>temperature!G169</f>
        <v>384.92454799073164</v>
      </c>
      <c r="F19" s="12">
        <f>temperature!I169</f>
        <v>0.98663007892208654</v>
      </c>
      <c r="G19" s="2">
        <f>economy!BE59</f>
        <v>0</v>
      </c>
      <c r="H19" s="2">
        <f>economy!BF59</f>
        <v>0</v>
      </c>
      <c r="I19" s="2">
        <f>economy!BG59</f>
        <v>0</v>
      </c>
      <c r="J19" s="1">
        <v>12054.16032802589</v>
      </c>
      <c r="K19" s="1">
        <v>14682.532481495164</v>
      </c>
      <c r="L19" s="1">
        <v>5193.6595543340809</v>
      </c>
      <c r="M19" s="1">
        <v>384.92454799073164</v>
      </c>
      <c r="N19" s="12">
        <v>0.98663007892208654</v>
      </c>
      <c r="O19" s="2">
        <v>0</v>
      </c>
      <c r="P19" s="2">
        <v>0</v>
      </c>
      <c r="Q19" s="2">
        <v>0</v>
      </c>
      <c r="R19" s="2">
        <v>12054.16032802589</v>
      </c>
      <c r="S19" s="2">
        <v>14682.532481495164</v>
      </c>
      <c r="T19" s="2">
        <v>5193.6595543340809</v>
      </c>
      <c r="U19" s="2">
        <v>384.92454799073164</v>
      </c>
      <c r="V19" s="2">
        <v>0.98663007892208654</v>
      </c>
      <c r="W19" s="2">
        <v>0</v>
      </c>
      <c r="X19" s="2">
        <v>0</v>
      </c>
      <c r="Y19" s="2">
        <v>0</v>
      </c>
      <c r="Z19" s="2">
        <v>12054.16032802589</v>
      </c>
      <c r="AA19" s="2">
        <v>14682.532481495164</v>
      </c>
      <c r="AB19" s="2">
        <v>5193.6595543340809</v>
      </c>
      <c r="AC19" s="2">
        <v>384.92454799073164</v>
      </c>
      <c r="AD19" s="2">
        <v>0.98663007892208654</v>
      </c>
      <c r="AE19" s="2">
        <v>0</v>
      </c>
      <c r="AF19" s="2">
        <v>0</v>
      </c>
      <c r="AG19" s="2">
        <v>0</v>
      </c>
      <c r="AH19" s="1">
        <v>12054.16032802589</v>
      </c>
      <c r="AI19" s="1">
        <v>14682.532481495164</v>
      </c>
      <c r="AJ19" s="1">
        <v>5193.6595543340809</v>
      </c>
      <c r="AK19" s="1">
        <v>384.92454799073164</v>
      </c>
      <c r="AL19" s="12">
        <v>0.98663007892208654</v>
      </c>
      <c r="AM19" s="2">
        <v>0</v>
      </c>
      <c r="AN19" s="2">
        <v>0</v>
      </c>
      <c r="AO19" s="2">
        <v>0</v>
      </c>
      <c r="AP19" s="2">
        <v>12054.16032802589</v>
      </c>
      <c r="AQ19" s="2">
        <v>14682.532481495164</v>
      </c>
      <c r="AR19" s="2">
        <v>5193.6595543340809</v>
      </c>
      <c r="AS19" s="2">
        <v>384.92454799073164</v>
      </c>
      <c r="AT19" s="2">
        <v>0.98663007892208654</v>
      </c>
      <c r="AU19" s="2">
        <v>0</v>
      </c>
      <c r="AV19" s="2">
        <v>0</v>
      </c>
      <c r="AW19" s="2">
        <v>0</v>
      </c>
      <c r="AX19" s="2">
        <v>12054.16032802589</v>
      </c>
      <c r="AY19" s="2">
        <v>14682.532481495164</v>
      </c>
      <c r="AZ19" s="2">
        <v>5193.6595543340809</v>
      </c>
      <c r="BA19" s="2">
        <v>384.92454799073164</v>
      </c>
      <c r="BB19" s="2">
        <v>0.98663007892208654</v>
      </c>
      <c r="BC19" s="2">
        <v>0</v>
      </c>
      <c r="BD19" s="2">
        <v>0</v>
      </c>
      <c r="BE19" s="2">
        <v>0</v>
      </c>
      <c r="BF19" s="2">
        <v>12054.16032802589</v>
      </c>
      <c r="BG19" s="2">
        <v>14682.532481495164</v>
      </c>
      <c r="BH19" s="2">
        <v>5193.6595543340809</v>
      </c>
      <c r="BI19" s="2">
        <v>384.92454799073164</v>
      </c>
      <c r="BJ19" s="2">
        <v>0.98663007892208654</v>
      </c>
      <c r="BK19" s="2">
        <v>0</v>
      </c>
      <c r="BL19" s="2">
        <v>0</v>
      </c>
      <c r="BM19" s="2">
        <v>0</v>
      </c>
    </row>
    <row r="20" spans="1:65">
      <c r="A20" s="2">
        <f t="shared" si="0"/>
        <v>2014</v>
      </c>
      <c r="B20" s="1">
        <f>economy!Z60</f>
        <v>12222.51545428879</v>
      </c>
      <c r="C20" s="1">
        <f>economy!AA60</f>
        <v>15079.446074051251</v>
      </c>
      <c r="D20" s="1">
        <f>economy!AB60</f>
        <v>5422.3494031663949</v>
      </c>
      <c r="E20" s="1">
        <f>temperature!G170</f>
        <v>387.48785163786459</v>
      </c>
      <c r="F20" s="12">
        <f>temperature!I170</f>
        <v>1.0092849345258457</v>
      </c>
      <c r="G20" s="2">
        <f>economy!BE60</f>
        <v>0</v>
      </c>
      <c r="H20" s="2">
        <f>economy!BF60</f>
        <v>0</v>
      </c>
      <c r="I20" s="2">
        <f>economy!BG60</f>
        <v>0</v>
      </c>
      <c r="J20" s="1">
        <v>12222.51545428879</v>
      </c>
      <c r="K20" s="1">
        <v>15079.446074051251</v>
      </c>
      <c r="L20" s="1">
        <v>5422.3494031663949</v>
      </c>
      <c r="M20" s="1">
        <v>387.48785163786459</v>
      </c>
      <c r="N20" s="12">
        <v>1.0092849345258457</v>
      </c>
      <c r="O20" s="2">
        <v>0</v>
      </c>
      <c r="P20" s="2">
        <v>0</v>
      </c>
      <c r="Q20" s="2">
        <v>0</v>
      </c>
      <c r="R20" s="2">
        <v>12222.51545428879</v>
      </c>
      <c r="S20" s="2">
        <v>15079.446074051251</v>
      </c>
      <c r="T20" s="2">
        <v>5422.3494031663949</v>
      </c>
      <c r="U20" s="2">
        <v>387.48785163786459</v>
      </c>
      <c r="V20" s="2">
        <v>1.0092849345258457</v>
      </c>
      <c r="W20" s="2">
        <v>0</v>
      </c>
      <c r="X20" s="2">
        <v>0</v>
      </c>
      <c r="Y20" s="2">
        <v>0</v>
      </c>
      <c r="Z20" s="2">
        <v>12222.51545428879</v>
      </c>
      <c r="AA20" s="2">
        <v>15079.446074051251</v>
      </c>
      <c r="AB20" s="2">
        <v>5422.3494031663949</v>
      </c>
      <c r="AC20" s="2">
        <v>387.48785163786459</v>
      </c>
      <c r="AD20" s="2">
        <v>1.0092849345258457</v>
      </c>
      <c r="AE20" s="2">
        <v>0</v>
      </c>
      <c r="AF20" s="2">
        <v>0</v>
      </c>
      <c r="AG20" s="2">
        <v>0</v>
      </c>
      <c r="AH20" s="1">
        <v>12222.51545428879</v>
      </c>
      <c r="AI20" s="1">
        <v>15079.446074051251</v>
      </c>
      <c r="AJ20" s="1">
        <v>5422.3494031663949</v>
      </c>
      <c r="AK20" s="1">
        <v>387.48785163786459</v>
      </c>
      <c r="AL20" s="12">
        <v>1.0092849345258457</v>
      </c>
      <c r="AM20" s="2">
        <v>0</v>
      </c>
      <c r="AN20" s="2">
        <v>0</v>
      </c>
      <c r="AO20" s="2">
        <v>0</v>
      </c>
      <c r="AP20" s="2">
        <v>12222.51545428879</v>
      </c>
      <c r="AQ20" s="2">
        <v>15079.446074051251</v>
      </c>
      <c r="AR20" s="2">
        <v>5422.3494031663949</v>
      </c>
      <c r="AS20" s="2">
        <v>387.48785163786459</v>
      </c>
      <c r="AT20" s="2">
        <v>1.0092849345258457</v>
      </c>
      <c r="AU20" s="2">
        <v>0</v>
      </c>
      <c r="AV20" s="2">
        <v>0</v>
      </c>
      <c r="AW20" s="2">
        <v>0</v>
      </c>
      <c r="AX20" s="2">
        <v>12222.51545428879</v>
      </c>
      <c r="AY20" s="2">
        <v>15079.446074051251</v>
      </c>
      <c r="AZ20" s="2">
        <v>5422.3494031663949</v>
      </c>
      <c r="BA20" s="2">
        <v>387.48785163786459</v>
      </c>
      <c r="BB20" s="2">
        <v>1.0092849345258457</v>
      </c>
      <c r="BC20" s="2">
        <v>0</v>
      </c>
      <c r="BD20" s="2">
        <v>0</v>
      </c>
      <c r="BE20" s="2">
        <v>0</v>
      </c>
      <c r="BF20" s="2">
        <v>12222.51545428879</v>
      </c>
      <c r="BG20" s="2">
        <v>15079.446074051251</v>
      </c>
      <c r="BH20" s="2">
        <v>5422.3494031663949</v>
      </c>
      <c r="BI20" s="2">
        <v>387.48785163786459</v>
      </c>
      <c r="BJ20" s="2">
        <v>1.0092849345258457</v>
      </c>
      <c r="BK20" s="2">
        <v>0</v>
      </c>
      <c r="BL20" s="2">
        <v>0</v>
      </c>
      <c r="BM20" s="2">
        <v>0</v>
      </c>
    </row>
    <row r="21" spans="1:65">
      <c r="A21" s="2">
        <f t="shared" si="0"/>
        <v>2015</v>
      </c>
      <c r="B21" s="1">
        <f>economy!Z61</f>
        <v>12388.495997258295</v>
      </c>
      <c r="C21" s="1">
        <f>economy!AA61</f>
        <v>15478.001606555576</v>
      </c>
      <c r="D21" s="1">
        <f>economy!AB61</f>
        <v>5656.1658826279245</v>
      </c>
      <c r="E21" s="1">
        <f>temperature!G171</f>
        <v>390.12061313352865</v>
      </c>
      <c r="F21" s="12">
        <f>temperature!I171</f>
        <v>1.0322924980965282</v>
      </c>
      <c r="G21" s="2">
        <f>economy!BE61</f>
        <v>1.2047767816650731E-2</v>
      </c>
      <c r="H21" s="2">
        <f>economy!BF61</f>
        <v>8.017679612702891E-2</v>
      </c>
      <c r="I21" s="2">
        <f>economy!BG61</f>
        <v>2.7661893769075459E-2</v>
      </c>
      <c r="J21" s="1">
        <v>12388.495997258295</v>
      </c>
      <c r="K21" s="1">
        <v>15478.001606555576</v>
      </c>
      <c r="L21" s="1">
        <v>5656.1658826279245</v>
      </c>
      <c r="M21" s="1">
        <v>390.12061313352865</v>
      </c>
      <c r="N21" s="12">
        <v>1.0322924980965282</v>
      </c>
      <c r="O21" s="2">
        <v>0</v>
      </c>
      <c r="P21" s="2">
        <v>0</v>
      </c>
      <c r="Q21" s="2">
        <v>0</v>
      </c>
      <c r="R21" s="2">
        <v>12388.495997258295</v>
      </c>
      <c r="S21" s="2">
        <v>15478.001606555576</v>
      </c>
      <c r="T21" s="2">
        <v>5656.1658826279245</v>
      </c>
      <c r="U21" s="2">
        <v>390.12061313352865</v>
      </c>
      <c r="V21" s="2">
        <v>1.0322924980965282</v>
      </c>
      <c r="W21" s="2">
        <v>10.421944478071568</v>
      </c>
      <c r="X21" s="2">
        <v>2.4445518413346123</v>
      </c>
      <c r="Y21" s="2">
        <v>0.94619476585538065</v>
      </c>
      <c r="Z21" s="2">
        <v>12388.495997258295</v>
      </c>
      <c r="AA21" s="2">
        <v>15478.001606555576</v>
      </c>
      <c r="AB21" s="2">
        <v>5656.1658826279245</v>
      </c>
      <c r="AC21" s="2">
        <v>390.12061313352865</v>
      </c>
      <c r="AD21" s="2">
        <v>1.0322924980965282</v>
      </c>
      <c r="AE21" s="2">
        <v>41.687777912286272</v>
      </c>
      <c r="AF21" s="2">
        <v>9.7782073653384494</v>
      </c>
      <c r="AG21" s="2">
        <v>3.7847790634215226</v>
      </c>
      <c r="AH21" s="1">
        <v>12388.495997258295</v>
      </c>
      <c r="AI21" s="1">
        <v>15478.001606555576</v>
      </c>
      <c r="AJ21" s="1">
        <v>5656.1658826279245</v>
      </c>
      <c r="AK21" s="1">
        <v>390.12061313352865</v>
      </c>
      <c r="AL21" s="12">
        <v>1.0322924980965282</v>
      </c>
      <c r="AM21" s="2">
        <v>0.77105714026564676</v>
      </c>
      <c r="AN21" s="2">
        <v>5.1313149521298502</v>
      </c>
      <c r="AO21" s="2">
        <v>1.7703612012208294</v>
      </c>
      <c r="AP21" s="2">
        <v>12388.495997258295</v>
      </c>
      <c r="AQ21" s="2">
        <v>15478.001606555576</v>
      </c>
      <c r="AR21" s="2">
        <v>5656.1658826279245</v>
      </c>
      <c r="AS21" s="2">
        <v>390.12061313352865</v>
      </c>
      <c r="AT21" s="2">
        <v>1.0322924980965282</v>
      </c>
      <c r="AU21" s="2">
        <v>3.084228561062587</v>
      </c>
      <c r="AV21" s="2">
        <v>20.525259808519401</v>
      </c>
      <c r="AW21" s="2">
        <v>7.0814448048833176</v>
      </c>
      <c r="AX21" s="2">
        <v>12388.495997258295</v>
      </c>
      <c r="AY21" s="2">
        <v>15478.001606555576</v>
      </c>
      <c r="AZ21" s="2">
        <v>5656.1658826279245</v>
      </c>
      <c r="BA21" s="2">
        <v>390.12061313352865</v>
      </c>
      <c r="BB21" s="2">
        <v>1.0322924980965282</v>
      </c>
      <c r="BC21" s="2">
        <v>1.2047767816650731E-2</v>
      </c>
      <c r="BD21" s="2">
        <v>8.017679612702891E-2</v>
      </c>
      <c r="BE21" s="2">
        <v>2.7661893769075459E-2</v>
      </c>
      <c r="BF21" s="2">
        <v>12388.495997258295</v>
      </c>
      <c r="BG21" s="2">
        <v>15478.001606555576</v>
      </c>
      <c r="BH21" s="2">
        <v>5656.1658826279245</v>
      </c>
      <c r="BI21" s="2">
        <v>390.12061313352865</v>
      </c>
      <c r="BJ21" s="2">
        <v>1.0322924980965282</v>
      </c>
      <c r="BK21" s="2">
        <v>5.7070567961919901E-2</v>
      </c>
      <c r="BL21" s="2">
        <v>0.37979942525225802</v>
      </c>
      <c r="BM21" s="2">
        <v>0.13103506079537813</v>
      </c>
    </row>
    <row r="22" spans="1:65">
      <c r="A22" s="2">
        <f t="shared" si="0"/>
        <v>2016</v>
      </c>
      <c r="B22" s="1">
        <f>economy!Z62</f>
        <v>12530.666699563984</v>
      </c>
      <c r="C22" s="1">
        <f>economy!AA62</f>
        <v>15734.137724113429</v>
      </c>
      <c r="D22" s="1">
        <f>economy!AB62</f>
        <v>5844.6237659397066</v>
      </c>
      <c r="E22" s="1">
        <f>temperature!G172</f>
        <v>392.82168754394274</v>
      </c>
      <c r="F22" s="12">
        <f>temperature!I172</f>
        <v>1.0556620921389206</v>
      </c>
      <c r="G22" s="2">
        <f>economy!BE62</f>
        <v>1.3268146232056787E-2</v>
      </c>
      <c r="H22" s="2">
        <f>economy!BF62</f>
        <v>8.8360613896025203E-2</v>
      </c>
      <c r="I22" s="2">
        <f>economy!BG62</f>
        <v>3.1384132130570355E-2</v>
      </c>
      <c r="J22" s="1">
        <v>12552.005108248006</v>
      </c>
      <c r="K22" s="1">
        <v>15877.914314854143</v>
      </c>
      <c r="L22" s="1">
        <v>5895.0209230996825</v>
      </c>
      <c r="M22" s="1">
        <v>392.82168754394274</v>
      </c>
      <c r="N22" s="12">
        <v>1.0556620921389206</v>
      </c>
      <c r="O22" s="2">
        <v>0</v>
      </c>
      <c r="P22" s="2">
        <v>0</v>
      </c>
      <c r="Q22" s="2">
        <v>0</v>
      </c>
      <c r="R22" s="2">
        <v>11924.404852835605</v>
      </c>
      <c r="S22" s="2">
        <v>15084.018599111434</v>
      </c>
      <c r="T22" s="2">
        <v>5600.2698769446979</v>
      </c>
      <c r="U22" s="2">
        <v>392.82168754394274</v>
      </c>
      <c r="V22" s="2">
        <v>1.0556620921389206</v>
      </c>
      <c r="W22" s="2">
        <v>10.710835352973199</v>
      </c>
      <c r="X22" s="2">
        <v>2.5358049280151023</v>
      </c>
      <c r="Y22" s="2">
        <v>0.98512486354859852</v>
      </c>
      <c r="Z22" s="2">
        <v>11296.804597423206</v>
      </c>
      <c r="AA22" s="2">
        <v>14290.122883368729</v>
      </c>
      <c r="AB22" s="2">
        <v>5305.5188307897142</v>
      </c>
      <c r="AC22" s="2">
        <v>392.82168754394274</v>
      </c>
      <c r="AD22" s="2">
        <v>1.0556620921389206</v>
      </c>
      <c r="AE22" s="2">
        <v>42.811200870698578</v>
      </c>
      <c r="AF22" s="2">
        <v>10.135610394947086</v>
      </c>
      <c r="AG22" s="2">
        <v>3.9375433405753428</v>
      </c>
      <c r="AH22" s="1">
        <v>12381.297838775834</v>
      </c>
      <c r="AI22" s="1">
        <v>14727.701588928423</v>
      </c>
      <c r="AJ22" s="1">
        <v>5491.8436658198762</v>
      </c>
      <c r="AK22" s="1">
        <v>392.82168754394274</v>
      </c>
      <c r="AL22" s="12">
        <v>1.0556620921389206</v>
      </c>
      <c r="AM22" s="2">
        <v>1.5146057026260262</v>
      </c>
      <c r="AN22" s="2">
        <v>4.9573223464217984</v>
      </c>
      <c r="AO22" s="2">
        <v>1.7742439295114989</v>
      </c>
      <c r="AP22" s="2">
        <v>12210.59056930366</v>
      </c>
      <c r="AQ22" s="2">
        <v>13577.488863002705</v>
      </c>
      <c r="AR22" s="2">
        <v>5088.6664085400698</v>
      </c>
      <c r="AS22" s="2">
        <v>392.82168754394274</v>
      </c>
      <c r="AT22" s="2">
        <v>1.0556620921389206</v>
      </c>
      <c r="AU22" s="2">
        <v>14.118337992272627</v>
      </c>
      <c r="AV22" s="2">
        <v>16.879544486453145</v>
      </c>
      <c r="AW22" s="2">
        <v>6.1017596708314272</v>
      </c>
      <c r="AX22" s="2">
        <v>12530.666699563984</v>
      </c>
      <c r="AY22" s="2">
        <v>15734.137724113429</v>
      </c>
      <c r="AZ22" s="2">
        <v>5844.6237659397066</v>
      </c>
      <c r="BA22" s="2">
        <v>392.82168754394274</v>
      </c>
      <c r="BB22" s="2">
        <v>1.0556620921389206</v>
      </c>
      <c r="BC22" s="2">
        <v>1.3268146232056787E-2</v>
      </c>
      <c r="BD22" s="2">
        <v>8.8360613896025203E-2</v>
      </c>
      <c r="BE22" s="2">
        <v>3.1384132130570355E-2</v>
      </c>
      <c r="BF22" s="2">
        <v>12505.562689347487</v>
      </c>
      <c r="BG22" s="2">
        <v>15564.988793830234</v>
      </c>
      <c r="BH22" s="2">
        <v>5785.332992810323</v>
      </c>
      <c r="BI22" s="2">
        <v>392.82168754394274</v>
      </c>
      <c r="BJ22" s="2">
        <v>1.0556620921389206</v>
      </c>
      <c r="BK22" s="2">
        <v>6.2600015707653778E-2</v>
      </c>
      <c r="BL22" s="2">
        <v>0.40962774798713864</v>
      </c>
      <c r="BM22" s="2">
        <v>0.14567036014784582</v>
      </c>
    </row>
    <row r="23" spans="1:65">
      <c r="A23" s="2">
        <f t="shared" si="0"/>
        <v>2017</v>
      </c>
      <c r="B23" s="1">
        <f>economy!Z63</f>
        <v>12690.580301241265</v>
      </c>
      <c r="C23" s="1">
        <f>economy!AA63</f>
        <v>16126.857433722169</v>
      </c>
      <c r="D23" s="1">
        <f>economy!AB63</f>
        <v>6084.0047635768933</v>
      </c>
      <c r="E23" s="1">
        <f>temperature!G173</f>
        <v>395.56051941998044</v>
      </c>
      <c r="F23" s="12">
        <f>temperature!I173</f>
        <v>1.0793901226906168</v>
      </c>
      <c r="G23" s="2">
        <f>economy!BE63</f>
        <v>1.4654905746869685E-2</v>
      </c>
      <c r="H23" s="2">
        <f>economy!BF63</f>
        <v>9.9054072120923056E-2</v>
      </c>
      <c r="I23" s="2">
        <f>economy!BG63</f>
        <v>3.616547715211002E-2</v>
      </c>
      <c r="J23" s="1">
        <v>12712.953438221231</v>
      </c>
      <c r="K23" s="1">
        <v>16278.90941842008</v>
      </c>
      <c r="L23" s="1">
        <v>6138.8279885301945</v>
      </c>
      <c r="M23" s="1">
        <v>395.59017763365597</v>
      </c>
      <c r="N23" s="12">
        <v>1.0794019203445888</v>
      </c>
      <c r="O23" s="2">
        <v>0</v>
      </c>
      <c r="P23" s="2">
        <v>0</v>
      </c>
      <c r="Q23" s="2">
        <v>0</v>
      </c>
      <c r="R23" s="2">
        <v>12074.286439868591</v>
      </c>
      <c r="S23" s="2">
        <v>15461.097706512199</v>
      </c>
      <c r="T23" s="2">
        <v>5830.4286174564095</v>
      </c>
      <c r="U23" s="2">
        <v>395.35399225290519</v>
      </c>
      <c r="V23" s="2">
        <v>1.0793079443187175</v>
      </c>
      <c r="W23" s="2">
        <v>11.006392429906082</v>
      </c>
      <c r="X23" s="2">
        <v>2.6296368082131929</v>
      </c>
      <c r="Y23" s="2">
        <v>1.0250689579519832</v>
      </c>
      <c r="Z23" s="2">
        <v>11430.21643630471</v>
      </c>
      <c r="AA23" s="2">
        <v>14636.367458101497</v>
      </c>
      <c r="AB23" s="2">
        <v>5519.4202444874982</v>
      </c>
      <c r="AC23" s="2">
        <v>395.11780687215452</v>
      </c>
      <c r="AD23" s="2">
        <v>1.079213912134575</v>
      </c>
      <c r="AE23" s="2">
        <v>43.991709782194285</v>
      </c>
      <c r="AF23" s="2">
        <v>10.510443658218611</v>
      </c>
      <c r="AG23" s="2">
        <v>4.0971144481501316</v>
      </c>
      <c r="AH23" s="1">
        <v>12473.719195405067</v>
      </c>
      <c r="AI23" s="1">
        <v>15132.75857870849</v>
      </c>
      <c r="AJ23" s="1">
        <v>5724.18090725399</v>
      </c>
      <c r="AK23" s="1">
        <v>395.35291192425171</v>
      </c>
      <c r="AL23" s="12">
        <v>1.0793075143367492</v>
      </c>
      <c r="AM23" s="2">
        <v>0.73279108851165031</v>
      </c>
      <c r="AN23" s="2">
        <v>5.5832557858169807</v>
      </c>
      <c r="AO23" s="2">
        <v>2.0492898228651169</v>
      </c>
      <c r="AP23" s="2">
        <v>11982.343343585608</v>
      </c>
      <c r="AQ23" s="2">
        <v>14147.213539846596</v>
      </c>
      <c r="AR23" s="2">
        <v>5364.250896492541</v>
      </c>
      <c r="AS23" s="2">
        <v>395.11564621484752</v>
      </c>
      <c r="AT23" s="2">
        <v>1.0792130516554101</v>
      </c>
      <c r="AU23" s="2">
        <v>7.9515216822781545</v>
      </c>
      <c r="AV23" s="2">
        <v>19.526744877827394</v>
      </c>
      <c r="AW23" s="2">
        <v>7.2010567519651083</v>
      </c>
      <c r="AX23" s="2">
        <v>12690.580301241265</v>
      </c>
      <c r="AY23" s="2">
        <v>16126.857433722169</v>
      </c>
      <c r="AZ23" s="2">
        <v>6084.0047635768933</v>
      </c>
      <c r="BA23" s="2">
        <v>395.56051941998044</v>
      </c>
      <c r="BB23" s="2">
        <v>1.0793901226906168</v>
      </c>
      <c r="BC23" s="2">
        <v>1.4654905746869685E-2</v>
      </c>
      <c r="BD23" s="2">
        <v>9.9054072120923056E-2</v>
      </c>
      <c r="BE23" s="2">
        <v>3.616547715211002E-2</v>
      </c>
      <c r="BF23" s="2">
        <v>12664.34709480446</v>
      </c>
      <c r="BG23" s="2">
        <v>15951.185556521028</v>
      </c>
      <c r="BH23" s="2">
        <v>6020.6014299429535</v>
      </c>
      <c r="BI23" s="2">
        <v>395.52562740389158</v>
      </c>
      <c r="BJ23" s="2">
        <v>1.0793762419651733</v>
      </c>
      <c r="BK23" s="2">
        <v>6.9132920700149772E-2</v>
      </c>
      <c r="BL23" s="2">
        <v>0.45906227451077281</v>
      </c>
      <c r="BM23" s="2">
        <v>0.16776698650538802</v>
      </c>
    </row>
    <row r="24" spans="1:65">
      <c r="A24" s="2">
        <f t="shared" si="0"/>
        <v>2018</v>
      </c>
      <c r="B24" s="1">
        <f>economy!Z64</f>
        <v>12847.774287107715</v>
      </c>
      <c r="C24" s="1">
        <f>economy!AA64</f>
        <v>16518.721853761515</v>
      </c>
      <c r="D24" s="1">
        <f>economy!AB64</f>
        <v>6327.4691151384777</v>
      </c>
      <c r="E24" s="1">
        <f>temperature!G174</f>
        <v>398.36585398965275</v>
      </c>
      <c r="F24" s="12">
        <f>temperature!I174</f>
        <v>1.1034842713375046</v>
      </c>
      <c r="G24" s="2">
        <f>economy!BE64</f>
        <v>1.6180389869004653E-2</v>
      </c>
      <c r="H24" s="2">
        <f>economy!BF64</f>
        <v>0.11095892091792295</v>
      </c>
      <c r="I24" s="2">
        <f>economy!BG64</f>
        <v>4.1633001396351538E-2</v>
      </c>
      <c r="J24" s="1">
        <v>12871.258702191104</v>
      </c>
      <c r="K24" s="1">
        <v>16680.721835045515</v>
      </c>
      <c r="L24" s="1">
        <v>6387.5023227698621</v>
      </c>
      <c r="M24" s="1">
        <v>398.42532651810211</v>
      </c>
      <c r="N24" s="12">
        <v>1.1035191698371076</v>
      </c>
      <c r="O24" s="2">
        <v>0</v>
      </c>
      <c r="P24" s="2">
        <v>0</v>
      </c>
      <c r="Q24" s="2">
        <v>0</v>
      </c>
      <c r="R24" s="2">
        <v>12224.561735568897</v>
      </c>
      <c r="S24" s="2">
        <v>15842.617214971546</v>
      </c>
      <c r="T24" s="2">
        <v>6066.5680238172054</v>
      </c>
      <c r="U24" s="2">
        <v>397.96007400351544</v>
      </c>
      <c r="V24" s="2">
        <v>1.1032444381733328</v>
      </c>
      <c r="W24" s="2">
        <v>11.306042060420378</v>
      </c>
      <c r="X24" s="2">
        <v>2.7254500454896964</v>
      </c>
      <c r="Y24" s="2">
        <v>1.0657847220318459</v>
      </c>
      <c r="Z24" s="2">
        <v>11572.256710181164</v>
      </c>
      <c r="AA24" s="2">
        <v>14997.232357930752</v>
      </c>
      <c r="AB24" s="2">
        <v>5742.8437214229307</v>
      </c>
      <c r="AC24" s="2">
        <v>397.49276678695901</v>
      </c>
      <c r="AD24" s="2">
        <v>1.1029686237448451</v>
      </c>
      <c r="AE24" s="2">
        <v>45.188619041487144</v>
      </c>
      <c r="AF24" s="2">
        <v>10.893205217960706</v>
      </c>
      <c r="AG24" s="2">
        <v>4.2597733024995463</v>
      </c>
      <c r="AH24" s="1">
        <v>12704.764482941533</v>
      </c>
      <c r="AI24" s="1">
        <v>15457.500570902279</v>
      </c>
      <c r="AJ24" s="1">
        <v>5933.1341124913115</v>
      </c>
      <c r="AK24" s="1">
        <v>397.95421903413438</v>
      </c>
      <c r="AL24" s="12">
        <v>1.1032417072804401</v>
      </c>
      <c r="AM24" s="2">
        <v>0.268199539088602</v>
      </c>
      <c r="AN24" s="2">
        <v>6.2198698549682865</v>
      </c>
      <c r="AO24" s="2">
        <v>2.343286649159964</v>
      </c>
      <c r="AP24" s="2">
        <v>12320.146672253426</v>
      </c>
      <c r="AQ24" s="2">
        <v>14381.468524925296</v>
      </c>
      <c r="AR24" s="2">
        <v>5531.5594877529493</v>
      </c>
      <c r="AS24" s="2">
        <v>397.47804465275601</v>
      </c>
      <c r="AT24" s="2">
        <v>1.1029619635110901</v>
      </c>
      <c r="AU24" s="2">
        <v>5.6357406587066121</v>
      </c>
      <c r="AV24" s="2">
        <v>21.544558707310316</v>
      </c>
      <c r="AW24" s="2">
        <v>8.1498281150907292</v>
      </c>
      <c r="AX24" s="2">
        <v>12847.774287107715</v>
      </c>
      <c r="AY24" s="2">
        <v>16518.721853761515</v>
      </c>
      <c r="AZ24" s="2">
        <v>6327.4691151384777</v>
      </c>
      <c r="BA24" s="2">
        <v>398.36585398965275</v>
      </c>
      <c r="BB24" s="2">
        <v>1.1034842713375046</v>
      </c>
      <c r="BC24" s="2">
        <v>1.6180389869004653E-2</v>
      </c>
      <c r="BD24" s="2">
        <v>0.11095892091792295</v>
      </c>
      <c r="BE24" s="2">
        <v>4.1633001396351538E-2</v>
      </c>
      <c r="BF24" s="2">
        <v>12820.241238728035</v>
      </c>
      <c r="BG24" s="2">
        <v>16331.60690083778</v>
      </c>
      <c r="BH24" s="2">
        <v>6258.0746042628907</v>
      </c>
      <c r="BI24" s="2">
        <v>398.29649120896681</v>
      </c>
      <c r="BJ24" s="2">
        <v>1.1034434476714277</v>
      </c>
      <c r="BK24" s="2">
        <v>7.631753352485901E-2</v>
      </c>
      <c r="BL24" s="2">
        <v>0.51378440384699231</v>
      </c>
      <c r="BM24" s="2">
        <v>0.19291761719082257</v>
      </c>
    </row>
    <row r="25" spans="1:65">
      <c r="A25" s="2">
        <f t="shared" si="0"/>
        <v>2019</v>
      </c>
      <c r="B25" s="1">
        <f>economy!Z65</f>
        <v>13002.203533063957</v>
      </c>
      <c r="C25" s="1">
        <f>economy!AA65</f>
        <v>16910.606190979175</v>
      </c>
      <c r="D25" s="1">
        <f>economy!AB65</f>
        <v>6575.281467503748</v>
      </c>
      <c r="E25" s="1">
        <f>temperature!G175</f>
        <v>401.23628717717281</v>
      </c>
      <c r="F25" s="12">
        <f>temperature!I175</f>
        <v>1.1279509785281239</v>
      </c>
      <c r="G25" s="2">
        <f>economy!BE65</f>
        <v>1.785747363747053E-2</v>
      </c>
      <c r="H25" s="2">
        <f>economy!BF65</f>
        <v>0.12421767018752704</v>
      </c>
      <c r="I25" s="2">
        <f>economy!BG65</f>
        <v>4.7884149724345917E-2</v>
      </c>
      <c r="J25" s="1">
        <v>13026.845262844839</v>
      </c>
      <c r="K25" s="1">
        <v>17083.095865821564</v>
      </c>
      <c r="L25" s="1">
        <v>6640.9611338800578</v>
      </c>
      <c r="M25" s="1">
        <v>401.32645329462935</v>
      </c>
      <c r="N25" s="12">
        <v>1.1280200834759946</v>
      </c>
      <c r="O25" s="2">
        <v>0</v>
      </c>
      <c r="P25" s="2">
        <v>0</v>
      </c>
      <c r="Q25" s="2">
        <v>0</v>
      </c>
      <c r="R25" s="2">
        <v>12372.26105756713</v>
      </c>
      <c r="S25" s="2">
        <v>16224.677046421055</v>
      </c>
      <c r="T25" s="2">
        <v>6307.253223392674</v>
      </c>
      <c r="U25" s="2">
        <v>400.63684971668744</v>
      </c>
      <c r="V25" s="2">
        <v>1.1274837915722822</v>
      </c>
      <c r="W25" s="2">
        <v>11.609743730954685</v>
      </c>
      <c r="X25" s="2">
        <v>2.8232399077301933</v>
      </c>
      <c r="Y25" s="2">
        <v>1.1072592868933979</v>
      </c>
      <c r="Z25" s="2">
        <v>11711.875868113804</v>
      </c>
      <c r="AA25" s="2">
        <v>15358.628400400858</v>
      </c>
      <c r="AB25" s="2">
        <v>5970.5752617712888</v>
      </c>
      <c r="AC25" s="2">
        <v>399.94315397749068</v>
      </c>
      <c r="AD25" s="2">
        <v>1.1269443763819968</v>
      </c>
      <c r="AE25" s="2">
        <v>46.401763520122373</v>
      </c>
      <c r="AF25" s="2">
        <v>11.283875479569417</v>
      </c>
      <c r="AG25" s="2">
        <v>4.425468231216855</v>
      </c>
      <c r="AH25" s="1">
        <v>12926.30651521294</v>
      </c>
      <c r="AI25" s="1">
        <v>15783.762545085476</v>
      </c>
      <c r="AJ25" s="1">
        <v>6145.3199656739953</v>
      </c>
      <c r="AK25" s="1">
        <v>400.62604581039051</v>
      </c>
      <c r="AL25" s="12">
        <v>1.1274769073097601</v>
      </c>
      <c r="AM25" s="2">
        <v>2.2482298459299787E-2</v>
      </c>
      <c r="AN25" s="2">
        <v>6.9278806053908628</v>
      </c>
      <c r="AO25" s="2">
        <v>2.6776670517264987</v>
      </c>
      <c r="AP25" s="2">
        <v>12564.602377477177</v>
      </c>
      <c r="AQ25" s="2">
        <v>14650.851920495972</v>
      </c>
      <c r="AR25" s="2">
        <v>5711.4537325404162</v>
      </c>
      <c r="AS25" s="2">
        <v>399.91837122367633</v>
      </c>
      <c r="AT25" s="2">
        <v>1.1269281848681965</v>
      </c>
      <c r="AU25" s="2">
        <v>3.2862598460036105</v>
      </c>
      <c r="AV25" s="2">
        <v>23.890166809679371</v>
      </c>
      <c r="AW25" s="2">
        <v>9.2566459308457425</v>
      </c>
      <c r="AX25" s="2">
        <v>13002.203533063957</v>
      </c>
      <c r="AY25" s="2">
        <v>16910.606190979175</v>
      </c>
      <c r="AZ25" s="2">
        <v>6575.281467503748</v>
      </c>
      <c r="BA25" s="2">
        <v>401.23628717717281</v>
      </c>
      <c r="BB25" s="2">
        <v>1.1279509785281239</v>
      </c>
      <c r="BC25" s="2">
        <v>1.785747363747053E-2</v>
      </c>
      <c r="BD25" s="2">
        <v>0.12421767018752704</v>
      </c>
      <c r="BE25" s="2">
        <v>4.7884149724345917E-2</v>
      </c>
      <c r="BF25" s="2">
        <v>12973.317141036645</v>
      </c>
      <c r="BG25" s="2">
        <v>16711.514888414742</v>
      </c>
      <c r="BH25" s="2">
        <v>6499.427887111101</v>
      </c>
      <c r="BI25" s="2">
        <v>401.13143972190187</v>
      </c>
      <c r="BJ25" s="2">
        <v>1.1278703767419087</v>
      </c>
      <c r="BK25" s="2">
        <v>8.4214352601504894E-2</v>
      </c>
      <c r="BL25" s="2">
        <v>0.57466012485035234</v>
      </c>
      <c r="BM25" s="2">
        <v>0.22162923221427536</v>
      </c>
    </row>
    <row r="26" spans="1:65">
      <c r="A26" s="2">
        <f t="shared" si="0"/>
        <v>2020</v>
      </c>
      <c r="B26" s="1">
        <f>economy!Z66</f>
        <v>13153.797444175581</v>
      </c>
      <c r="C26" s="1">
        <f>economy!AA66</f>
        <v>17302.232502497907</v>
      </c>
      <c r="D26" s="1">
        <f>economy!AB66</f>
        <v>6827.3265624920241</v>
      </c>
      <c r="E26" s="1">
        <f>temperature!G176</f>
        <v>404.17083172793434</v>
      </c>
      <c r="F26" s="12">
        <f>temperature!I176</f>
        <v>1.1527956634619316</v>
      </c>
      <c r="G26" s="2">
        <f>economy!BE66</f>
        <v>1.9700104252219609E-2</v>
      </c>
      <c r="H26" s="2">
        <f>economy!BF66</f>
        <v>0.138972696833537</v>
      </c>
      <c r="I26" s="2">
        <f>economy!BG66</f>
        <v>5.5024210844978279E-2</v>
      </c>
      <c r="J26" s="1">
        <v>13179.643734684947</v>
      </c>
      <c r="K26" s="1">
        <v>17485.784861508419</v>
      </c>
      <c r="L26" s="1">
        <v>6899.1237262968989</v>
      </c>
      <c r="M26" s="1">
        <v>404.29291470110633</v>
      </c>
      <c r="N26" s="12">
        <v>1.1529100143468565</v>
      </c>
      <c r="O26" s="2">
        <v>0</v>
      </c>
      <c r="P26" s="2">
        <v>0</v>
      </c>
      <c r="Q26" s="2">
        <v>0</v>
      </c>
      <c r="R26" s="2">
        <v>12517.317996058153</v>
      </c>
      <c r="S26" s="2">
        <v>16607.042405785112</v>
      </c>
      <c r="T26" s="2">
        <v>6552.4074574930282</v>
      </c>
      <c r="U26" s="2">
        <v>403.38146600686184</v>
      </c>
      <c r="V26" s="2">
        <v>1.1520362486891105</v>
      </c>
      <c r="W26" s="2">
        <v>11.917457722512376</v>
      </c>
      <c r="X26" s="2">
        <v>2.9230017440276095</v>
      </c>
      <c r="Y26" s="2">
        <v>1.149480132660982</v>
      </c>
      <c r="Z26" s="2">
        <v>11849.009597759894</v>
      </c>
      <c r="AA26" s="2">
        <v>15720.331795316246</v>
      </c>
      <c r="AB26" s="2">
        <v>6202.5418707085719</v>
      </c>
      <c r="AC26" s="2">
        <v>402.46388081050748</v>
      </c>
      <c r="AD26" s="2">
        <v>1.1511562601142007</v>
      </c>
      <c r="AE26" s="2">
        <v>47.630981465883174</v>
      </c>
      <c r="AF26" s="2">
        <v>11.682435207020987</v>
      </c>
      <c r="AG26" s="2">
        <v>4.5941489642470268</v>
      </c>
      <c r="AH26" s="1">
        <v>13150.549557939044</v>
      </c>
      <c r="AI26" s="1">
        <v>16106.193132580185</v>
      </c>
      <c r="AJ26" s="1">
        <v>6358.8814524243753</v>
      </c>
      <c r="AK26" s="1">
        <v>403.36449286062606</v>
      </c>
      <c r="AL26" s="12">
        <v>1.152022970156575</v>
      </c>
      <c r="AM26" s="2">
        <v>4.7682682942763893E-5</v>
      </c>
      <c r="AN26" s="2">
        <v>7.7097965253381302</v>
      </c>
      <c r="AO26" s="2">
        <v>3.0559140384240311</v>
      </c>
      <c r="AP26" s="2">
        <v>12827.293276904658</v>
      </c>
      <c r="AQ26" s="2">
        <v>14908.583501249679</v>
      </c>
      <c r="AR26" s="2">
        <v>5888.7936479634045</v>
      </c>
      <c r="AS26" s="2">
        <v>402.42462636535544</v>
      </c>
      <c r="AT26" s="2">
        <v>1.1511252538854533</v>
      </c>
      <c r="AU26" s="2">
        <v>1.5106512703016279</v>
      </c>
      <c r="AV26" s="2">
        <v>26.442222914534295</v>
      </c>
      <c r="AW26" s="2">
        <v>10.490373286096522</v>
      </c>
      <c r="AX26" s="2">
        <v>13153.797444175581</v>
      </c>
      <c r="AY26" s="2">
        <v>17302.232502497907</v>
      </c>
      <c r="AZ26" s="2">
        <v>6827.3265624920241</v>
      </c>
      <c r="BA26" s="2">
        <v>404.17083172793434</v>
      </c>
      <c r="BB26" s="2">
        <v>1.1527956634619316</v>
      </c>
      <c r="BC26" s="2">
        <v>1.9700104252219609E-2</v>
      </c>
      <c r="BD26" s="2">
        <v>0.138972696833537</v>
      </c>
      <c r="BE26" s="2">
        <v>5.5024210844978279E-2</v>
      </c>
      <c r="BF26" s="2">
        <v>13123.502840912957</v>
      </c>
      <c r="BG26" s="2">
        <v>17090.526407618054</v>
      </c>
      <c r="BH26" s="2">
        <v>6744.4858434084899</v>
      </c>
      <c r="BI26" s="2">
        <v>404.02910829831251</v>
      </c>
      <c r="BJ26" s="2">
        <v>1.1526625311491063</v>
      </c>
      <c r="BK26" s="2">
        <v>9.2888694720699799E-2</v>
      </c>
      <c r="BL26" s="2">
        <v>0.64231958309958359</v>
      </c>
      <c r="BM26" s="2">
        <v>0.25436942152387321</v>
      </c>
    </row>
    <row r="27" spans="1:65">
      <c r="A27" s="2">
        <f t="shared" si="0"/>
        <v>2021</v>
      </c>
      <c r="B27" s="1">
        <f>economy!Z67</f>
        <v>13302.491293357858</v>
      </c>
      <c r="C27" s="1">
        <f>economy!AA67</f>
        <v>17693.339581382763</v>
      </c>
      <c r="D27" s="1">
        <f>economy!AB67</f>
        <v>7083.4920995434595</v>
      </c>
      <c r="E27" s="1">
        <f>temperature!G177</f>
        <v>407.16860033442833</v>
      </c>
      <c r="F27" s="12">
        <f>temperature!I177</f>
        <v>1.1780228089494293</v>
      </c>
      <c r="G27" s="2">
        <f>economy!BE67</f>
        <v>2.1723396050842461E-2</v>
      </c>
      <c r="H27" s="2">
        <f>economy!BF67</f>
        <v>0.15538015395620114</v>
      </c>
      <c r="I27" s="2">
        <f>economy!BG67</f>
        <v>6.3171693007254601E-2</v>
      </c>
      <c r="J27" s="1">
        <v>13329.590609356033</v>
      </c>
      <c r="K27" s="1">
        <v>17888.550879071689</v>
      </c>
      <c r="L27" s="1">
        <v>7161.9115892761874</v>
      </c>
      <c r="M27" s="1">
        <v>407.32408252122184</v>
      </c>
      <c r="N27" s="12">
        <v>1.1781934697046099</v>
      </c>
      <c r="O27" s="2">
        <v>0</v>
      </c>
      <c r="P27" s="2">
        <v>0</v>
      </c>
      <c r="Q27" s="2">
        <v>0</v>
      </c>
      <c r="R27" s="2">
        <v>12659.671764120911</v>
      </c>
      <c r="S27" s="2">
        <v>16989.486803965076</v>
      </c>
      <c r="T27" s="2">
        <v>6801.9560462501095</v>
      </c>
      <c r="U27" s="2">
        <v>406.19192038251083</v>
      </c>
      <c r="V27" s="2">
        <v>1.176910504618589</v>
      </c>
      <c r="W27" s="2">
        <v>12.229145008604926</v>
      </c>
      <c r="X27" s="2">
        <v>3.0247309642052564</v>
      </c>
      <c r="Y27" s="2">
        <v>1.1924350970054651</v>
      </c>
      <c r="Z27" s="2">
        <v>11983.599025392843</v>
      </c>
      <c r="AA27" s="2">
        <v>16082.126719836922</v>
      </c>
      <c r="AB27" s="2">
        <v>6438.672531664206</v>
      </c>
      <c r="AC27" s="2">
        <v>405.05155686137493</v>
      </c>
      <c r="AD27" s="2">
        <v>1.1756171131568252</v>
      </c>
      <c r="AE27" s="2">
        <v>48.876114087594537</v>
      </c>
      <c r="AF27" s="2">
        <v>12.088865441651947</v>
      </c>
      <c r="AG27" s="2">
        <v>4.7657666694627574</v>
      </c>
      <c r="AH27" s="1">
        <v>13328.230077750795</v>
      </c>
      <c r="AI27" s="1">
        <v>16424.764127002683</v>
      </c>
      <c r="AJ27" s="1">
        <v>6573.6445923808151</v>
      </c>
      <c r="AK27" s="1">
        <v>406.16732956679016</v>
      </c>
      <c r="AL27" s="12">
        <v>1.1768881370630369</v>
      </c>
      <c r="AM27" s="2">
        <v>12.23249982887206</v>
      </c>
      <c r="AN27" s="2">
        <v>3.0233927615792244</v>
      </c>
      <c r="AO27" s="2">
        <v>1.1919042480387256</v>
      </c>
      <c r="AP27" s="2">
        <v>13091.197486395646</v>
      </c>
      <c r="AQ27" s="2">
        <v>15160.822064759554</v>
      </c>
      <c r="AR27" s="2">
        <v>6065.3061826607955</v>
      </c>
      <c r="AS27" s="2">
        <v>404.9938805834887</v>
      </c>
      <c r="AT27" s="2">
        <v>1.1755647207986162</v>
      </c>
      <c r="AU27" s="2">
        <v>48.927759964774282</v>
      </c>
      <c r="AV27" s="2">
        <v>12.072296252834526</v>
      </c>
      <c r="AW27" s="2">
        <v>4.7591798289725977</v>
      </c>
      <c r="AX27" s="2">
        <v>13302.491293357858</v>
      </c>
      <c r="AY27" s="2">
        <v>17693.339581382763</v>
      </c>
      <c r="AZ27" s="2">
        <v>7083.4920995434595</v>
      </c>
      <c r="BA27" s="2">
        <v>407.16860033442833</v>
      </c>
      <c r="BB27" s="2">
        <v>1.1780228089494293</v>
      </c>
      <c r="BC27" s="2">
        <v>2.1723396050842461E-2</v>
      </c>
      <c r="BD27" s="2">
        <v>0.15538015395620114</v>
      </c>
      <c r="BE27" s="2">
        <v>6.3171693007254601E-2</v>
      </c>
      <c r="BF27" s="2">
        <v>13270.7322118422</v>
      </c>
      <c r="BG27" s="2">
        <v>17468.357417154941</v>
      </c>
      <c r="BH27" s="2">
        <v>6993.1003490104113</v>
      </c>
      <c r="BI27" s="2">
        <v>406.98831603202478</v>
      </c>
      <c r="BJ27" s="2">
        <v>1.1778243734147691</v>
      </c>
      <c r="BK27" s="2">
        <v>0.10241125924540159</v>
      </c>
      <c r="BL27" s="2">
        <v>0.71745698348901343</v>
      </c>
      <c r="BM27" s="2">
        <v>0.29166417834771291</v>
      </c>
    </row>
    <row r="28" spans="1:65">
      <c r="A28" s="2">
        <f t="shared" si="0"/>
        <v>2022</v>
      </c>
      <c r="B28" s="1">
        <f>economy!Z68</f>
        <v>13448.225869485319</v>
      </c>
      <c r="C28" s="1">
        <f>economy!AA68</f>
        <v>18083.673930538505</v>
      </c>
      <c r="D28" s="1">
        <f>economy!AB68</f>
        <v>7343.6659322250762</v>
      </c>
      <c r="E28" s="1">
        <f>temperature!G178</f>
        <v>410.22875801551379</v>
      </c>
      <c r="F28" s="12">
        <f>temperature!I178</f>
        <v>1.2036360242818209</v>
      </c>
      <c r="G28" s="2">
        <f>economy!BE68</f>
        <v>2.3943718617906413E-2</v>
      </c>
      <c r="H28" s="2">
        <f>economy!BF68</f>
        <v>0.17361104520532455</v>
      </c>
      <c r="I28" s="2">
        <f>economy!BG68</f>
        <v>7.2459820695554719E-2</v>
      </c>
      <c r="J28" s="1">
        <v>13476.627902342298</v>
      </c>
      <c r="K28" s="1">
        <v>18291.164335251109</v>
      </c>
      <c r="L28" s="1">
        <v>7429.2484487874517</v>
      </c>
      <c r="M28" s="1">
        <v>410.41933050162186</v>
      </c>
      <c r="N28" s="12">
        <v>1.2038741487058968</v>
      </c>
      <c r="O28" s="2">
        <v>0</v>
      </c>
      <c r="P28" s="2">
        <v>0</v>
      </c>
      <c r="Q28" s="2">
        <v>0</v>
      </c>
      <c r="R28" s="2">
        <v>12799.266859403766</v>
      </c>
      <c r="S28" s="2">
        <v>17371.791727504955</v>
      </c>
      <c r="T28" s="2">
        <v>7055.826438617014</v>
      </c>
      <c r="U28" s="2">
        <v>409.06672214778388</v>
      </c>
      <c r="V28" s="2">
        <v>1.2021139751324168</v>
      </c>
      <c r="W28" s="2">
        <v>12.54476715636935</v>
      </c>
      <c r="X28" s="2">
        <v>3.1284230163803786</v>
      </c>
      <c r="Y28" s="2">
        <v>1.2361123787439685</v>
      </c>
      <c r="Z28" s="2">
        <v>12115.59038793764</v>
      </c>
      <c r="AA28" s="2">
        <v>16443.80500225741</v>
      </c>
      <c r="AB28" s="2">
        <v>6678.8982557422805</v>
      </c>
      <c r="AC28" s="2">
        <v>407.70381959247277</v>
      </c>
      <c r="AD28" s="2">
        <v>1.2003380251385412</v>
      </c>
      <c r="AE28" s="2">
        <v>50.137005151792707</v>
      </c>
      <c r="AF28" s="2">
        <v>12.503147412498175</v>
      </c>
      <c r="AG28" s="2">
        <v>4.9402739680574506</v>
      </c>
      <c r="AH28" s="1">
        <v>12802.778081147739</v>
      </c>
      <c r="AI28" s="1">
        <v>17364.10609278777</v>
      </c>
      <c r="AJ28" s="1">
        <v>7052.6853216003838</v>
      </c>
      <c r="AK28" s="1">
        <v>409.02609044315091</v>
      </c>
      <c r="AL28" s="12">
        <v>1.2020767138033155</v>
      </c>
      <c r="AM28" s="2">
        <v>12.545119437609127</v>
      </c>
      <c r="AN28" s="2">
        <v>3.1282976066578203</v>
      </c>
      <c r="AO28" s="2">
        <v>1.2360651378978795</v>
      </c>
      <c r="AP28" s="2">
        <v>12128.392557357536</v>
      </c>
      <c r="AQ28" s="2">
        <v>16421.266864888414</v>
      </c>
      <c r="AR28" s="2">
        <v>6669.6672462296938</v>
      </c>
      <c r="AS28" s="2">
        <v>407.62296115580216</v>
      </c>
      <c r="AT28" s="2">
        <v>1.2002561476939348</v>
      </c>
      <c r="AU28" s="2">
        <v>50.142157640762804</v>
      </c>
      <c r="AV28" s="2">
        <v>12.501571495795847</v>
      </c>
      <c r="AW28" s="2">
        <v>4.9396832182079633</v>
      </c>
      <c r="AX28" s="2">
        <v>13448.225869485319</v>
      </c>
      <c r="AY28" s="2">
        <v>18083.673930538505</v>
      </c>
      <c r="AZ28" s="2">
        <v>7343.6659322250762</v>
      </c>
      <c r="BA28" s="2">
        <v>410.22875801551379</v>
      </c>
      <c r="BB28" s="2">
        <v>1.2036360242818209</v>
      </c>
      <c r="BC28" s="2">
        <v>2.3943718617906413E-2</v>
      </c>
      <c r="BD28" s="2">
        <v>0.17361104520532455</v>
      </c>
      <c r="BE28" s="2">
        <v>7.2459820695554719E-2</v>
      </c>
      <c r="BF28" s="2">
        <v>13414.944653739891</v>
      </c>
      <c r="BG28" s="2">
        <v>17844.729799516255</v>
      </c>
      <c r="BH28" s="2">
        <v>7245.121030676969</v>
      </c>
      <c r="BI28" s="2">
        <v>410.00799290858345</v>
      </c>
      <c r="BJ28" s="2">
        <v>1.2033594184974257</v>
      </c>
      <c r="BK28" s="2">
        <v>0.11285857883618992</v>
      </c>
      <c r="BL28" s="2">
        <v>0.80083036156988663</v>
      </c>
      <c r="BM28" s="2">
        <v>0.33410261264362806</v>
      </c>
    </row>
    <row r="29" spans="1:65">
      <c r="A29" s="2">
        <f t="shared" si="0"/>
        <v>2023</v>
      </c>
      <c r="B29" s="1">
        <f>economy!Z69</f>
        <v>13590.947145531847</v>
      </c>
      <c r="C29" s="1">
        <f>economy!AA69</f>
        <v>18472.989482475707</v>
      </c>
      <c r="D29" s="1">
        <f>economy!AB69</f>
        <v>7607.7360047877901</v>
      </c>
      <c r="E29" s="1">
        <f>temperature!G179</f>
        <v>413.35049266322574</v>
      </c>
      <c r="F29" s="12">
        <f>temperature!I179</f>
        <v>1.2296380945030567</v>
      </c>
      <c r="G29" s="2">
        <f>economy!BE69</f>
        <v>2.6378789517657712E-2</v>
      </c>
      <c r="H29" s="2">
        <f>economy!BF69</f>
        <v>0.19385248756157097</v>
      </c>
      <c r="I29" s="2">
        <f>economy!BG69</f>
        <v>8.3038223163015859E-2</v>
      </c>
      <c r="J29" s="1">
        <v>13620.702820851038</v>
      </c>
      <c r="K29" s="1">
        <v>18693.403662469995</v>
      </c>
      <c r="L29" s="1">
        <v>7701.0602889445727</v>
      </c>
      <c r="M29" s="1">
        <v>413.57802700040895</v>
      </c>
      <c r="N29" s="12">
        <v>1.2299549765011726</v>
      </c>
      <c r="O29" s="2">
        <v>0</v>
      </c>
      <c r="P29" s="2">
        <v>0</v>
      </c>
      <c r="Q29" s="2">
        <v>0</v>
      </c>
      <c r="R29" s="2">
        <v>12936.052746005813</v>
      </c>
      <c r="S29" s="2">
        <v>17753.746310231018</v>
      </c>
      <c r="T29" s="2">
        <v>7313.9482331979034</v>
      </c>
      <c r="U29" s="2">
        <v>412.00468714304191</v>
      </c>
      <c r="V29" s="2">
        <v>1.227652972953313</v>
      </c>
      <c r="W29" s="2">
        <v>12.864286231473226</v>
      </c>
      <c r="X29" s="2">
        <v>3.2340733631832062</v>
      </c>
      <c r="Y29" s="2">
        <v>1.280500537348497</v>
      </c>
      <c r="Z29" s="2">
        <v>12244.934724309152</v>
      </c>
      <c r="AA29" s="2">
        <v>16805.165806910391</v>
      </c>
      <c r="AB29" s="2">
        <v>6923.1521028457028</v>
      </c>
      <c r="AC29" s="2">
        <v>410.41892864178919</v>
      </c>
      <c r="AD29" s="2">
        <v>1.2253286564893169</v>
      </c>
      <c r="AE29" s="2">
        <v>51.413500594008362</v>
      </c>
      <c r="AF29" s="2">
        <v>12.925262440793754</v>
      </c>
      <c r="AG29" s="2">
        <v>5.1176249332010313</v>
      </c>
      <c r="AH29" s="1">
        <v>12936.41601529909</v>
      </c>
      <c r="AI29" s="1">
        <v>17753.034612232546</v>
      </c>
      <c r="AJ29" s="1">
        <v>7313.6687140306103</v>
      </c>
      <c r="AK29" s="1">
        <v>411.96487573980323</v>
      </c>
      <c r="AL29" s="12">
        <v>1.2276017329040978</v>
      </c>
      <c r="AM29" s="2">
        <v>12.86461149007396</v>
      </c>
      <c r="AN29" s="2">
        <v>3.2339574618810092</v>
      </c>
      <c r="AO29" s="2">
        <v>1.2804569063851754</v>
      </c>
      <c r="AP29" s="2">
        <v>12246.193114013833</v>
      </c>
      <c r="AQ29" s="2">
        <v>16803.047656927291</v>
      </c>
      <c r="AR29" s="2">
        <v>6922.3242436846158</v>
      </c>
      <c r="AS29" s="2">
        <v>410.3389059137088</v>
      </c>
      <c r="AT29" s="2">
        <v>1.2252187911604273</v>
      </c>
      <c r="AU29" s="2">
        <v>51.418258035380418</v>
      </c>
      <c r="AV29" s="2">
        <v>12.923805985099097</v>
      </c>
      <c r="AW29" s="2">
        <v>5.117079316221492</v>
      </c>
      <c r="AX29" s="2">
        <v>13590.947145531847</v>
      </c>
      <c r="AY29" s="2">
        <v>18472.989482475707</v>
      </c>
      <c r="AZ29" s="2">
        <v>7607.7360047877901</v>
      </c>
      <c r="BA29" s="2">
        <v>413.35049266322574</v>
      </c>
      <c r="BB29" s="2">
        <v>1.2296380945030567</v>
      </c>
      <c r="BC29" s="2">
        <v>2.6378789517657712E-2</v>
      </c>
      <c r="BD29" s="2">
        <v>0.19385248756157097</v>
      </c>
      <c r="BE29" s="2">
        <v>8.3038223163015859E-2</v>
      </c>
      <c r="BF29" s="2">
        <v>13556.084744805874</v>
      </c>
      <c r="BG29" s="2">
        <v>18219.372478487192</v>
      </c>
      <c r="BH29" s="2">
        <v>7500.3955558706266</v>
      </c>
      <c r="BI29" s="2">
        <v>413.08712483581871</v>
      </c>
      <c r="BJ29" s="2">
        <v>1.2292703005858108</v>
      </c>
      <c r="BK29" s="2">
        <v>0.12431344396915482</v>
      </c>
      <c r="BL29" s="2">
        <v>0.89326679812134979</v>
      </c>
      <c r="BM29" s="2">
        <v>0.38234381569134923</v>
      </c>
    </row>
    <row r="30" spans="1:65">
      <c r="A30" s="2">
        <f t="shared" si="0"/>
        <v>2024</v>
      </c>
      <c r="B30" s="1">
        <f>economy!Z70</f>
        <v>13730.605968257552</v>
      </c>
      <c r="C30" s="1">
        <f>economy!AA70</f>
        <v>18861.047264642308</v>
      </c>
      <c r="D30" s="1">
        <f>economy!AB70</f>
        <v>7875.5902407592557</v>
      </c>
      <c r="E30" s="1">
        <f>temperature!G180</f>
        <v>416.53299761592461</v>
      </c>
      <c r="F30" s="12">
        <f>temperature!I180</f>
        <v>1.2560310215314894</v>
      </c>
      <c r="G30" s="2">
        <f>economy!BE70</f>
        <v>2.9047772955543855E-2</v>
      </c>
      <c r="H30" s="2">
        <f>economy!BF70</f>
        <v>0.21630906608622733</v>
      </c>
      <c r="I30" s="2">
        <f>economy!BG70</f>
        <v>9.5074799025995832E-2</v>
      </c>
      <c r="J30" s="1">
        <v>13761.7674524214</v>
      </c>
      <c r="K30" s="1">
        <v>19095.054971129808</v>
      </c>
      <c r="L30" s="1">
        <v>7977.2753481414093</v>
      </c>
      <c r="M30" s="1">
        <v>416.79953107542269</v>
      </c>
      <c r="N30" s="12">
        <v>1.2564381361944925</v>
      </c>
      <c r="O30" s="2">
        <v>0</v>
      </c>
      <c r="P30" s="2">
        <v>0</v>
      </c>
      <c r="Q30" s="2">
        <v>0</v>
      </c>
      <c r="R30" s="2">
        <v>13069.983556141649</v>
      </c>
      <c r="S30" s="2">
        <v>18135.147010795103</v>
      </c>
      <c r="T30" s="2">
        <v>7576.2531748666725</v>
      </c>
      <c r="U30" s="2">
        <v>415.00481363606474</v>
      </c>
      <c r="V30" s="2">
        <v>1.2535328275573661</v>
      </c>
      <c r="W30" s="2">
        <v>13.187664707249757</v>
      </c>
      <c r="X30" s="2">
        <v>3.3416774571326409</v>
      </c>
      <c r="Y30" s="2">
        <v>1.3255884890736027</v>
      </c>
      <c r="Z30" s="2">
        <v>12371.587585739402</v>
      </c>
      <c r="AA30" s="2">
        <v>17166.015324171596</v>
      </c>
      <c r="AB30" s="2">
        <v>7171.3691793407452</v>
      </c>
      <c r="AC30" s="2">
        <v>413.19551998160398</v>
      </c>
      <c r="AD30" s="2">
        <v>1.2505974466190588</v>
      </c>
      <c r="AE30" s="2">
        <v>52.705448146666399</v>
      </c>
      <c r="AF30" s="2">
        <v>13.355191840749242</v>
      </c>
      <c r="AG30" s="2">
        <v>5.2977750748810255</v>
      </c>
      <c r="AH30" s="1">
        <v>13070.314015561364</v>
      </c>
      <c r="AI30" s="1">
        <v>18134.497091353565</v>
      </c>
      <c r="AJ30" s="1">
        <v>7575.9950264202271</v>
      </c>
      <c r="AK30" s="1">
        <v>414.96635429388982</v>
      </c>
      <c r="AL30" s="12">
        <v>1.2534686908852395</v>
      </c>
      <c r="AM30" s="2">
        <v>13.187964991479021</v>
      </c>
      <c r="AN30" s="2">
        <v>3.3415703556900662</v>
      </c>
      <c r="AO30" s="2">
        <v>1.3255481981546646</v>
      </c>
      <c r="AP30" s="2">
        <v>12372.73236487209</v>
      </c>
      <c r="AQ30" s="2">
        <v>17164.081008262117</v>
      </c>
      <c r="AR30" s="2">
        <v>7170.6046018576608</v>
      </c>
      <c r="AS30" s="2">
        <v>413.11804828341695</v>
      </c>
      <c r="AT30" s="2">
        <v>1.2504616909265713</v>
      </c>
      <c r="AU30" s="2">
        <v>52.709840452227233</v>
      </c>
      <c r="AV30" s="2">
        <v>13.353845948031257</v>
      </c>
      <c r="AW30" s="2">
        <v>5.2972712187209767</v>
      </c>
      <c r="AX30" s="2">
        <v>13730.605968257552</v>
      </c>
      <c r="AY30" s="2">
        <v>18861.047264642308</v>
      </c>
      <c r="AZ30" s="2">
        <v>7875.5902407592557</v>
      </c>
      <c r="BA30" s="2">
        <v>416.53299761592461</v>
      </c>
      <c r="BB30" s="2">
        <v>1.2560310215314894</v>
      </c>
      <c r="BC30" s="2">
        <v>2.9047772955543855E-2</v>
      </c>
      <c r="BD30" s="2">
        <v>0.21630906608622733</v>
      </c>
      <c r="BE30" s="2">
        <v>9.5074799025995832E-2</v>
      </c>
      <c r="BF30" s="2">
        <v>13694.101933048261</v>
      </c>
      <c r="BG30" s="2">
        <v>18592.021084683369</v>
      </c>
      <c r="BH30" s="2">
        <v>7758.7694446169235</v>
      </c>
      <c r="BI30" s="2">
        <v>416.22472080364378</v>
      </c>
      <c r="BJ30" s="2">
        <v>1.2555588248605609</v>
      </c>
      <c r="BK30" s="2">
        <v>0.1368653552118482</v>
      </c>
      <c r="BL30" s="2">
        <v>0.99566788461814792</v>
      </c>
      <c r="BM30" s="2">
        <v>0.43712434215310714</v>
      </c>
    </row>
    <row r="31" spans="1:65">
      <c r="A31" s="2">
        <f t="shared" si="0"/>
        <v>2025</v>
      </c>
      <c r="B31" s="1">
        <f>economy!Z71</f>
        <v>13867.157767970219</v>
      </c>
      <c r="C31" s="1">
        <f>economy!AA71</f>
        <v>19247.615075655107</v>
      </c>
      <c r="D31" s="1">
        <f>economy!AB71</f>
        <v>8147.1164071501898</v>
      </c>
      <c r="E31" s="1">
        <f>temperature!G181</f>
        <v>419.77546148049521</v>
      </c>
      <c r="F31" s="12">
        <f>temperature!I181</f>
        <v>1.2828160603735077</v>
      </c>
      <c r="G31" s="2">
        <f>economy!BE71</f>
        <v>3.1971384668560365E-2</v>
      </c>
      <c r="H31" s="2">
        <f>economy!BF71</f>
        <v>0.2412042869370187</v>
      </c>
      <c r="I31" s="2">
        <f>economy!BG71</f>
        <v>0.10875777340762954</v>
      </c>
      <c r="J31" s="1">
        <v>13899.778473594846</v>
      </c>
      <c r="K31" s="1">
        <v>19495.911721312346</v>
      </c>
      <c r="L31" s="1">
        <v>8257.8240942808461</v>
      </c>
      <c r="M31" s="1">
        <v>420.08319062395276</v>
      </c>
      <c r="N31" s="12">
        <v>1.283325099540948</v>
      </c>
      <c r="O31" s="2">
        <v>0</v>
      </c>
      <c r="P31" s="2">
        <v>0</v>
      </c>
      <c r="Q31" s="2">
        <v>0</v>
      </c>
      <c r="R31" s="2">
        <v>13201.01781097692</v>
      </c>
      <c r="S31" s="2">
        <v>18515.797299061043</v>
      </c>
      <c r="T31" s="2">
        <v>7842.6751313834238</v>
      </c>
      <c r="U31" s="2">
        <v>418.06620740793812</v>
      </c>
      <c r="V31" s="2">
        <v>1.279757970804162</v>
      </c>
      <c r="W31" s="2">
        <v>13.5148653783668</v>
      </c>
      <c r="X31" s="2">
        <v>3.4512307155757691</v>
      </c>
      <c r="Y31" s="2">
        <v>1.3713655003064866</v>
      </c>
      <c r="Z31" s="2">
        <v>12495.50876456657</v>
      </c>
      <c r="AA31" s="2">
        <v>17526.166468549978</v>
      </c>
      <c r="AB31" s="2">
        <v>7423.4866163643355</v>
      </c>
      <c r="AC31" s="2">
        <v>416.0324570262232</v>
      </c>
      <c r="AD31" s="2">
        <v>1.2761517547424619</v>
      </c>
      <c r="AE31" s="2">
        <v>54.012696985002449</v>
      </c>
      <c r="AF31" s="2">
        <v>13.792916818330758</v>
      </c>
      <c r="AG31" s="2">
        <v>5.4806813134092831</v>
      </c>
      <c r="AH31" s="1">
        <v>13201.318399257472</v>
      </c>
      <c r="AI31" s="1">
        <v>18515.203863989413</v>
      </c>
      <c r="AJ31" s="1">
        <v>7842.4367553032298</v>
      </c>
      <c r="AK31" s="1">
        <v>418.02881229677575</v>
      </c>
      <c r="AL31" s="12">
        <v>1.2796818681037461</v>
      </c>
      <c r="AM31" s="2">
        <v>13.515142584944403</v>
      </c>
      <c r="AN31" s="2">
        <v>3.4511317562545156</v>
      </c>
      <c r="AO31" s="2">
        <v>1.371328298665208</v>
      </c>
      <c r="AP31" s="2">
        <v>12496.550100795785</v>
      </c>
      <c r="AQ31" s="2">
        <v>17524.400238599446</v>
      </c>
      <c r="AR31" s="2">
        <v>7422.7805898894812</v>
      </c>
      <c r="AS31" s="2">
        <v>415.95700738052977</v>
      </c>
      <c r="AT31" s="2">
        <v>1.2759919241455393</v>
      </c>
      <c r="AU31" s="2">
        <v>54.016751858985053</v>
      </c>
      <c r="AV31" s="2">
        <v>13.791673228036414</v>
      </c>
      <c r="AW31" s="2">
        <v>5.4802160840444047</v>
      </c>
      <c r="AX31" s="2">
        <v>13867.157767970219</v>
      </c>
      <c r="AY31" s="2">
        <v>19247.615075655107</v>
      </c>
      <c r="AZ31" s="2">
        <v>8147.1164071501898</v>
      </c>
      <c r="BA31" s="2">
        <v>419.77546148049521</v>
      </c>
      <c r="BB31" s="2">
        <v>1.2828160603735077</v>
      </c>
      <c r="BC31" s="2">
        <v>3.1971384668560365E-2</v>
      </c>
      <c r="BD31" s="2">
        <v>0.2412042869370187</v>
      </c>
      <c r="BE31" s="2">
        <v>0.10875777340762954</v>
      </c>
      <c r="BF31" s="2">
        <v>13828.950247506491</v>
      </c>
      <c r="BG31" s="2">
        <v>18962.417656500314</v>
      </c>
      <c r="BH31" s="2">
        <v>8020.085865225311</v>
      </c>
      <c r="BI31" s="2">
        <v>419.41979325498664</v>
      </c>
      <c r="BJ31" s="2">
        <v>1.2822260101832603</v>
      </c>
      <c r="BK31" s="2">
        <v>0.15061100331798583</v>
      </c>
      <c r="BL31" s="2">
        <v>1.1090155417034857</v>
      </c>
      <c r="BM31" s="2">
        <v>0.4992663827222163</v>
      </c>
    </row>
    <row r="32" spans="1:65">
      <c r="A32" s="2">
        <f t="shared" si="0"/>
        <v>2026</v>
      </c>
      <c r="B32" s="1">
        <f>economy!Z72</f>
        <v>14000.562287561623</v>
      </c>
      <c r="C32" s="1">
        <f>economy!AA72</f>
        <v>19632.467174212466</v>
      </c>
      <c r="D32" s="1">
        <f>economy!AB72</f>
        <v>8422.2019578816071</v>
      </c>
      <c r="E32" s="1">
        <f>temperature!G182</f>
        <v>423.07706231491659</v>
      </c>
      <c r="F32" s="12">
        <f>temperature!I182</f>
        <v>1.309993752347592</v>
      </c>
      <c r="G32" s="2">
        <f>economy!BE72</f>
        <v>3.5172003368026936E-2</v>
      </c>
      <c r="H32" s="2">
        <f>economy!BF72</f>
        <v>0.26878213438301563</v>
      </c>
      <c r="I32" s="2">
        <f>economy!BG72</f>
        <v>0.12429796511574284</v>
      </c>
      <c r="J32" s="1">
        <v>14034.696877841126</v>
      </c>
      <c r="K32" s="1">
        <v>19895.774406092489</v>
      </c>
      <c r="L32" s="1">
        <v>8542.6391828269916</v>
      </c>
      <c r="M32" s="1">
        <v>423.4283417334716</v>
      </c>
      <c r="N32" s="12">
        <v>1.3106166568696276</v>
      </c>
      <c r="O32" s="2">
        <v>0</v>
      </c>
      <c r="P32" s="2">
        <v>0</v>
      </c>
      <c r="Q32" s="2">
        <v>0</v>
      </c>
      <c r="R32" s="2">
        <v>13329.118159879741</v>
      </c>
      <c r="S32" s="2">
        <v>18895.507353479446</v>
      </c>
      <c r="T32" s="2">
        <v>8113.1500535847017</v>
      </c>
      <c r="U32" s="2">
        <v>421.18803665248561</v>
      </c>
      <c r="V32" s="2">
        <v>1.3063320018186586</v>
      </c>
      <c r="W32" s="2">
        <v>13.845851279223174</v>
      </c>
      <c r="X32" s="2">
        <v>3.5627284955208576</v>
      </c>
      <c r="Y32" s="2">
        <v>1.4178211786527306</v>
      </c>
      <c r="Z32" s="2">
        <v>12616.662040805697</v>
      </c>
      <c r="AA32" s="2">
        <v>17885.438587048418</v>
      </c>
      <c r="AB32" s="2">
        <v>7679.4435322554937</v>
      </c>
      <c r="AC32" s="2">
        <v>418.92874052589161</v>
      </c>
      <c r="AD32" s="2">
        <v>1.3019979598032383</v>
      </c>
      <c r="AE32" s="2">
        <v>55.335097391911823</v>
      </c>
      <c r="AF32" s="2">
        <v>14.238418369432857</v>
      </c>
      <c r="AG32" s="2">
        <v>5.6663019437012236</v>
      </c>
      <c r="AH32" s="1">
        <v>13329.391556552528</v>
      </c>
      <c r="AI32" s="1">
        <v>18894.965550645458</v>
      </c>
      <c r="AJ32" s="1">
        <v>8112.9299645582059</v>
      </c>
      <c r="AK32" s="1">
        <v>421.15152192817106</v>
      </c>
      <c r="AL32" s="12">
        <v>1.30624475834484</v>
      </c>
      <c r="AM32" s="2">
        <v>13.846107163920763</v>
      </c>
      <c r="AN32" s="2">
        <v>3.5626370681064108</v>
      </c>
      <c r="AO32" s="2">
        <v>1.4177868334560355</v>
      </c>
      <c r="AP32" s="2">
        <v>12617.6092065188</v>
      </c>
      <c r="AQ32" s="2">
        <v>17883.826008785974</v>
      </c>
      <c r="AR32" s="2">
        <v>7678.7916602649802</v>
      </c>
      <c r="AS32" s="2">
        <v>418.8549751059702</v>
      </c>
      <c r="AT32" s="2">
        <v>1.3018156727289532</v>
      </c>
      <c r="AU32" s="2">
        <v>55.338840484409708</v>
      </c>
      <c r="AV32" s="2">
        <v>14.237269417251092</v>
      </c>
      <c r="AW32" s="2">
        <v>5.6658724309904169</v>
      </c>
      <c r="AX32" s="2">
        <v>14000.562287561623</v>
      </c>
      <c r="AY32" s="2">
        <v>19632.467174212466</v>
      </c>
      <c r="AZ32" s="2">
        <v>8422.2019578816071</v>
      </c>
      <c r="BA32" s="2">
        <v>423.07706231491659</v>
      </c>
      <c r="BB32" s="2">
        <v>1.309993752347592</v>
      </c>
      <c r="BC32" s="2">
        <v>3.5172003368026936E-2</v>
      </c>
      <c r="BD32" s="2">
        <v>0.26878213438301563</v>
      </c>
      <c r="BE32" s="2">
        <v>0.12429796511574284</v>
      </c>
      <c r="BF32" s="2">
        <v>13960.58802878696</v>
      </c>
      <c r="BG32" s="2">
        <v>19330.310355558639</v>
      </c>
      <c r="BH32" s="2">
        <v>8284.1854111935299</v>
      </c>
      <c r="BI32" s="2">
        <v>422.6713464359583</v>
      </c>
      <c r="BJ32" s="2">
        <v>1.3092721262711811</v>
      </c>
      <c r="BK32" s="2">
        <v>0.16565477852837962</v>
      </c>
      <c r="BL32" s="2">
        <v>1.2343782041046221</v>
      </c>
      <c r="BM32" s="2">
        <v>0.56968667588165012</v>
      </c>
    </row>
    <row r="33" spans="1:65">
      <c r="A33" s="2">
        <f t="shared" si="0"/>
        <v>2027</v>
      </c>
      <c r="B33" s="1">
        <f>economy!Z73</f>
        <v>14130.783329914913</v>
      </c>
      <c r="C33" s="1">
        <f>economy!AA73</f>
        <v>20015.383982260275</v>
      </c>
      <c r="D33" s="1">
        <f>economy!AB73</f>
        <v>8700.7338596344016</v>
      </c>
      <c r="E33" s="1">
        <f>temperature!G183</f>
        <v>426.43696442070495</v>
      </c>
      <c r="F33" s="12">
        <f>temperature!I183</f>
        <v>1.3375639564416615</v>
      </c>
      <c r="G33" s="2">
        <f>economy!BE73</f>
        <v>3.8673789070771659E-2</v>
      </c>
      <c r="H33" s="2">
        <f>economy!BF73</f>
        <v>0.29930873777425759</v>
      </c>
      <c r="I33" s="2">
        <f>economy!BG73</f>
        <v>0.14193128262777474</v>
      </c>
      <c r="J33" s="1">
        <v>14166.487721838093</v>
      </c>
      <c r="K33" s="1">
        <v>20294.450248007852</v>
      </c>
      <c r="L33" s="1">
        <v>8831.6554008541243</v>
      </c>
      <c r="M33" s="1">
        <v>426.83430873538134</v>
      </c>
      <c r="N33" s="12">
        <v>1.3383129464923409</v>
      </c>
      <c r="O33" s="2">
        <v>0</v>
      </c>
      <c r="P33" s="2">
        <v>0</v>
      </c>
      <c r="Q33" s="2">
        <v>0</v>
      </c>
      <c r="R33" s="2">
        <v>13454.251137237796</v>
      </c>
      <c r="S33" s="2">
        <v>19274.093770959575</v>
      </c>
      <c r="T33" s="2">
        <v>8387.6159221885573</v>
      </c>
      <c r="U33" s="2">
        <v>424.36950493522886</v>
      </c>
      <c r="V33" s="2">
        <v>1.3332577391959701</v>
      </c>
      <c r="W33" s="2">
        <v>14.180585607176498</v>
      </c>
      <c r="X33" s="2">
        <v>3.6761660686295614</v>
      </c>
      <c r="Y33" s="2">
        <v>1.4649454621947364</v>
      </c>
      <c r="Z33" s="2">
        <v>12735.014945716108</v>
      </c>
      <c r="AA33" s="2">
        <v>18243.657179341368</v>
      </c>
      <c r="AB33" s="2">
        <v>7939.18098206788</v>
      </c>
      <c r="AC33" s="2">
        <v>421.88345410070804</v>
      </c>
      <c r="AD33" s="2">
        <v>1.3281415354450583</v>
      </c>
      <c r="AE33" s="2">
        <v>56.672500442257217</v>
      </c>
      <c r="AF33" s="2">
        <v>14.691677178567545</v>
      </c>
      <c r="AG33" s="2">
        <v>5.8545965921193588</v>
      </c>
      <c r="AH33" s="1">
        <v>13454.499784786734</v>
      </c>
      <c r="AI33" s="1">
        <v>19273.599155509222</v>
      </c>
      <c r="AJ33" s="1">
        <v>8387.4127411929676</v>
      </c>
      <c r="AK33" s="1">
        <v>424.33375023196561</v>
      </c>
      <c r="AL33" s="12">
        <v>1.333160103345868</v>
      </c>
      <c r="AM33" s="2">
        <v>14.180821794783935</v>
      </c>
      <c r="AN33" s="2">
        <v>3.6760816072814531</v>
      </c>
      <c r="AO33" s="2">
        <v>1.4649137574304372</v>
      </c>
      <c r="AP33" s="2">
        <v>12735.876394256917</v>
      </c>
      <c r="AQ33" s="2">
        <v>18242.185029192686</v>
      </c>
      <c r="AR33" s="2">
        <v>7938.5791823086929</v>
      </c>
      <c r="AS33" s="2">
        <v>421.81115169860834</v>
      </c>
      <c r="AT33" s="2">
        <v>1.327938265768797</v>
      </c>
      <c r="AU33" s="2">
        <v>56.675955493659259</v>
      </c>
      <c r="AV33" s="2">
        <v>14.690615757025757</v>
      </c>
      <c r="AW33" s="2">
        <v>5.8542000959615397</v>
      </c>
      <c r="AX33" s="2">
        <v>14130.783329914913</v>
      </c>
      <c r="AY33" s="2">
        <v>20015.383982260275</v>
      </c>
      <c r="AZ33" s="2">
        <v>8700.7338596344016</v>
      </c>
      <c r="BA33" s="2">
        <v>426.43696442070495</v>
      </c>
      <c r="BB33" s="2">
        <v>1.3375639564416615</v>
      </c>
      <c r="BC33" s="2">
        <v>3.8673789070771659E-2</v>
      </c>
      <c r="BD33" s="2">
        <v>0.29930873777425759</v>
      </c>
      <c r="BE33" s="2">
        <v>0.14193128262777474</v>
      </c>
      <c r="BF33" s="2">
        <v>14088.977677997995</v>
      </c>
      <c r="BG33" s="2">
        <v>19695.453198631392</v>
      </c>
      <c r="BH33" s="2">
        <v>8550.9058631915505</v>
      </c>
      <c r="BI33" s="2">
        <v>425.9783695510788</v>
      </c>
      <c r="BJ33" s="2">
        <v>1.3366967274700967</v>
      </c>
      <c r="BK33" s="2">
        <v>0.1821093104845499</v>
      </c>
      <c r="BL33" s="2">
        <v>1.3729173868182873</v>
      </c>
      <c r="BM33" s="2">
        <v>0.64940620912364777</v>
      </c>
    </row>
    <row r="34" spans="1:65">
      <c r="A34" s="2">
        <f t="shared" si="0"/>
        <v>2028</v>
      </c>
      <c r="B34" s="1">
        <f>economy!Z74</f>
        <v>14257.788522720872</v>
      </c>
      <c r="C34" s="1">
        <f>economy!AA74</f>
        <v>20396.151803458408</v>
      </c>
      <c r="D34" s="1">
        <f>economy!AB74</f>
        <v>8982.5984028705097</v>
      </c>
      <c r="E34" s="1">
        <f>temperature!G184</f>
        <v>429.85431668515275</v>
      </c>
      <c r="F34" s="12">
        <f>temperature!I184</f>
        <v>1.3655258794496508</v>
      </c>
      <c r="G34" s="2">
        <f>economy!BE74</f>
        <v>4.2502808667433591E-2</v>
      </c>
      <c r="H34" s="2">
        <f>economy!BF74</f>
        <v>0.33307415463590023</v>
      </c>
      <c r="I34" s="2">
        <f>economy!BG74</f>
        <v>0.16192146899508381</v>
      </c>
      <c r="J34" s="1">
        <v>14295.119889144762</v>
      </c>
      <c r="K34" s="1">
        <v>20691.752909709259</v>
      </c>
      <c r="L34" s="1">
        <v>9124.8095997960081</v>
      </c>
      <c r="M34" s="1">
        <v>430.30040465540037</v>
      </c>
      <c r="N34" s="12">
        <v>1.3664134837237818</v>
      </c>
      <c r="O34" s="2">
        <v>0</v>
      </c>
      <c r="P34" s="2">
        <v>0</v>
      </c>
      <c r="Q34" s="2">
        <v>0</v>
      </c>
      <c r="R34" s="2">
        <v>13576.38693593109</v>
      </c>
      <c r="S34" s="2">
        <v>19651.379290240893</v>
      </c>
      <c r="T34" s="2">
        <v>8666.0126838041942</v>
      </c>
      <c r="U34" s="2">
        <v>427.60983508399147</v>
      </c>
      <c r="V34" s="2">
        <v>1.3605372653735064</v>
      </c>
      <c r="W34" s="2">
        <v>14.519031650636382</v>
      </c>
      <c r="X34" s="2">
        <v>3.7915385965817854</v>
      </c>
      <c r="Y34" s="2">
        <v>1.512728607295718</v>
      </c>
      <c r="Z34" s="2">
        <v>12850.538541512882</v>
      </c>
      <c r="AA34" s="2">
        <v>18600.653630806377</v>
      </c>
      <c r="AB34" s="2">
        <v>8202.6418966777819</v>
      </c>
      <c r="AC34" s="2">
        <v>424.89573137652781</v>
      </c>
      <c r="AD34" s="2">
        <v>1.3545871096366633</v>
      </c>
      <c r="AE34" s="2">
        <v>58.024757706852618</v>
      </c>
      <c r="AF34" s="2">
        <v>15.152673518969694</v>
      </c>
      <c r="AG34" s="2">
        <v>6.0455261674071679</v>
      </c>
      <c r="AH34" s="1">
        <v>13576.613060185535</v>
      </c>
      <c r="AI34" s="1">
        <v>19650.927792143131</v>
      </c>
      <c r="AJ34" s="1">
        <v>8665.8251315050511</v>
      </c>
      <c r="AK34" s="1">
        <v>427.57475892840978</v>
      </c>
      <c r="AL34" s="12">
        <v>1.3604299264849378</v>
      </c>
      <c r="AM34" s="2">
        <v>14.519249644312364</v>
      </c>
      <c r="AN34" s="2">
        <v>3.7914605768397087</v>
      </c>
      <c r="AO34" s="2">
        <v>1.512699342694698</v>
      </c>
      <c r="AP34" s="2">
        <v>12851.321977409629</v>
      </c>
      <c r="AQ34" s="2">
        <v>18599.309799587172</v>
      </c>
      <c r="AR34" s="2">
        <v>8202.0863817170448</v>
      </c>
      <c r="AS34" s="2">
        <v>424.82474217416933</v>
      </c>
      <c r="AT34" s="2">
        <v>1.3543642194895835</v>
      </c>
      <c r="AU34" s="2">
        <v>58.027946683503394</v>
      </c>
      <c r="AV34" s="2">
        <v>15.151693039957113</v>
      </c>
      <c r="AW34" s="2">
        <v>6.0451601843218228</v>
      </c>
      <c r="AX34" s="2">
        <v>14257.788522720872</v>
      </c>
      <c r="AY34" s="2">
        <v>20396.151803458408</v>
      </c>
      <c r="AZ34" s="2">
        <v>8982.5984028705097</v>
      </c>
      <c r="BA34" s="2">
        <v>429.85431668515275</v>
      </c>
      <c r="BB34" s="2">
        <v>1.3655258794496508</v>
      </c>
      <c r="BC34" s="2">
        <v>4.2502808667433591E-2</v>
      </c>
      <c r="BD34" s="2">
        <v>0.33307415463590023</v>
      </c>
      <c r="BE34" s="2">
        <v>0.16192146899508381</v>
      </c>
      <c r="BF34" s="2">
        <v>14214.085423120283</v>
      </c>
      <c r="BG34" s="2">
        <v>20057.605807140073</v>
      </c>
      <c r="BH34" s="2">
        <v>8820.0819395183535</v>
      </c>
      <c r="BI34" s="2">
        <v>429.3398328002724</v>
      </c>
      <c r="BJ34" s="2">
        <v>1.3644986843684921</v>
      </c>
      <c r="BK34" s="2">
        <v>0.20009604020522964</v>
      </c>
      <c r="BL34" s="2">
        <v>1.5258946471545423</v>
      </c>
      <c r="BM34" s="2">
        <v>0.73956076105818436</v>
      </c>
    </row>
    <row r="35" spans="1:65">
      <c r="A35" s="2">
        <f t="shared" si="0"/>
        <v>2029</v>
      </c>
      <c r="B35" s="1">
        <f>economy!Z75</f>
        <v>14381.549099710926</v>
      </c>
      <c r="C35" s="1">
        <f>economy!AA75</f>
        <v>20774.562557583227</v>
      </c>
      <c r="D35" s="1">
        <f>economy!AB75</f>
        <v>9267.6810003987648</v>
      </c>
      <c r="E35" s="1">
        <f>temperature!G185</f>
        <v>433.32825183205318</v>
      </c>
      <c r="F35" s="12">
        <f>temperature!I185</f>
        <v>1.3938781052483831</v>
      </c>
      <c r="G35" s="2">
        <f>economy!BE75</f>
        <v>4.6687169089570976E-2</v>
      </c>
      <c r="H35" s="2">
        <f>economy!BF75</f>
        <v>0.37039427626743138</v>
      </c>
      <c r="I35" s="2">
        <f>economy!BG75</f>
        <v>0.18456311716895218</v>
      </c>
      <c r="J35" s="1">
        <v>14420.565870277025</v>
      </c>
      <c r="K35" s="1">
        <v>21087.502219403665</v>
      </c>
      <c r="L35" s="1">
        <v>9422.0406192029095</v>
      </c>
      <c r="M35" s="1">
        <v>433.82593187650843</v>
      </c>
      <c r="N35" s="12">
        <v>1.3949171895603374</v>
      </c>
      <c r="O35" s="2">
        <v>0</v>
      </c>
      <c r="P35" s="2">
        <v>0</v>
      </c>
      <c r="Q35" s="2">
        <v>0</v>
      </c>
      <c r="R35" s="2">
        <v>13695.499196519002</v>
      </c>
      <c r="S35" s="2">
        <v>20027.192529366694</v>
      </c>
      <c r="T35" s="2">
        <v>8948.2821783549625</v>
      </c>
      <c r="U35" s="2">
        <v>430.90825968916408</v>
      </c>
      <c r="V35" s="2">
        <v>1.388171966070983</v>
      </c>
      <c r="W35" s="2">
        <v>14.861152722001673</v>
      </c>
      <c r="X35" s="2">
        <v>3.908841106983421</v>
      </c>
      <c r="Y35" s="2">
        <v>1.5611611752675396</v>
      </c>
      <c r="Z35" s="2">
        <v>12963.207216331572</v>
      </c>
      <c r="AA35" s="2">
        <v>18956.264959044191</v>
      </c>
      <c r="AB35" s="2">
        <v>8469.7710136288079</v>
      </c>
      <c r="AC35" s="2">
        <v>427.96473620925582</v>
      </c>
      <c r="AD35" s="2">
        <v>1.3813385147342474</v>
      </c>
      <c r="AE35" s="2">
        <v>59.3917209760981</v>
      </c>
      <c r="AF35" s="2">
        <v>15.621387154836507</v>
      </c>
      <c r="AG35" s="2">
        <v>6.2390528070140547</v>
      </c>
      <c r="AH35" s="1">
        <v>13695.704825398812</v>
      </c>
      <c r="AI35" s="1">
        <v>20026.780423210879</v>
      </c>
      <c r="AJ35" s="1">
        <v>8948.1090687128872</v>
      </c>
      <c r="AK35" s="1">
        <v>430.87380457187635</v>
      </c>
      <c r="AL35" s="12">
        <v>1.3880555657554516</v>
      </c>
      <c r="AM35" s="2">
        <v>14.861353912029903</v>
      </c>
      <c r="AN35" s="2">
        <v>3.9087690429323843</v>
      </c>
      <c r="AO35" s="2">
        <v>1.5611341652676851</v>
      </c>
      <c r="AP35" s="2">
        <v>12963.919659894729</v>
      </c>
      <c r="AQ35" s="2">
        <v>18955.038362303621</v>
      </c>
      <c r="AR35" s="2">
        <v>8469.2582720010505</v>
      </c>
      <c r="AS35" s="2">
        <v>427.89495432307763</v>
      </c>
      <c r="AT35" s="2">
        <v>1.3810972754032718</v>
      </c>
      <c r="AU35" s="2">
        <v>59.394664197457146</v>
      </c>
      <c r="AV35" s="2">
        <v>15.620481514099836</v>
      </c>
      <c r="AW35" s="2">
        <v>6.2387150172329475</v>
      </c>
      <c r="AX35" s="2">
        <v>14381.549099710926</v>
      </c>
      <c r="AY35" s="2">
        <v>20774.562557583227</v>
      </c>
      <c r="AZ35" s="2">
        <v>9267.6810003987648</v>
      </c>
      <c r="BA35" s="2">
        <v>433.32825183205318</v>
      </c>
      <c r="BB35" s="2">
        <v>1.3938781052483831</v>
      </c>
      <c r="BC35" s="2">
        <v>4.6687169089570976E-2</v>
      </c>
      <c r="BD35" s="2">
        <v>0.37039427626743138</v>
      </c>
      <c r="BE35" s="2">
        <v>0.18456311716895218</v>
      </c>
      <c r="BF35" s="2">
        <v>14335.881101818946</v>
      </c>
      <c r="BG35" s="2">
        <v>20416.533174898374</v>
      </c>
      <c r="BH35" s="2">
        <v>9091.5450381121627</v>
      </c>
      <c r="BI35" s="2">
        <v>432.75468513304145</v>
      </c>
      <c r="BJ35" s="2">
        <v>1.392676213975278</v>
      </c>
      <c r="BK35" s="2">
        <v>0.219745825619065</v>
      </c>
      <c r="BL35" s="2">
        <v>1.6946789569117562</v>
      </c>
      <c r="BM35" s="2">
        <v>0.84141233654394876</v>
      </c>
    </row>
    <row r="36" spans="1:65">
      <c r="A36" s="2">
        <f t="shared" si="0"/>
        <v>2030</v>
      </c>
      <c r="B36" s="1">
        <f>economy!Z76</f>
        <v>14502.039697307317</v>
      </c>
      <c r="C36" s="1">
        <f>economy!AA76</f>
        <v>21150.413531176742</v>
      </c>
      <c r="D36" s="1">
        <f>economy!AB76</f>
        <v>9555.8659755441968</v>
      </c>
      <c r="E36" s="1">
        <f>temperature!G186</f>
        <v>436.85788619357271</v>
      </c>
      <c r="F36" s="12">
        <f>temperature!I186</f>
        <v>1.4226186234066831</v>
      </c>
      <c r="G36" s="2">
        <f>economy!BE76</f>
        <v>5.1257158450483446E-2</v>
      </c>
      <c r="H36" s="2">
        <f>economy!BF76</f>
        <v>0.4116128624333138</v>
      </c>
      <c r="I36" s="2">
        <f>economy!BG76</f>
        <v>0.21018497868539882</v>
      </c>
      <c r="J36" s="1">
        <v>14542.801558187923</v>
      </c>
      <c r="K36" s="1">
        <v>21481.52391137528</v>
      </c>
      <c r="L36" s="1">
        <v>9723.2892034769866</v>
      </c>
      <c r="M36" s="1">
        <v>437.4101829045203</v>
      </c>
      <c r="N36" s="12">
        <v>1.4238224190200182</v>
      </c>
      <c r="O36" s="2">
        <v>0</v>
      </c>
      <c r="P36" s="2">
        <v>0</v>
      </c>
      <c r="Q36" s="2">
        <v>0</v>
      </c>
      <c r="R36" s="2">
        <v>13811.564811190967</v>
      </c>
      <c r="S36" s="2">
        <v>20401.367737546665</v>
      </c>
      <c r="T36" s="2">
        <v>9234.3680598001811</v>
      </c>
      <c r="U36" s="2">
        <v>434.26401559351746</v>
      </c>
      <c r="V36" s="2">
        <v>1.4161625665286672</v>
      </c>
      <c r="W36" s="2">
        <v>15.206912095377529</v>
      </c>
      <c r="X36" s="2">
        <v>4.0280684699519504</v>
      </c>
      <c r="Y36" s="2">
        <v>1.6102340181746486</v>
      </c>
      <c r="Z36" s="2">
        <v>13072.998493540179</v>
      </c>
      <c r="AA36" s="2">
        <v>19310.333574204407</v>
      </c>
      <c r="AB36" s="2">
        <v>8740.5148015380764</v>
      </c>
      <c r="AC36" s="2">
        <v>431.08965083468382</v>
      </c>
      <c r="AD36" s="2">
        <v>1.4083988314582947</v>
      </c>
      <c r="AE36" s="2">
        <v>60.773242003050228</v>
      </c>
      <c r="AF36" s="2">
        <v>16.097797246269181</v>
      </c>
      <c r="AG36" s="2">
        <v>6.4351398199219805</v>
      </c>
      <c r="AH36" s="1">
        <v>13811.751791916233</v>
      </c>
      <c r="AI36" s="1">
        <v>20400.991614505172</v>
      </c>
      <c r="AJ36" s="1">
        <v>9234.2082939259708</v>
      </c>
      <c r="AK36" s="1">
        <v>434.23013889879451</v>
      </c>
      <c r="AL36" s="12">
        <v>1.4160377060816269</v>
      </c>
      <c r="AM36" s="2">
        <v>15.207097767352623</v>
      </c>
      <c r="AN36" s="2">
        <v>4.0280019115467081</v>
      </c>
      <c r="AO36" s="2">
        <v>1.6102090909310316</v>
      </c>
      <c r="AP36" s="2">
        <v>13073.646340205685</v>
      </c>
      <c r="AQ36" s="2">
        <v>19309.214068967762</v>
      </c>
      <c r="AR36" s="2">
        <v>8740.0415796127454</v>
      </c>
      <c r="AS36" s="2">
        <v>431.02099764088348</v>
      </c>
      <c r="AT36" s="2">
        <v>1.4081404370619388</v>
      </c>
      <c r="AU36" s="2">
        <v>60.775958260671302</v>
      </c>
      <c r="AV36" s="2">
        <v>16.096960789887977</v>
      </c>
      <c r="AW36" s="2">
        <v>6.4348280750504019</v>
      </c>
      <c r="AX36" s="2">
        <v>14502.039697307317</v>
      </c>
      <c r="AY36" s="2">
        <v>21150.413531176742</v>
      </c>
      <c r="AZ36" s="2">
        <v>9555.8659755441968</v>
      </c>
      <c r="BA36" s="2">
        <v>436.85788619357271</v>
      </c>
      <c r="BB36" s="2">
        <v>1.4226186234066831</v>
      </c>
      <c r="BC36" s="2">
        <v>5.1257158450483446E-2</v>
      </c>
      <c r="BD36" s="2">
        <v>0.4116128624333138</v>
      </c>
      <c r="BE36" s="2">
        <v>0.21018497868539882</v>
      </c>
      <c r="BF36" s="2">
        <v>14454.337959696137</v>
      </c>
      <c r="BG36" s="2">
        <v>20772.005454455837</v>
      </c>
      <c r="BH36" s="2">
        <v>9365.122972944795</v>
      </c>
      <c r="BI36" s="2">
        <v>436.22185301541901</v>
      </c>
      <c r="BJ36" s="2">
        <v>1.4212269088715463</v>
      </c>
      <c r="BK36" s="2">
        <v>0.24119958218954465</v>
      </c>
      <c r="BL36" s="2">
        <v>1.8807544985245437</v>
      </c>
      <c r="BM36" s="2">
        <v>0.95636154722359656</v>
      </c>
    </row>
    <row r="37" spans="1:65">
      <c r="A37" s="2">
        <f t="shared" si="0"/>
        <v>2031</v>
      </c>
      <c r="B37" s="1">
        <f>economy!Z77</f>
        <v>14619.238165699644</v>
      </c>
      <c r="C37" s="1">
        <f>economy!AA77</f>
        <v>21523.507144500141</v>
      </c>
      <c r="D37" s="1">
        <f>economy!AB77</f>
        <v>9847.0363417191911</v>
      </c>
      <c r="E37" s="1">
        <f>temperature!G187</f>
        <v>440.44231976994826</v>
      </c>
      <c r="F37" s="12">
        <f>temperature!I187</f>
        <v>1.4517448572192166</v>
      </c>
      <c r="G37" s="2">
        <f>economy!BE77</f>
        <v>5.6245395548101401E-2</v>
      </c>
      <c r="H37" s="2">
        <f>economy!BF77</f>
        <v>0.45710371193084343</v>
      </c>
      <c r="I37" s="2">
        <f>economy!BG77</f>
        <v>0.23915359011889717</v>
      </c>
      <c r="J37" s="1">
        <v>14661.806058163203</v>
      </c>
      <c r="K37" s="1">
        <v>21873.649381618055</v>
      </c>
      <c r="L37" s="1">
        <v>10028.497913272131</v>
      </c>
      <c r="M37" s="1">
        <v>441.0524411712837</v>
      </c>
      <c r="N37" s="12">
        <v>1.4531269891215133</v>
      </c>
      <c r="O37" s="2">
        <v>0</v>
      </c>
      <c r="P37" s="2">
        <v>0</v>
      </c>
      <c r="Q37" s="2">
        <v>0</v>
      </c>
      <c r="R37" s="2">
        <v>13924.563741537133</v>
      </c>
      <c r="S37" s="2">
        <v>20773.744561450007</v>
      </c>
      <c r="T37" s="2">
        <v>9524.2157117680981</v>
      </c>
      <c r="U37" s="2">
        <v>437.6763407836599</v>
      </c>
      <c r="V37" s="2">
        <v>1.4445091655706987</v>
      </c>
      <c r="W37" s="2">
        <v>15.556272948974987</v>
      </c>
      <c r="X37" s="2">
        <v>4.1492153754859507</v>
      </c>
      <c r="Y37" s="2">
        <v>1.6599382640069427</v>
      </c>
      <c r="Z37" s="2">
        <v>13179.892854494339</v>
      </c>
      <c r="AA37" s="2">
        <v>19662.707053186976</v>
      </c>
      <c r="AB37" s="2">
        <v>9014.8213796216987</v>
      </c>
      <c r="AC37" s="2">
        <v>434.26966881335574</v>
      </c>
      <c r="AD37" s="2">
        <v>1.435770428872515</v>
      </c>
      <c r="AE37" s="2">
        <v>62.16917226556783</v>
      </c>
      <c r="AF37" s="2">
        <v>16.581882257362388</v>
      </c>
      <c r="AG37" s="2">
        <v>6.6337516269219909</v>
      </c>
      <c r="AH37" s="1">
        <v>13924.733756411686</v>
      </c>
      <c r="AI37" s="1">
        <v>20773.401303305498</v>
      </c>
      <c r="AJ37" s="1">
        <v>9524.0682720527348</v>
      </c>
      <c r="AK37" s="1">
        <v>437.64300927277759</v>
      </c>
      <c r="AL37" s="12">
        <v>1.4443764109921833</v>
      </c>
      <c r="AM37" s="2">
        <v>15.556444291444347</v>
      </c>
      <c r="AN37" s="2">
        <v>4.1491539060326765</v>
      </c>
      <c r="AO37" s="2">
        <v>1.6599152604509912</v>
      </c>
      <c r="AP37" s="2">
        <v>13180.481929278421</v>
      </c>
      <c r="AQ37" s="2">
        <v>19661.685360806659</v>
      </c>
      <c r="AR37" s="2">
        <v>9014.3846642725475</v>
      </c>
      <c r="AS37" s="2">
        <v>434.20208281228406</v>
      </c>
      <c r="AT37" s="2">
        <v>1.4354960056372645</v>
      </c>
      <c r="AU37" s="2">
        <v>62.171678934252213</v>
      </c>
      <c r="AV37" s="2">
        <v>16.581109750182964</v>
      </c>
      <c r="AW37" s="2">
        <v>6.6334639382053551</v>
      </c>
      <c r="AX37" s="2">
        <v>14619.238165699644</v>
      </c>
      <c r="AY37" s="2">
        <v>21523.507144500141</v>
      </c>
      <c r="AZ37" s="2">
        <v>9847.0363417191911</v>
      </c>
      <c r="BA37" s="2">
        <v>440.44231976994826</v>
      </c>
      <c r="BB37" s="2">
        <v>1.4517448572192166</v>
      </c>
      <c r="BC37" s="2">
        <v>5.6245395548101401E-2</v>
      </c>
      <c r="BD37" s="2">
        <v>0.45710371193084343</v>
      </c>
      <c r="BE37" s="2">
        <v>0.23915359011889717</v>
      </c>
      <c r="BF37" s="2">
        <v>14569.432462992074</v>
      </c>
      <c r="BG37" s="2">
        <v>21123.797762137321</v>
      </c>
      <c r="BH37" s="2">
        <v>9640.6397074377655</v>
      </c>
      <c r="BI37" s="2">
        <v>439.74023978443159</v>
      </c>
      <c r="BJ37" s="2">
        <v>1.4501477655616359</v>
      </c>
      <c r="BK37" s="2">
        <v>0.2646089602104072</v>
      </c>
      <c r="BL37" s="2">
        <v>2.0857288984713502</v>
      </c>
      <c r="BM37" s="2">
        <v>1.0859609895495381</v>
      </c>
    </row>
    <row r="38" spans="1:65">
      <c r="A38" s="2">
        <f t="shared" si="0"/>
        <v>2032</v>
      </c>
      <c r="B38" s="1">
        <f>economy!Z78</f>
        <v>14733.125393379043</v>
      </c>
      <c r="C38" s="1">
        <f>economy!AA78</f>
        <v>21893.650734653631</v>
      </c>
      <c r="D38" s="1">
        <f>economy!AB78</f>
        <v>10141.073574978034</v>
      </c>
      <c r="E38" s="1">
        <f>temperature!G188</f>
        <v>444.08063643705083</v>
      </c>
      <c r="F38" s="12">
        <f>temperature!I188</f>
        <v>1.481253691200008</v>
      </c>
      <c r="G38" s="2">
        <f>economy!BE78</f>
        <v>6.1686988131972965E-2</v>
      </c>
      <c r="H38" s="2">
        <f>economy!BF78</f>
        <v>0.50727297601248467</v>
      </c>
      <c r="I38" s="2">
        <f>economy!BG78</f>
        <v>0.27187724321772389</v>
      </c>
      <c r="J38" s="1">
        <v>14777.561511164591</v>
      </c>
      <c r="K38" s="1">
        <v>22263.715458416646</v>
      </c>
      <c r="L38" s="1">
        <v>10337.611033001005</v>
      </c>
      <c r="M38" s="1">
        <v>444.75198183770112</v>
      </c>
      <c r="N38" s="12">
        <v>1.4828282064680196</v>
      </c>
      <c r="O38" s="2">
        <v>0</v>
      </c>
      <c r="P38" s="2">
        <v>0</v>
      </c>
      <c r="Q38" s="2">
        <v>0</v>
      </c>
      <c r="R38" s="2">
        <v>14034.478849214722</v>
      </c>
      <c r="S38" s="2">
        <v>21144.167825780616</v>
      </c>
      <c r="T38" s="2">
        <v>9817.7721594787145</v>
      </c>
      <c r="U38" s="2">
        <v>441.14447272127484</v>
      </c>
      <c r="V38" s="2">
        <v>1.4732112680981158</v>
      </c>
      <c r="W38" s="2">
        <v>15.909198312070968</v>
      </c>
      <c r="X38" s="2">
        <v>4.2722763117007183</v>
      </c>
      <c r="Y38" s="2">
        <v>1.710265301420919</v>
      </c>
      <c r="Z38" s="2">
        <v>13283.873573846957</v>
      </c>
      <c r="AA38" s="2">
        <v>20013.237927598042</v>
      </c>
      <c r="AB38" s="2">
        <v>9292.6404336693668</v>
      </c>
      <c r="AC38" s="2">
        <v>437.50399087260803</v>
      </c>
      <c r="AD38" s="2">
        <v>1.4634550016158432</v>
      </c>
      <c r="AE38" s="2">
        <v>63.579362747060316</v>
      </c>
      <c r="AF38" s="2">
        <v>17.073619867786721</v>
      </c>
      <c r="AG38" s="2">
        <v>6.8348536991510791</v>
      </c>
      <c r="AH38" s="1">
        <v>14034.633430088308</v>
      </c>
      <c r="AI38" s="1">
        <v>21143.854580909345</v>
      </c>
      <c r="AJ38" s="1">
        <v>9817.6361040144347</v>
      </c>
      <c r="AK38" s="1">
        <v>441.11165917179591</v>
      </c>
      <c r="AL38" s="12">
        <v>1.473071153648386</v>
      </c>
      <c r="AM38" s="2">
        <v>15.909356423659602</v>
      </c>
      <c r="AN38" s="2">
        <v>4.2722195454922893</v>
      </c>
      <c r="AO38" s="2">
        <v>1.7102440743699263</v>
      </c>
      <c r="AP38" s="2">
        <v>13284.409181265895</v>
      </c>
      <c r="AQ38" s="2">
        <v>20012.30556239712</v>
      </c>
      <c r="AR38" s="2">
        <v>9292.2374357956323</v>
      </c>
      <c r="AS38" s="2">
        <v>437.43742151977426</v>
      </c>
      <c r="AT38" s="2">
        <v>1.4631656144571996</v>
      </c>
      <c r="AU38" s="2">
        <v>63.581675888558252</v>
      </c>
      <c r="AV38" s="2">
        <v>17.072906463771581</v>
      </c>
      <c r="AW38" s="2">
        <v>6.8345882263650033</v>
      </c>
      <c r="AX38" s="2">
        <v>14733.125393379043</v>
      </c>
      <c r="AY38" s="2">
        <v>21893.650734653631</v>
      </c>
      <c r="AZ38" s="2">
        <v>10141.073574978034</v>
      </c>
      <c r="BA38" s="2">
        <v>444.08063643705083</v>
      </c>
      <c r="BB38" s="2">
        <v>1.481253691200008</v>
      </c>
      <c r="BC38" s="2">
        <v>6.1686988131972965E-2</v>
      </c>
      <c r="BD38" s="2">
        <v>0.50727297601248467</v>
      </c>
      <c r="BE38" s="2">
        <v>0.27187724321772389</v>
      </c>
      <c r="BF38" s="2">
        <v>14681.144124764063</v>
      </c>
      <c r="BG38" s="2">
        <v>21471.690001675863</v>
      </c>
      <c r="BH38" s="2">
        <v>9917.9150873902872</v>
      </c>
      <c r="BI38" s="2">
        <v>443.30872533410206</v>
      </c>
      <c r="BJ38" s="2">
        <v>1.4794352121395673</v>
      </c>
      <c r="BK38" s="2">
        <v>0.29013706039129539</v>
      </c>
      <c r="BL38" s="2">
        <v>2.3113419105389821</v>
      </c>
      <c r="BM38" s="2">
        <v>1.2319296714518728</v>
      </c>
    </row>
    <row r="39" spans="1:65">
      <c r="A39" s="2">
        <f t="shared" si="0"/>
        <v>2033</v>
      </c>
      <c r="B39" s="1">
        <f>economy!Z79</f>
        <v>14843.685144191641</v>
      </c>
      <c r="C39" s="1">
        <f>economy!AA79</f>
        <v>22260.656354574308</v>
      </c>
      <c r="D39" s="1">
        <f>economy!AB79</f>
        <v>10437.857380957881</v>
      </c>
      <c r="E39" s="1">
        <f>temperature!G189</f>
        <v>447.7719042184425</v>
      </c>
      <c r="F39" s="12">
        <f>temperature!I189</f>
        <v>1.5111414980382014</v>
      </c>
      <c r="G39" s="2">
        <f>economy!BE79</f>
        <v>6.7619700350250111E-2</v>
      </c>
      <c r="H39" s="2">
        <f>economy!BF79</f>
        <v>0.56256162182160807</v>
      </c>
      <c r="I39" s="2">
        <f>economy!BG79</f>
        <v>0.30881032615559756</v>
      </c>
      <c r="J39" s="1">
        <v>14890.052929683929</v>
      </c>
      <c r="K39" s="1">
        <v>22651.564187562959</v>
      </c>
      <c r="L39" s="1">
        <v>10650.574475684905</v>
      </c>
      <c r="M39" s="1">
        <v>448.50807257520489</v>
      </c>
      <c r="N39" s="12">
        <v>1.5129228943963426</v>
      </c>
      <c r="O39" s="2">
        <v>0</v>
      </c>
      <c r="P39" s="2">
        <v>0</v>
      </c>
      <c r="Q39" s="2">
        <v>0</v>
      </c>
      <c r="R39" s="2">
        <v>14141.29573861423</v>
      </c>
      <c r="S39" s="2">
        <v>21512.487327840659</v>
      </c>
      <c r="T39" s="2">
        <v>10114.985979136673</v>
      </c>
      <c r="U39" s="2">
        <v>444.66764753193939</v>
      </c>
      <c r="V39" s="2">
        <v>1.5022678163635335</v>
      </c>
      <c r="W39" s="2">
        <v>16.265651016388524</v>
      </c>
      <c r="X39" s="2">
        <v>4.3972455439928373</v>
      </c>
      <c r="Y39" s="2">
        <v>1.7612067642196236</v>
      </c>
      <c r="Z39" s="2">
        <v>13384.926566547963</v>
      </c>
      <c r="AA39" s="2">
        <v>20361.783485192711</v>
      </c>
      <c r="AB39" s="2">
        <v>9573.9231296043454</v>
      </c>
      <c r="AC39" s="2">
        <v>440.79182249555242</v>
      </c>
      <c r="AD39" s="2">
        <v>1.4914536051352689</v>
      </c>
      <c r="AE39" s="2">
        <v>65.003663735286594</v>
      </c>
      <c r="AF39" s="2">
        <v>17.572986888127158</v>
      </c>
      <c r="AG39" s="2">
        <v>7.0384124955813752</v>
      </c>
      <c r="AH39" s="1">
        <v>14141.436280123029</v>
      </c>
      <c r="AI39" s="1">
        <v>21512.201489039424</v>
      </c>
      <c r="AJ39" s="1">
        <v>10114.860436436958</v>
      </c>
      <c r="AK39" s="1">
        <v>444.6353286851529</v>
      </c>
      <c r="AL39" s="12">
        <v>1.5021208472117733</v>
      </c>
      <c r="AM39" s="2">
        <v>16.265796912434546</v>
      </c>
      <c r="AN39" s="2">
        <v>4.3971931240928228</v>
      </c>
      <c r="AO39" s="2">
        <v>1.7611871775368766</v>
      </c>
      <c r="AP39" s="2">
        <v>13385.413536340522</v>
      </c>
      <c r="AQ39" s="2">
        <v>20360.932688571593</v>
      </c>
      <c r="AR39" s="2">
        <v>9573.5512685289268</v>
      </c>
      <c r="AS39" s="2">
        <v>440.72622643893078</v>
      </c>
      <c r="AT39" s="2">
        <v>1.4911502625720214</v>
      </c>
      <c r="AU39" s="2">
        <v>65.005798194931984</v>
      </c>
      <c r="AV39" s="2">
        <v>17.572328102561272</v>
      </c>
      <c r="AW39" s="2">
        <v>7.0381675365499294</v>
      </c>
      <c r="AX39" s="2">
        <v>14843.685144191641</v>
      </c>
      <c r="AY39" s="2">
        <v>22260.656354574308</v>
      </c>
      <c r="AZ39" s="2">
        <v>10437.857380957881</v>
      </c>
      <c r="BA39" s="2">
        <v>447.7719042184425</v>
      </c>
      <c r="BB39" s="2">
        <v>1.5111414980382014</v>
      </c>
      <c r="BC39" s="2">
        <v>6.7619700350250111E-2</v>
      </c>
      <c r="BD39" s="2">
        <v>0.56256162182160807</v>
      </c>
      <c r="BE39" s="2">
        <v>0.30881032615559756</v>
      </c>
      <c r="BF39" s="2">
        <v>14789.455343604059</v>
      </c>
      <c r="BG39" s="2">
        <v>21815.466706181855</v>
      </c>
      <c r="BH39" s="2">
        <v>10196.764575802439</v>
      </c>
      <c r="BI39" s="2">
        <v>446.92616597970357</v>
      </c>
      <c r="BJ39" s="2">
        <v>1.5090851353234165</v>
      </c>
      <c r="BK39" s="2">
        <v>0.3179591893941216</v>
      </c>
      <c r="BL39" s="2">
        <v>2.5594745607066236</v>
      </c>
      <c r="BM39" s="2">
        <v>1.396168537123708</v>
      </c>
    </row>
    <row r="40" spans="1:65">
      <c r="A40" s="2">
        <f t="shared" si="0"/>
        <v>2034</v>
      </c>
      <c r="B40" s="1">
        <f>economy!Z80</f>
        <v>14950.903906010157</v>
      </c>
      <c r="C40" s="1">
        <f>economy!AA80</f>
        <v>22624.340587511513</v>
      </c>
      <c r="D40" s="1">
        <f>economy!AB80</f>
        <v>10737.265457462072</v>
      </c>
      <c r="E40" s="1">
        <f>temperature!G190</f>
        <v>451.51517557281466</v>
      </c>
      <c r="F40" s="12">
        <f>temperature!I190</f>
        <v>1.5414041650012993</v>
      </c>
      <c r="G40" s="2">
        <f>economy!BE80</f>
        <v>7.4084129806655033E-2</v>
      </c>
      <c r="H40" s="2">
        <f>economy!BF80</f>
        <v>0.62344805317069896</v>
      </c>
      <c r="I40" s="2">
        <f>economy!BG80</f>
        <v>0.35045806486294601</v>
      </c>
      <c r="J40" s="1">
        <v>14999.268045208268</v>
      </c>
      <c r="K40" s="1">
        <v>23037.042631783701</v>
      </c>
      <c r="L40" s="1">
        <v>10967.335686203767</v>
      </c>
      <c r="M40" s="1">
        <v>452.31997431422121</v>
      </c>
      <c r="N40" s="12">
        <v>1.543407419650846</v>
      </c>
      <c r="O40" s="2">
        <v>0</v>
      </c>
      <c r="P40" s="2">
        <v>0</v>
      </c>
      <c r="Q40" s="2">
        <v>0</v>
      </c>
      <c r="R40" s="2">
        <v>14245.002610664655</v>
      </c>
      <c r="S40" s="2">
        <v>21878.557645679852</v>
      </c>
      <c r="T40" s="2">
        <v>10415.807205803359</v>
      </c>
      <c r="U40" s="2">
        <v>448.24509969956091</v>
      </c>
      <c r="V40" s="2">
        <v>1.5316772202288695</v>
      </c>
      <c r="W40" s="2">
        <v>16.625593651743888</v>
      </c>
      <c r="X40" s="2">
        <v>4.5241170951804488</v>
      </c>
      <c r="Y40" s="2">
        <v>1.8127545157172948</v>
      </c>
      <c r="Z40" s="2">
        <v>13483.040245701904</v>
      </c>
      <c r="AA40" s="2">
        <v>20708.205584427273</v>
      </c>
      <c r="AB40" s="2">
        <v>9858.6220255989101</v>
      </c>
      <c r="AC40" s="2">
        <v>444.13237256019659</v>
      </c>
      <c r="AD40" s="2">
        <v>1.5197666893651471</v>
      </c>
      <c r="AE40" s="2">
        <v>66.4419246385918</v>
      </c>
      <c r="AF40" s="2">
        <v>18.079959179172725</v>
      </c>
      <c r="AG40" s="2">
        <v>7.2443954000526549</v>
      </c>
      <c r="AH40" s="1">
        <v>14245.130382344643</v>
      </c>
      <c r="AI40" s="1">
        <v>21878.296829722956</v>
      </c>
      <c r="AJ40" s="1">
        <v>10415.691369823482</v>
      </c>
      <c r="AK40" s="1">
        <v>448.21325500186276</v>
      </c>
      <c r="AL40" s="12">
        <v>1.5315238745320598</v>
      </c>
      <c r="AM40" s="2">
        <v>16.625728270472226</v>
      </c>
      <c r="AN40" s="2">
        <v>4.5240686913500925</v>
      </c>
      <c r="AO40" s="2">
        <v>1.8127364435223037</v>
      </c>
      <c r="AP40" s="2">
        <v>13483.482974675131</v>
      </c>
      <c r="AQ40" s="2">
        <v>20707.429264099868</v>
      </c>
      <c r="AR40" s="2">
        <v>9858.2789143498467</v>
      </c>
      <c r="AS40" s="2">
        <v>444.06771133747463</v>
      </c>
      <c r="AT40" s="2">
        <v>1.5194503473882079</v>
      </c>
      <c r="AU40" s="2">
        <v>66.443894135257125</v>
      </c>
      <c r="AV40" s="2">
        <v>18.079350862656803</v>
      </c>
      <c r="AW40" s="2">
        <v>7.2441693807892449</v>
      </c>
      <c r="AX40" s="2">
        <v>14950.903906010157</v>
      </c>
      <c r="AY40" s="2">
        <v>22624.340587511513</v>
      </c>
      <c r="AZ40" s="2">
        <v>10737.265457462072</v>
      </c>
      <c r="BA40" s="2">
        <v>451.51517557281466</v>
      </c>
      <c r="BB40" s="2">
        <v>1.5414041650012993</v>
      </c>
      <c r="BC40" s="2">
        <v>7.4084129806655033E-2</v>
      </c>
      <c r="BD40" s="2">
        <v>0.62344805317069896</v>
      </c>
      <c r="BE40" s="2">
        <v>0.35045806486294601</v>
      </c>
      <c r="BF40" s="2">
        <v>14894.351253992194</v>
      </c>
      <c r="BG40" s="2">
        <v>22154.916898075164</v>
      </c>
      <c r="BH40" s="2">
        <v>10476.998991903029</v>
      </c>
      <c r="BI40" s="2">
        <v>450.59139440924838</v>
      </c>
      <c r="BJ40" s="2">
        <v>1.5390929068741779</v>
      </c>
      <c r="BK40" s="2">
        <v>0.3482636570202412</v>
      </c>
      <c r="BL40" s="2">
        <v>2.8321587644221502</v>
      </c>
      <c r="BM40" s="2">
        <v>1.5807771368695303</v>
      </c>
    </row>
    <row r="41" spans="1:65">
      <c r="A41" s="2">
        <f t="shared" si="0"/>
        <v>2035</v>
      </c>
      <c r="B41" s="1">
        <f>economy!Z81</f>
        <v>15054.770750164325</v>
      </c>
      <c r="C41" s="1">
        <f>economy!AA81</f>
        <v>22984.524376494992</v>
      </c>
      <c r="D41" s="1">
        <f>economy!AB81</f>
        <v>11039.173253822846</v>
      </c>
      <c r="E41" s="1">
        <f>temperature!G191</f>
        <v>455.30948766842135</v>
      </c>
      <c r="F41" s="12">
        <f>temperature!I191</f>
        <v>1.5720371197627443</v>
      </c>
      <c r="G41" s="2">
        <f>economy!BE81</f>
        <v>8.1123894671666974E-2</v>
      </c>
      <c r="H41" s="2">
        <f>economy!BF81</f>
        <v>0.69045089614751409</v>
      </c>
      <c r="I41" s="2">
        <f>economy!BG81</f>
        <v>0.39738169492168862</v>
      </c>
      <c r="J41" s="1">
        <v>15105.197166437827</v>
      </c>
      <c r="K41" s="1">
        <v>23420.002683870607</v>
      </c>
      <c r="L41" s="1">
        <v>11287.843543851186</v>
      </c>
      <c r="M41" s="1">
        <v>456.1869419540879</v>
      </c>
      <c r="N41" s="12">
        <v>1.5742777185433445</v>
      </c>
      <c r="O41" s="2">
        <v>0</v>
      </c>
      <c r="P41" s="2">
        <v>0</v>
      </c>
      <c r="Q41" s="2">
        <v>0</v>
      </c>
      <c r="R41" s="2">
        <v>14345.590126955811</v>
      </c>
      <c r="S41" s="2">
        <v>22242.237959347392</v>
      </c>
      <c r="T41" s="2">
        <v>10720.187240611558</v>
      </c>
      <c r="U41" s="2">
        <v>451.87606205405609</v>
      </c>
      <c r="V41" s="2">
        <v>1.5614373865184186</v>
      </c>
      <c r="W41" s="2">
        <v>16.988988525798643</v>
      </c>
      <c r="X41" s="2">
        <v>4.6528847266529736</v>
      </c>
      <c r="Y41" s="2">
        <v>1.8649006331131641</v>
      </c>
      <c r="Z41" s="2">
        <v>13578.205390487034</v>
      </c>
      <c r="AA41" s="2">
        <v>21052.370481661816</v>
      </c>
      <c r="AB41" s="2">
        <v>10146.69098357342</v>
      </c>
      <c r="AC41" s="2">
        <v>447.52485260687922</v>
      </c>
      <c r="AD41" s="2">
        <v>1.5483941311177354</v>
      </c>
      <c r="AE41" s="2">
        <v>67.893993818930426</v>
      </c>
      <c r="AF41" s="2">
        <v>18.594511575298494</v>
      </c>
      <c r="AG41" s="2">
        <v>7.4527706583515707</v>
      </c>
      <c r="AH41" s="1">
        <v>14345.706284317806</v>
      </c>
      <c r="AI41" s="1">
        <v>22241.999988160907</v>
      </c>
      <c r="AJ41" s="1">
        <v>10720.080366066508</v>
      </c>
      <c r="AK41" s="1">
        <v>451.84467288037456</v>
      </c>
      <c r="AL41" s="12">
        <v>1.5612781171344252</v>
      </c>
      <c r="AM41" s="2">
        <v>16.989112734060125</v>
      </c>
      <c r="AN41" s="2">
        <v>4.6528400334148561</v>
      </c>
      <c r="AO41" s="2">
        <v>1.8648839590409021</v>
      </c>
      <c r="AP41" s="2">
        <v>13578.607880787895</v>
      </c>
      <c r="AQ41" s="2">
        <v>21051.662155689599</v>
      </c>
      <c r="AR41" s="2">
        <v>10146.374415040713</v>
      </c>
      <c r="AS41" s="2">
        <v>447.46109122867108</v>
      </c>
      <c r="AT41" s="2">
        <v>1.5480656963894179</v>
      </c>
      <c r="AU41" s="2">
        <v>67.895811028687433</v>
      </c>
      <c r="AV41" s="2">
        <v>18.593949889451714</v>
      </c>
      <c r="AW41" s="2">
        <v>7.4525621238093462</v>
      </c>
      <c r="AX41" s="2">
        <v>15054.770750164325</v>
      </c>
      <c r="AY41" s="2">
        <v>22984.524376494992</v>
      </c>
      <c r="AZ41" s="2">
        <v>11039.173253822846</v>
      </c>
      <c r="BA41" s="2">
        <v>455.30948766842135</v>
      </c>
      <c r="BB41" s="2">
        <v>1.5720371197627443</v>
      </c>
      <c r="BC41" s="2">
        <v>8.1123894671666974E-2</v>
      </c>
      <c r="BD41" s="2">
        <v>0.69045089614751409</v>
      </c>
      <c r="BE41" s="2">
        <v>0.39738169492168862</v>
      </c>
      <c r="BF41" s="2">
        <v>14995.819587425431</v>
      </c>
      <c r="BG41" s="2">
        <v>22489.833966517661</v>
      </c>
      <c r="BH41" s="2">
        <v>10758.424256646809</v>
      </c>
      <c r="BI41" s="2">
        <v>454.30321966895866</v>
      </c>
      <c r="BJ41" s="2">
        <v>1.5694534093960917</v>
      </c>
      <c r="BK41" s="2">
        <v>0.38125261678695876</v>
      </c>
      <c r="BL41" s="2">
        <v>3.1315874258873202</v>
      </c>
      <c r="BM41" s="2">
        <v>1.7880714854614008</v>
      </c>
    </row>
    <row r="42" spans="1:65">
      <c r="A42" s="2">
        <f t="shared" si="0"/>
        <v>2036</v>
      </c>
      <c r="B42" s="1">
        <f>economy!Z82</f>
        <v>15155.277200814451</v>
      </c>
      <c r="C42" s="1">
        <f>economy!AA82</f>
        <v>23341.032868252478</v>
      </c>
      <c r="D42" s="1">
        <f>economy!AB82</f>
        <v>11343.453728084289</v>
      </c>
      <c r="E42" s="1">
        <f>temperature!G192</f>
        <v>459.15386262863495</v>
      </c>
      <c r="F42" s="12">
        <f>temperature!I192</f>
        <v>1.6030353556276316</v>
      </c>
      <c r="G42" s="2">
        <f>economy!BE82</f>
        <v>8.8785831306596105E-2</v>
      </c>
      <c r="H42" s="2">
        <f>economy!BF82</f>
        <v>0.76413195717541538</v>
      </c>
      <c r="I42" s="2">
        <f>economy!BG82</f>
        <v>0.45020409600220768</v>
      </c>
      <c r="J42" s="1">
        <v>15207.833047442455</v>
      </c>
      <c r="K42" s="1">
        <v>23800.300892947333</v>
      </c>
      <c r="L42" s="1">
        <v>11612.048264966767</v>
      </c>
      <c r="M42" s="1">
        <v>460.10822503241974</v>
      </c>
      <c r="N42" s="12">
        <v>1.6055293225629153</v>
      </c>
      <c r="O42" s="2">
        <v>0</v>
      </c>
      <c r="P42" s="2">
        <v>0</v>
      </c>
      <c r="Q42" s="2">
        <v>0</v>
      </c>
      <c r="R42" s="2">
        <v>14443.051283398006</v>
      </c>
      <c r="S42" s="2">
        <v>22603.391884706423</v>
      </c>
      <c r="T42" s="2">
        <v>11028.078758058831</v>
      </c>
      <c r="U42" s="2">
        <v>455.559765924511</v>
      </c>
      <c r="V42" s="2">
        <v>1.5915457475274439</v>
      </c>
      <c r="W42" s="2">
        <v>17.35579762774907</v>
      </c>
      <c r="X42" s="2">
        <v>4.7835419205531764</v>
      </c>
      <c r="Y42" s="2">
        <v>1.917637391980433</v>
      </c>
      <c r="Z42" s="2">
        <v>13670.415023379323</v>
      </c>
      <c r="AA42" s="2">
        <v>21394.148670497518</v>
      </c>
      <c r="AB42" s="2">
        <v>10438.085080784283</v>
      </c>
      <c r="AC42" s="2">
        <v>450.96847647894253</v>
      </c>
      <c r="AD42" s="2">
        <v>1.5773352653418153</v>
      </c>
      <c r="AE42" s="2">
        <v>69.359718440996588</v>
      </c>
      <c r="AF42" s="2">
        <v>19.116617812034235</v>
      </c>
      <c r="AG42" s="2">
        <v>7.6635073157655311</v>
      </c>
      <c r="AH42" s="1">
        <v>14443.156878047605</v>
      </c>
      <c r="AI42" s="1">
        <v>22603.174768049743</v>
      </c>
      <c r="AJ42" s="1">
        <v>11027.980156032076</v>
      </c>
      <c r="AK42" s="1">
        <v>455.52881509459041</v>
      </c>
      <c r="AL42" s="12">
        <v>1.5913809834861572</v>
      </c>
      <c r="AM42" s="2">
        <v>17.355912226351474</v>
      </c>
      <c r="AN42" s="2">
        <v>4.7835006553849073</v>
      </c>
      <c r="AO42" s="2">
        <v>1.91762200848803</v>
      </c>
      <c r="AP42" s="2">
        <v>13670.780917476362</v>
      </c>
      <c r="AQ42" s="2">
        <v>21393.502415796851</v>
      </c>
      <c r="AR42" s="2">
        <v>10437.793014733439</v>
      </c>
      <c r="AS42" s="2">
        <v>450.9055825498458</v>
      </c>
      <c r="AT42" s="2">
        <v>1.5769955979534922</v>
      </c>
      <c r="AU42" s="2">
        <v>69.36139507485926</v>
      </c>
      <c r="AV42" s="2">
        <v>19.116099206824643</v>
      </c>
      <c r="AW42" s="2">
        <v>7.6633149211786709</v>
      </c>
      <c r="AX42" s="2">
        <v>15155.277200814451</v>
      </c>
      <c r="AY42" s="2">
        <v>23341.032868252478</v>
      </c>
      <c r="AZ42" s="2">
        <v>11343.453728084289</v>
      </c>
      <c r="BA42" s="2">
        <v>459.15386262863495</v>
      </c>
      <c r="BB42" s="2">
        <v>1.6030353556276316</v>
      </c>
      <c r="BC42" s="2">
        <v>8.8785831306596105E-2</v>
      </c>
      <c r="BD42" s="2">
        <v>0.76413195717541538</v>
      </c>
      <c r="BE42" s="2">
        <v>0.45020409600220768</v>
      </c>
      <c r="BF42" s="2">
        <v>15093.850543504775</v>
      </c>
      <c r="BG42" s="2">
        <v>22820.015561819597</v>
      </c>
      <c r="BH42" s="2">
        <v>11040.841146924586</v>
      </c>
      <c r="BI42" s="2">
        <v>458.06042715236907</v>
      </c>
      <c r="BJ42" s="2">
        <v>1.600161061505629</v>
      </c>
      <c r="BK42" s="2">
        <v>0.41714295166891863</v>
      </c>
      <c r="BL42" s="2">
        <v>3.4601250276365918</v>
      </c>
      <c r="BM42" s="2">
        <v>2.0206031478499455</v>
      </c>
    </row>
    <row r="43" spans="1:65">
      <c r="A43" s="2">
        <f t="shared" si="0"/>
        <v>2037</v>
      </c>
      <c r="B43" s="1">
        <f>economy!Z83</f>
        <v>15252.417113497851</v>
      </c>
      <c r="C43" s="1">
        <f>economy!AA83</f>
        <v>23693.69527099128</v>
      </c>
      <c r="D43" s="1">
        <f>economy!AB83</f>
        <v>11649.977102970861</v>
      </c>
      <c r="E43" s="1">
        <f>temperature!G193</f>
        <v>463.04730774028519</v>
      </c>
      <c r="F43" s="12">
        <f>temperature!I193</f>
        <v>1.6343934561303284</v>
      </c>
      <c r="G43" s="2">
        <f>economy!BE83</f>
        <v>9.7120202873773376E-2</v>
      </c>
      <c r="H43" s="2">
        <f>economy!BF83</f>
        <v>0.84509936127659091</v>
      </c>
      <c r="I43" s="2">
        <f>economy!BG83</f>
        <v>0.50961592226969077</v>
      </c>
      <c r="J43" s="1">
        <v>15307.170764987697</v>
      </c>
      <c r="K43" s="1">
        <v>24177.798303265503</v>
      </c>
      <c r="L43" s="1">
        <v>11939.901306303589</v>
      </c>
      <c r="M43" s="1">
        <v>464.08306835398065</v>
      </c>
      <c r="N43" s="12">
        <v>1.6371573834031794</v>
      </c>
      <c r="O43" s="2">
        <v>0</v>
      </c>
      <c r="P43" s="2">
        <v>0</v>
      </c>
      <c r="Q43" s="2">
        <v>0</v>
      </c>
      <c r="R43" s="2">
        <v>14537.381292681881</v>
      </c>
      <c r="S43" s="2">
        <v>22961.887319231631</v>
      </c>
      <c r="T43" s="2">
        <v>11339.435614006536</v>
      </c>
      <c r="U43" s="2">
        <v>459.29544138131951</v>
      </c>
      <c r="V43" s="2">
        <v>1.6219992887164998</v>
      </c>
      <c r="W43" s="2">
        <v>17.725982595783339</v>
      </c>
      <c r="X43" s="2">
        <v>4.9160818630056564</v>
      </c>
      <c r="Y43" s="2">
        <v>1.9709572509604114</v>
      </c>
      <c r="Z43" s="2">
        <v>13759.66429596528</v>
      </c>
      <c r="AA43" s="2">
        <v>21733.414732691512</v>
      </c>
      <c r="AB43" s="2">
        <v>10732.760522100092</v>
      </c>
      <c r="AC43" s="2">
        <v>454.46246018265845</v>
      </c>
      <c r="AD43" s="2">
        <v>1.6065889153423296</v>
      </c>
      <c r="AE43" s="2">
        <v>70.838944336772798</v>
      </c>
      <c r="AF43" s="2">
        <v>19.646250457878615</v>
      </c>
      <c r="AG43" s="2">
        <v>7.876575155473942</v>
      </c>
      <c r="AH43" s="1">
        <v>14537.477281562051</v>
      </c>
      <c r="AI43" s="1">
        <v>22961.689238780004</v>
      </c>
      <c r="AJ43" s="1">
        <v>11339.34464784038</v>
      </c>
      <c r="AK43" s="1">
        <v>459.26491285410708</v>
      </c>
      <c r="AL43" s="12">
        <v>1.6218294365245358</v>
      </c>
      <c r="AM43" s="2">
        <v>17.726088324440102</v>
      </c>
      <c r="AN43" s="2">
        <v>4.9160437646568242</v>
      </c>
      <c r="AO43" s="2">
        <v>1.9709430586794749</v>
      </c>
      <c r="AP43" s="2">
        <v>13759.996908605821</v>
      </c>
      <c r="AQ43" s="2">
        <v>21732.825137700729</v>
      </c>
      <c r="AR43" s="2">
        <v>10732.491073016086</v>
      </c>
      <c r="AS43" s="2">
        <v>454.40040334902403</v>
      </c>
      <c r="AT43" s="2">
        <v>1.6062388312692348</v>
      </c>
      <c r="AU43" s="2">
        <v>70.840491212890512</v>
      </c>
      <c r="AV43" s="2">
        <v>19.645771650496599</v>
      </c>
      <c r="AW43" s="2">
        <v>7.8763976582673125</v>
      </c>
      <c r="AX43" s="2">
        <v>15252.417113497851</v>
      </c>
      <c r="AY43" s="2">
        <v>23693.69527099128</v>
      </c>
      <c r="AZ43" s="2">
        <v>11649.977102970861</v>
      </c>
      <c r="BA43" s="2">
        <v>463.04730774028519</v>
      </c>
      <c r="BB43" s="2">
        <v>1.6343934561303284</v>
      </c>
      <c r="BC43" s="2">
        <v>9.7120202873773376E-2</v>
      </c>
      <c r="BD43" s="2">
        <v>0.84509936127659091</v>
      </c>
      <c r="BE43" s="2">
        <v>0.50961592226969077</v>
      </c>
      <c r="BF43" s="2">
        <v>15188.436670208972</v>
      </c>
      <c r="BG43" s="2">
        <v>23145.263506245043</v>
      </c>
      <c r="BH43" s="2">
        <v>11324.045060728597</v>
      </c>
      <c r="BI43" s="2">
        <v>461.8617785765997</v>
      </c>
      <c r="BJ43" s="2">
        <v>1.6312098423523518</v>
      </c>
      <c r="BK43" s="2">
        <v>0.45616720681517858</v>
      </c>
      <c r="BL43" s="2">
        <v>3.8203187171746151</v>
      </c>
      <c r="BM43" s="2">
        <v>2.2811795852512042</v>
      </c>
    </row>
    <row r="44" spans="1:65">
      <c r="A44" s="2">
        <f t="shared" si="0"/>
        <v>2038</v>
      </c>
      <c r="B44" s="1">
        <f>economy!Z84</f>
        <v>15346.186562124698</v>
      </c>
      <c r="C44" s="1">
        <f>economy!AA84</f>
        <v>24042.344725433479</v>
      </c>
      <c r="D44" s="1">
        <f>economy!AB84</f>
        <v>11958.610621549593</v>
      </c>
      <c r="E44" s="1">
        <f>temperature!G194</f>
        <v>466.98881562095698</v>
      </c>
      <c r="F44" s="12">
        <f>temperature!I194</f>
        <v>1.6661056189795163</v>
      </c>
      <c r="G44" s="2">
        <f>economy!BE84</f>
        <v>0.1061809194208269</v>
      </c>
      <c r="H44" s="2">
        <f>economy!BF84</f>
        <v>0.93401087838910724</v>
      </c>
      <c r="I44" s="2">
        <f>economy!BG84</f>
        <v>0.57638226356575506</v>
      </c>
      <c r="J44" s="1">
        <v>15403.207604307972</v>
      </c>
      <c r="K44" s="1">
        <v>24552.360304898702</v>
      </c>
      <c r="L44" s="1">
        <v>12271.355269689348</v>
      </c>
      <c r="M44" s="1">
        <v>468.11071258030074</v>
      </c>
      <c r="N44" s="12">
        <v>1.6691566973784888</v>
      </c>
      <c r="O44" s="2">
        <v>0</v>
      </c>
      <c r="P44" s="2">
        <v>0</v>
      </c>
      <c r="Q44" s="2">
        <v>0</v>
      </c>
      <c r="R44" s="2">
        <v>14628.577474846072</v>
      </c>
      <c r="S44" s="2">
        <v>23317.596299186403</v>
      </c>
      <c r="T44" s="2">
        <v>11654.212754916309</v>
      </c>
      <c r="U44" s="2">
        <v>463.08231752183752</v>
      </c>
      <c r="V44" s="2">
        <v>1.65279457560502</v>
      </c>
      <c r="W44" s="2">
        <v>18.099504688135021</v>
      </c>
      <c r="X44" s="2">
        <v>5.0504974283985753</v>
      </c>
      <c r="Y44" s="2">
        <v>2.0248528367378178</v>
      </c>
      <c r="Z44" s="2">
        <v>13845.950382670231</v>
      </c>
      <c r="AA44" s="2">
        <v>22070.047200069177</v>
      </c>
      <c r="AB44" s="2">
        <v>11030.674553473695</v>
      </c>
      <c r="AC44" s="2">
        <v>458.00602187370276</v>
      </c>
      <c r="AD44" s="2">
        <v>1.6361534220164624</v>
      </c>
      <c r="AE44" s="2">
        <v>72.33151588479835</v>
      </c>
      <c r="AF44" s="2">
        <v>20.183380850385955</v>
      </c>
      <c r="AG44" s="2">
        <v>8.0919446380824613</v>
      </c>
      <c r="AH44" s="1">
        <v>14628.664728674648</v>
      </c>
      <c r="AI44" s="1">
        <v>23317.41559391288</v>
      </c>
      <c r="AJ44" s="1">
        <v>11654.128836372956</v>
      </c>
      <c r="AK44" s="1">
        <v>463.05219619835685</v>
      </c>
      <c r="AL44" s="12">
        <v>1.6526200204303549</v>
      </c>
      <c r="AM44" s="2">
        <v>18.099602230056234</v>
      </c>
      <c r="AN44" s="2">
        <v>5.0504622553240592</v>
      </c>
      <c r="AO44" s="2">
        <v>2.0248397438703321</v>
      </c>
      <c r="AP44" s="2">
        <v>13846.252730060845</v>
      </c>
      <c r="AQ44" s="2">
        <v>22069.509321274269</v>
      </c>
      <c r="AR44" s="2">
        <v>11030.425979203552</v>
      </c>
      <c r="AS44" s="2">
        <v>457.9447734700716</v>
      </c>
      <c r="AT44" s="2">
        <v>1.6357936953546455</v>
      </c>
      <c r="AU44" s="2">
        <v>72.33294299545139</v>
      </c>
      <c r="AV44" s="2">
        <v>20.182938805575905</v>
      </c>
      <c r="AW44" s="2">
        <v>8.091780890324582</v>
      </c>
      <c r="AX44" s="2">
        <v>15346.186562124698</v>
      </c>
      <c r="AY44" s="2">
        <v>24042.344725433479</v>
      </c>
      <c r="AZ44" s="2">
        <v>11958.610621549593</v>
      </c>
      <c r="BA44" s="2">
        <v>466.98881562095698</v>
      </c>
      <c r="BB44" s="2">
        <v>1.6661056189795163</v>
      </c>
      <c r="BC44" s="2">
        <v>0.1061809194208269</v>
      </c>
      <c r="BD44" s="2">
        <v>0.93401087838910724</v>
      </c>
      <c r="BE44" s="2">
        <v>0.57638226356575506</v>
      </c>
      <c r="BF44" s="2">
        <v>15279.572752630191</v>
      </c>
      <c r="BG44" s="2">
        <v>23465.383720610298</v>
      </c>
      <c r="BH44" s="2">
        <v>11607.825795531955</v>
      </c>
      <c r="BI44" s="2">
        <v>465.70601193776611</v>
      </c>
      <c r="BJ44" s="2">
        <v>1.6625933154742678</v>
      </c>
      <c r="BK44" s="2">
        <v>0.49857457108641984</v>
      </c>
      <c r="BL44" s="2">
        <v>4.2149098957229514</v>
      </c>
      <c r="BM44" s="2">
        <v>2.5728857874420585</v>
      </c>
    </row>
    <row r="45" spans="1:65">
      <c r="A45" s="2">
        <f t="shared" si="0"/>
        <v>2039</v>
      </c>
      <c r="B45" s="1">
        <f>economy!Z85</f>
        <v>15436.583733743482</v>
      </c>
      <c r="C45" s="1">
        <f>economy!AA85</f>
        <v>24386.818188478723</v>
      </c>
      <c r="D45" s="1">
        <f>economy!AB85</f>
        <v>12269.218303452106</v>
      </c>
      <c r="E45" s="1">
        <f>temperature!G195</f>
        <v>470.97736434411149</v>
      </c>
      <c r="F45" s="12">
        <f>temperature!I195</f>
        <v>1.6981656793288391</v>
      </c>
      <c r="G45" s="2">
        <f>economy!BE85</f>
        <v>0.11602576994179119</v>
      </c>
      <c r="H45" s="2">
        <f>economy!BF85</f>
        <v>1.0315774456674536</v>
      </c>
      <c r="I45" s="2">
        <f>economy!BG85</f>
        <v>0.65134987345275219</v>
      </c>
      <c r="J45" s="1">
        <v>15495.94295264866</v>
      </c>
      <c r="K45" s="1">
        <v>24923.856495688698</v>
      </c>
      <c r="L45" s="1">
        <v>12606.363808452932</v>
      </c>
      <c r="M45" s="1">
        <v>472.19039478191894</v>
      </c>
      <c r="N45" s="12">
        <v>1.70152172920442</v>
      </c>
      <c r="O45" s="2">
        <v>0</v>
      </c>
      <c r="P45" s="2">
        <v>0</v>
      </c>
      <c r="Q45" s="2">
        <v>0</v>
      </c>
      <c r="R45" s="2">
        <v>14716.639155302293</v>
      </c>
      <c r="S45" s="2">
        <v>23670.394867562965</v>
      </c>
      <c r="T45" s="2">
        <v>11972.366128773076</v>
      </c>
      <c r="U45" s="2">
        <v>466.91962277285097</v>
      </c>
      <c r="V45" s="2">
        <v>1.6839277798689261</v>
      </c>
      <c r="W45" s="2">
        <v>18.476324757564004</v>
      </c>
      <c r="X45" s="2">
        <v>5.1867811647193616</v>
      </c>
      <c r="Y45" s="2">
        <v>2.079316929361025</v>
      </c>
      <c r="Z45" s="2">
        <v>13929.272381769153</v>
      </c>
      <c r="AA45" s="2">
        <v>22403.928426838516</v>
      </c>
      <c r="AB45" s="2">
        <v>11331.785377037826</v>
      </c>
      <c r="AC45" s="2">
        <v>461.59838191458971</v>
      </c>
      <c r="AD45" s="2">
        <v>1.6660266721399501</v>
      </c>
      <c r="AE45" s="2">
        <v>73.837275903466661</v>
      </c>
      <c r="AF45" s="2">
        <v>20.727979036528751</v>
      </c>
      <c r="AG45" s="2">
        <v>8.3095868425565715</v>
      </c>
      <c r="AH45" s="1">
        <v>14716.71846627139</v>
      </c>
      <c r="AI45" s="1">
        <v>23670.230020322801</v>
      </c>
      <c r="AJ45" s="1">
        <v>11972.288714454182</v>
      </c>
      <c r="AK45" s="1">
        <v>466.88989436533171</v>
      </c>
      <c r="AL45" s="12">
        <v>1.6837488866342634</v>
      </c>
      <c r="AM45" s="2">
        <v>18.476414743713349</v>
      </c>
      <c r="AN45" s="2">
        <v>5.1867486936222633</v>
      </c>
      <c r="AO45" s="2">
        <v>2.0793048511166887</v>
      </c>
      <c r="AP45" s="2">
        <v>13929.547208209082</v>
      </c>
      <c r="AQ45" s="2">
        <v>22403.437748871373</v>
      </c>
      <c r="AR45" s="2">
        <v>11331.556068196596</v>
      </c>
      <c r="AS45" s="2">
        <v>461.53791473114245</v>
      </c>
      <c r="AT45" s="2">
        <v>1.6656580371779719</v>
      </c>
      <c r="AU45" s="2">
        <v>73.838592477204443</v>
      </c>
      <c r="AV45" s="2">
        <v>20.727570948294442</v>
      </c>
      <c r="AW45" s="2">
        <v>8.3094357839291906</v>
      </c>
      <c r="AX45" s="2">
        <v>15436.583733743482</v>
      </c>
      <c r="AY45" s="2">
        <v>24386.818188478723</v>
      </c>
      <c r="AZ45" s="2">
        <v>12269.218303452106</v>
      </c>
      <c r="BA45" s="2">
        <v>470.97736434411149</v>
      </c>
      <c r="BB45" s="2">
        <v>1.6981656793288391</v>
      </c>
      <c r="BC45" s="2">
        <v>0.11602576994179119</v>
      </c>
      <c r="BD45" s="2">
        <v>1.0315774456674536</v>
      </c>
      <c r="BE45" s="2">
        <v>0.65134987345275219</v>
      </c>
      <c r="BF45" s="2">
        <v>15367.255709490526</v>
      </c>
      <c r="BG45" s="2">
        <v>23780.186166046369</v>
      </c>
      <c r="BH45" s="2">
        <v>11891.967342169883</v>
      </c>
      <c r="BI45" s="2">
        <v>469.5918414426157</v>
      </c>
      <c r="BJ45" s="2">
        <v>1.6943046519716476</v>
      </c>
      <c r="BK45" s="2">
        <v>0.5446319092879105</v>
      </c>
      <c r="BL45" s="2">
        <v>4.6468463122039436</v>
      </c>
      <c r="BM45" s="2">
        <v>2.8991072084067455</v>
      </c>
    </row>
    <row r="46" spans="1:65">
      <c r="A46" s="2">
        <f t="shared" si="0"/>
        <v>2040</v>
      </c>
      <c r="B46" s="1">
        <f>economy!Z86</f>
        <v>15523.608830442934</v>
      </c>
      <c r="C46" s="1">
        <f>economy!AA86</f>
        <v>24726.956328864755</v>
      </c>
      <c r="D46" s="1">
        <f>economy!AB86</f>
        <v>12581.660702494712</v>
      </c>
      <c r="E46" s="1">
        <f>temperature!G196</f>
        <v>475.01191752247587</v>
      </c>
      <c r="F46" s="12">
        <f>temperature!I196</f>
        <v>1.7305671323544713</v>
      </c>
      <c r="G46" s="2">
        <f>economy!BE86</f>
        <v>0.12671666693276093</v>
      </c>
      <c r="H46" s="2">
        <f>economy!BF86</f>
        <v>1.1385668937494999</v>
      </c>
      <c r="I46" s="2">
        <f>economy!BG86</f>
        <v>0.7354550013618929</v>
      </c>
      <c r="J46" s="1">
        <v>15585.378199944798</v>
      </c>
      <c r="K46" s="1">
        <v>25292.160553795449</v>
      </c>
      <c r="L46" s="1">
        <v>12944.881536012483</v>
      </c>
      <c r="M46" s="1">
        <v>476.32134895545391</v>
      </c>
      <c r="N46" s="12">
        <v>1.7342466351218642</v>
      </c>
      <c r="O46" s="2">
        <v>0</v>
      </c>
      <c r="P46" s="2">
        <v>0</v>
      </c>
      <c r="Q46" s="2">
        <v>0</v>
      </c>
      <c r="R46" s="2">
        <v>14801.567569711471</v>
      </c>
      <c r="S46" s="2">
        <v>24020.162952164737</v>
      </c>
      <c r="T46" s="2">
        <v>12293.852598071117</v>
      </c>
      <c r="U46" s="2">
        <v>470.80658519448878</v>
      </c>
      <c r="V46" s="2">
        <v>1.7153947046429177</v>
      </c>
      <c r="W46" s="2">
        <v>18.856403229096649</v>
      </c>
      <c r="X46" s="2">
        <v>5.3249252799403717</v>
      </c>
      <c r="Y46" s="2">
        <v>2.1343424479603281</v>
      </c>
      <c r="Z46" s="2">
        <v>14009.631223089391</v>
      </c>
      <c r="AA46" s="2">
        <v>22734.944471708219</v>
      </c>
      <c r="AB46" s="2">
        <v>11636.052068182778</v>
      </c>
      <c r="AC46" s="2">
        <v>465.23876296995547</v>
      </c>
      <c r="AD46" s="2">
        <v>1.6962061257252585</v>
      </c>
      <c r="AE46" s="2">
        <v>75.356065557664039</v>
      </c>
      <c r="AF46" s="2">
        <v>21.280013717317996</v>
      </c>
      <c r="AG46" s="2">
        <v>8.5294734087669859</v>
      </c>
      <c r="AH46" s="1">
        <v>14801.639658510909</v>
      </c>
      <c r="AI46" s="1">
        <v>24020.012577391106</v>
      </c>
      <c r="AJ46" s="1">
        <v>12293.781186083161</v>
      </c>
      <c r="AK46" s="1">
        <v>470.77723613612369</v>
      </c>
      <c r="AL46" s="12">
        <v>1.7152118190459726</v>
      </c>
      <c r="AM46" s="2">
        <v>18.856486242136697</v>
      </c>
      <c r="AN46" s="2">
        <v>5.3248953044179208</v>
      </c>
      <c r="AO46" s="2">
        <v>2.1343313060330913</v>
      </c>
      <c r="AP46" s="2">
        <v>14009.881025270184</v>
      </c>
      <c r="AQ46" s="2">
        <v>22734.496870746731</v>
      </c>
      <c r="AR46" s="2">
        <v>11635.840538285218</v>
      </c>
      <c r="AS46" s="2">
        <v>465.17905109388289</v>
      </c>
      <c r="AT46" s="2">
        <v>1.6958292788836591</v>
      </c>
      <c r="AU46" s="2">
        <v>75.357280116909038</v>
      </c>
      <c r="AV46" s="2">
        <v>21.279636991919059</v>
      </c>
      <c r="AW46" s="2">
        <v>8.5293340600238299</v>
      </c>
      <c r="AX46" s="2">
        <v>15523.608830442934</v>
      </c>
      <c r="AY46" s="2">
        <v>24726.956328864755</v>
      </c>
      <c r="AZ46" s="2">
        <v>12581.660702494712</v>
      </c>
      <c r="BA46" s="2">
        <v>475.01191752247587</v>
      </c>
      <c r="BB46" s="2">
        <v>1.7305671323544713</v>
      </c>
      <c r="BC46" s="2">
        <v>0.12671666693276093</v>
      </c>
      <c r="BD46" s="2">
        <v>1.1385668937494999</v>
      </c>
      <c r="BE46" s="2">
        <v>0.7354550013618929</v>
      </c>
      <c r="BF46" s="2">
        <v>15451.48449680458</v>
      </c>
      <c r="BG46" s="2">
        <v>24089.484800284859</v>
      </c>
      <c r="BH46" s="2">
        <v>12176.247696551212</v>
      </c>
      <c r="BI46" s="2">
        <v>473.51795741659856</v>
      </c>
      <c r="BJ46" s="2">
        <v>1.7263366529856692</v>
      </c>
      <c r="BK46" s="2">
        <v>0.5946248470030755</v>
      </c>
      <c r="BL46" s="2">
        <v>5.1192946634542027</v>
      </c>
      <c r="BM46" s="2">
        <v>3.263554012149029</v>
      </c>
    </row>
    <row r="47" spans="1:65">
      <c r="A47" s="2">
        <f t="shared" si="0"/>
        <v>2041</v>
      </c>
      <c r="B47" s="1">
        <f>economy!Z87</f>
        <v>15607.263977798297</v>
      </c>
      <c r="C47" s="1">
        <f>economy!AA87</f>
        <v>25062.603434197066</v>
      </c>
      <c r="D47" s="1">
        <f>economy!AB87</f>
        <v>12895.794666519421</v>
      </c>
      <c r="E47" s="1">
        <f>temperature!G197</f>
        <v>479.09142435106367</v>
      </c>
      <c r="F47" s="12">
        <f>temperature!I197</f>
        <v>1.7633031551242209</v>
      </c>
      <c r="G47" s="2">
        <f>economy!BE87</f>
        <v>0.13831990397472896</v>
      </c>
      <c r="H47" s="2">
        <f>economy!BF87</f>
        <v>1.2558078849969647</v>
      </c>
      <c r="I47" s="2">
        <f>economy!BG87</f>
        <v>0.82973186707693158</v>
      </c>
      <c r="J47" s="1">
        <v>15671.516646046046</v>
      </c>
      <c r="K47" s="1">
        <v>25657.150120205148</v>
      </c>
      <c r="L47" s="1">
        <v>13286.863936954096</v>
      </c>
      <c r="M47" s="1">
        <v>480.50280650782815</v>
      </c>
      <c r="N47" s="12">
        <v>1.7673252853477477</v>
      </c>
      <c r="O47" s="2">
        <v>0</v>
      </c>
      <c r="P47" s="2">
        <v>0</v>
      </c>
      <c r="Q47" s="2">
        <v>0</v>
      </c>
      <c r="R47" s="2">
        <v>14883.36577514451</v>
      </c>
      <c r="S47" s="2">
        <v>24366.784253214188</v>
      </c>
      <c r="T47" s="2">
        <v>12618.629855176387</v>
      </c>
      <c r="U47" s="2">
        <v>474.74243277702334</v>
      </c>
      <c r="V47" s="2">
        <v>1.7471908090267263</v>
      </c>
      <c r="W47" s="2">
        <v>19.239700080861397</v>
      </c>
      <c r="X47" s="2">
        <v>5.4649216294461054</v>
      </c>
      <c r="Y47" s="2">
        <v>2.1899224369080659</v>
      </c>
      <c r="Z47" s="2">
        <v>14087.029581853414</v>
      </c>
      <c r="AA47" s="2">
        <v>23062.984989213004</v>
      </c>
      <c r="AB47" s="2">
        <v>11943.434494912966</v>
      </c>
      <c r="AC47" s="2">
        <v>468.92639012016537</v>
      </c>
      <c r="AD47" s="2">
        <v>1.7266888424667568</v>
      </c>
      <c r="AE47" s="2">
        <v>76.887724278079247</v>
      </c>
      <c r="AF47" s="2">
        <v>21.839452196646452</v>
      </c>
      <c r="AG47" s="2">
        <v>8.7515764818224255</v>
      </c>
      <c r="AH47" s="1">
        <v>14883.431297366544</v>
      </c>
      <c r="AI47" s="1">
        <v>24366.647085639048</v>
      </c>
      <c r="AJ47" s="1">
        <v>12618.563982028518</v>
      </c>
      <c r="AK47" s="1">
        <v>474.71345015679935</v>
      </c>
      <c r="AL47" s="12">
        <v>1.7470042584991943</v>
      </c>
      <c r="AM47" s="2">
        <v>19.239776658808598</v>
      </c>
      <c r="AN47" s="2">
        <v>5.4648939587321212</v>
      </c>
      <c r="AO47" s="2">
        <v>2.1899121589896517</v>
      </c>
      <c r="AP47" s="2">
        <v>14087.256631021737</v>
      </c>
      <c r="AQ47" s="2">
        <v>23062.576699428228</v>
      </c>
      <c r="AR47" s="2">
        <v>11943.239371192418</v>
      </c>
      <c r="AS47" s="2">
        <v>468.86740882240065</v>
      </c>
      <c r="AT47" s="2">
        <v>1.7263044441265099</v>
      </c>
      <c r="AU47" s="2">
        <v>76.888844692503383</v>
      </c>
      <c r="AV47" s="2">
        <v>21.839104436805684</v>
      </c>
      <c r="AW47" s="2">
        <v>8.7514479387094806</v>
      </c>
      <c r="AX47" s="2">
        <v>15607.263977798297</v>
      </c>
      <c r="AY47" s="2">
        <v>25062.603434197066</v>
      </c>
      <c r="AZ47" s="2">
        <v>12895.794666519421</v>
      </c>
      <c r="BA47" s="2">
        <v>479.09142435106367</v>
      </c>
      <c r="BB47" s="2">
        <v>1.7633031551242209</v>
      </c>
      <c r="BC47" s="2">
        <v>0.13831990397472896</v>
      </c>
      <c r="BD47" s="2">
        <v>1.2558078849969647</v>
      </c>
      <c r="BE47" s="2">
        <v>0.82973186707693158</v>
      </c>
      <c r="BF47" s="2">
        <v>15532.260018095118</v>
      </c>
      <c r="BG47" s="2">
        <v>24393.09754781998</v>
      </c>
      <c r="BH47" s="2">
        <v>12460.438691575911</v>
      </c>
      <c r="BI47" s="2">
        <v>477.4830261904944</v>
      </c>
      <c r="BJ47" s="2">
        <v>1.7586817714712022</v>
      </c>
      <c r="BK47" s="2">
        <v>0.64885890995879381</v>
      </c>
      <c r="BL47" s="2">
        <v>5.6356536993001818</v>
      </c>
      <c r="BM47" s="2">
        <v>3.6702866233808025</v>
      </c>
    </row>
    <row r="48" spans="1:65">
      <c r="A48" s="2">
        <f t="shared" si="0"/>
        <v>2042</v>
      </c>
      <c r="B48" s="1">
        <f>economy!Z88</f>
        <v>15687.553139313402</v>
      </c>
      <c r="C48" s="1">
        <f>economy!AA88</f>
        <v>25393.607328726721</v>
      </c>
      <c r="D48" s="1">
        <f>economy!AB88</f>
        <v>13211.473100275596</v>
      </c>
      <c r="E48" s="1">
        <f>temperature!G198</f>
        <v>483.21481961170701</v>
      </c>
      <c r="F48" s="12">
        <f>temperature!I198</f>
        <v>1.7963666277460757</v>
      </c>
      <c r="G48" s="2">
        <f>economy!BE88</f>
        <v>0.1509064268913268</v>
      </c>
      <c r="H48" s="2">
        <f>economy!BF88</f>
        <v>1.3841940717090628</v>
      </c>
      <c r="I48" s="2">
        <f>economy!BG88</f>
        <v>0.93532181657415514</v>
      </c>
      <c r="J48" s="1">
        <v>15754.363413939873</v>
      </c>
      <c r="K48" s="1">
        <v>26018.706690559698</v>
      </c>
      <c r="L48" s="1">
        <v>13632.267280873572</v>
      </c>
      <c r="M48" s="1">
        <v>484.73399670998344</v>
      </c>
      <c r="N48" s="12">
        <v>1.8007512858389634</v>
      </c>
      <c r="O48" s="2">
        <v>0</v>
      </c>
      <c r="P48" s="2">
        <v>0</v>
      </c>
      <c r="Q48" s="2">
        <v>0</v>
      </c>
      <c r="R48" s="2">
        <v>14962.038567002162</v>
      </c>
      <c r="S48" s="2">
        <v>24710.146139876459</v>
      </c>
      <c r="T48" s="2">
        <v>12946.656340323485</v>
      </c>
      <c r="U48" s="2">
        <v>478.72639372608262</v>
      </c>
      <c r="V48" s="2">
        <v>1.779311231794801</v>
      </c>
      <c r="W48" s="2">
        <v>19.626174827859348</v>
      </c>
      <c r="X48" s="2">
        <v>5.6067617044905624</v>
      </c>
      <c r="Y48" s="2">
        <v>2.2460500524560403</v>
      </c>
      <c r="Z48" s="2">
        <v>14161.471798149318</v>
      </c>
      <c r="AA48" s="2">
        <v>23387.943129657651</v>
      </c>
      <c r="AB48" s="2">
        <v>12253.893239727593</v>
      </c>
      <c r="AC48" s="2">
        <v>472.66049098191991</v>
      </c>
      <c r="AD48" s="2">
        <v>1.7574715072848535</v>
      </c>
      <c r="AE48" s="2">
        <v>78.432089692524954</v>
      </c>
      <c r="AF48" s="2">
        <v>22.406260334306822</v>
      </c>
      <c r="AG48" s="2">
        <v>8.9758686583310823</v>
      </c>
      <c r="AH48" s="1">
        <v>14962.098118980342</v>
      </c>
      <c r="AI48" s="1">
        <v>24710.021024196361</v>
      </c>
      <c r="AJ48" s="1">
        <v>12946.595578044717</v>
      </c>
      <c r="AK48" s="1">
        <v>478.69776523924077</v>
      </c>
      <c r="AL48" s="12">
        <v>1.7791213264078789</v>
      </c>
      <c r="AM48" s="2">
        <v>19.626245467468795</v>
      </c>
      <c r="AN48" s="2">
        <v>5.6067361622882519</v>
      </c>
      <c r="AO48" s="2">
        <v>2.2460405717842398</v>
      </c>
      <c r="AP48" s="2">
        <v>14161.67816031465</v>
      </c>
      <c r="AQ48" s="2">
        <v>23387.570712469464</v>
      </c>
      <c r="AR48" s="2">
        <v>12253.713254603084</v>
      </c>
      <c r="AS48" s="2">
        <v>472.60221663191709</v>
      </c>
      <c r="AT48" s="2">
        <v>1.7570801835188659</v>
      </c>
      <c r="AU48" s="2">
        <v>78.433123228489634</v>
      </c>
      <c r="AV48" s="2">
        <v>22.405939324550893</v>
      </c>
      <c r="AW48" s="2">
        <v>8.9757500859409358</v>
      </c>
      <c r="AX48" s="2">
        <v>15687.553139313402</v>
      </c>
      <c r="AY48" s="2">
        <v>25393.607328726721</v>
      </c>
      <c r="AZ48" s="2">
        <v>13211.473100275596</v>
      </c>
      <c r="BA48" s="2">
        <v>483.21481961170701</v>
      </c>
      <c r="BB48" s="2">
        <v>1.7963666277460757</v>
      </c>
      <c r="BC48" s="2">
        <v>0.1509064268913268</v>
      </c>
      <c r="BD48" s="2">
        <v>1.3841940717090628</v>
      </c>
      <c r="BE48" s="2">
        <v>0.93532181657415514</v>
      </c>
      <c r="BF48" s="2">
        <v>15609.585040611249</v>
      </c>
      <c r="BG48" s="2">
        <v>24690.84628329772</v>
      </c>
      <c r="BH48" s="2">
        <v>12744.305851689134</v>
      </c>
      <c r="BI48" s="2">
        <v>481.48568996890367</v>
      </c>
      <c r="BJ48" s="2">
        <v>1.7913321332562107</v>
      </c>
      <c r="BK48" s="2">
        <v>0.7076607198772098</v>
      </c>
      <c r="BL48" s="2">
        <v>6.199567828538818</v>
      </c>
      <c r="BM48" s="2">
        <v>4.1237425637922351</v>
      </c>
    </row>
    <row r="49" spans="1:65">
      <c r="A49" s="2">
        <f t="shared" si="0"/>
        <v>2043</v>
      </c>
      <c r="B49" s="1">
        <f>economy!Z89</f>
        <v>15764.482036348156</v>
      </c>
      <c r="C49" s="1">
        <f>economy!AA89</f>
        <v>25719.819301267653</v>
      </c>
      <c r="D49" s="1">
        <f>economy!AB89</f>
        <v>13528.54473216696</v>
      </c>
      <c r="E49" s="1">
        <f>temperature!G199</f>
        <v>487.38102364125723</v>
      </c>
      <c r="F49" s="12">
        <f>temperature!I199</f>
        <v>1.8297501537873082</v>
      </c>
      <c r="G49" s="2">
        <f>economy!BE89</f>
        <v>0.16455211904418207</v>
      </c>
      <c r="H49" s="2">
        <f>economy!BF89</f>
        <v>1.5246884822664732</v>
      </c>
      <c r="I49" s="2">
        <f>economy!BG89</f>
        <v>1.0534831987821531</v>
      </c>
      <c r="J49" s="1">
        <v>15833.925368464537</v>
      </c>
      <c r="K49" s="1">
        <v>26376.715515685104</v>
      </c>
      <c r="L49" s="1">
        <v>13981.048539200758</v>
      </c>
      <c r="M49" s="1">
        <v>489.01414712236624</v>
      </c>
      <c r="N49" s="12">
        <v>1.8345179993594181</v>
      </c>
      <c r="O49" s="2">
        <v>0</v>
      </c>
      <c r="P49" s="2">
        <v>0</v>
      </c>
      <c r="Q49" s="2">
        <v>0</v>
      </c>
      <c r="R49" s="2">
        <v>15037.592401205866</v>
      </c>
      <c r="S49" s="2">
        <v>25050.13955510391</v>
      </c>
      <c r="T49" s="2">
        <v>13277.891162455991</v>
      </c>
      <c r="U49" s="2">
        <v>482.7576967342228</v>
      </c>
      <c r="V49" s="2">
        <v>1.8117508143099357</v>
      </c>
      <c r="W49" s="2">
        <v>20.015786508513816</v>
      </c>
      <c r="X49" s="2">
        <v>5.750436621670314</v>
      </c>
      <c r="Y49" s="2">
        <v>2.3027185498786147</v>
      </c>
      <c r="Z49" s="2">
        <v>14232.963801552904</v>
      </c>
      <c r="AA49" s="2">
        <v>23709.71544710454</v>
      </c>
      <c r="AB49" s="2">
        <v>12567.389524222423</v>
      </c>
      <c r="AC49" s="2">
        <v>476.4402958294703</v>
      </c>
      <c r="AD49" s="2">
        <v>1.7885504549798394</v>
      </c>
      <c r="AE49" s="2">
        <v>79.988997568632641</v>
      </c>
      <c r="AF49" s="2">
        <v>22.980402503124751</v>
      </c>
      <c r="AG49" s="2">
        <v>9.2023229347038349</v>
      </c>
      <c r="AH49" s="1">
        <v>15037.646525336704</v>
      </c>
      <c r="AI49" s="1">
        <v>25050.025436515294</v>
      </c>
      <c r="AJ49" s="1">
        <v>13277.835115918568</v>
      </c>
      <c r="AK49" s="1">
        <v>482.72941064260635</v>
      </c>
      <c r="AL49" s="12">
        <v>1.8115578476318908</v>
      </c>
      <c r="AM49" s="2">
        <v>20.015851668412594</v>
      </c>
      <c r="AN49" s="2">
        <v>5.7504130450695099</v>
      </c>
      <c r="AO49" s="2">
        <v>2.3027098048182024</v>
      </c>
      <c r="AP49" s="2">
        <v>14233.151355907636</v>
      </c>
      <c r="AQ49" s="2">
        <v>23709.375763022716</v>
      </c>
      <c r="AR49" s="2">
        <v>12567.223507375416</v>
      </c>
      <c r="AS49" s="2">
        <v>476.3827058275225</v>
      </c>
      <c r="AT49" s="2">
        <v>1.7881527991972128</v>
      </c>
      <c r="AU49" s="2">
        <v>79.989950934965847</v>
      </c>
      <c r="AV49" s="2">
        <v>22.98010619618427</v>
      </c>
      <c r="AW49" s="2">
        <v>9.2022135622373309</v>
      </c>
      <c r="AX49" s="2">
        <v>15764.482036348156</v>
      </c>
      <c r="AY49" s="2">
        <v>25719.819301267653</v>
      </c>
      <c r="AZ49" s="2">
        <v>13528.54473216696</v>
      </c>
      <c r="BA49" s="2">
        <v>487.38102364125723</v>
      </c>
      <c r="BB49" s="2">
        <v>1.8297501537873082</v>
      </c>
      <c r="BC49" s="2">
        <v>0.16455211904418207</v>
      </c>
      <c r="BD49" s="2">
        <v>1.5246884822664732</v>
      </c>
      <c r="BE49" s="2">
        <v>1.0534831987821531</v>
      </c>
      <c r="BF49" s="2">
        <v>15683.464117037804</v>
      </c>
      <c r="BG49" s="2">
        <v>24982.556827486216</v>
      </c>
      <c r="BH49" s="2">
        <v>13027.608272556608</v>
      </c>
      <c r="BI49" s="2">
        <v>485.5245666846601</v>
      </c>
      <c r="BJ49" s="2">
        <v>1.8242795573834674</v>
      </c>
      <c r="BK49" s="2">
        <v>0.77137924878924324</v>
      </c>
      <c r="BL49" s="2">
        <v>6.8149412190401542</v>
      </c>
      <c r="BM49" s="2">
        <v>4.6287645385769807</v>
      </c>
    </row>
    <row r="50" spans="1:65">
      <c r="A50" s="2">
        <f t="shared" si="0"/>
        <v>2044</v>
      </c>
      <c r="B50" s="1">
        <f>economy!Z90</f>
        <v>15838.058073059819</v>
      </c>
      <c r="C50" s="1">
        <f>economy!AA90</f>
        <v>26041.094042659653</v>
      </c>
      <c r="D50" s="1">
        <f>economy!AB90</f>
        <v>13846.85388570581</v>
      </c>
      <c r="E50" s="1">
        <f>temperature!G200</f>
        <v>491.58894226575535</v>
      </c>
      <c r="F50" s="12">
        <f>temperature!I200</f>
        <v>1.863446079958295</v>
      </c>
      <c r="G50" s="2">
        <f>economy!BE90</f>
        <v>0.17933810134366607</v>
      </c>
      <c r="H50" s="2">
        <f>economy!BF90</f>
        <v>1.6783281430821138</v>
      </c>
      <c r="I50" s="2">
        <f>economy!BG90</f>
        <v>1.1856020030740779</v>
      </c>
      <c r="J50" s="1">
        <v>15910.211040040869</v>
      </c>
      <c r="K50" s="1">
        <v>26731.065510212149</v>
      </c>
      <c r="L50" s="1">
        <v>14333.165305182749</v>
      </c>
      <c r="M50" s="1">
        <v>493.34248399436649</v>
      </c>
      <c r="N50" s="12">
        <v>1.8686185658431975</v>
      </c>
      <c r="O50" s="2">
        <v>0</v>
      </c>
      <c r="P50" s="2">
        <v>0</v>
      </c>
      <c r="Q50" s="2">
        <v>0</v>
      </c>
      <c r="R50" s="2">
        <v>15110.03532120793</v>
      </c>
      <c r="S50" s="2">
        <v>25386.65892822123</v>
      </c>
      <c r="T50" s="2">
        <v>13612.294023077036</v>
      </c>
      <c r="U50" s="2">
        <v>486.83557123823152</v>
      </c>
      <c r="V50" s="2">
        <v>1.8445041226428214</v>
      </c>
      <c r="W50" s="2">
        <v>20.408493673847648</v>
      </c>
      <c r="X50" s="2">
        <v>5.8959371133965588</v>
      </c>
      <c r="Y50" s="2">
        <v>2.3599212711434698</v>
      </c>
      <c r="Z50" s="2">
        <v>14301.513040460908</v>
      </c>
      <c r="AA50" s="2">
        <v>24028.201814843957</v>
      </c>
      <c r="AB50" s="2">
        <v>12883.885136570107</v>
      </c>
      <c r="AC50" s="2">
        <v>480.26503771300611</v>
      </c>
      <c r="AD50" s="2">
        <v>1.819921694006065</v>
      </c>
      <c r="AE50" s="2">
        <v>81.558281767299746</v>
      </c>
      <c r="AF50" s="2">
        <v>23.561841550137281</v>
      </c>
      <c r="AG50" s="2">
        <v>9.4309126575863385</v>
      </c>
      <c r="AH50" s="1">
        <v>15110.084510799939</v>
      </c>
      <c r="AI50" s="1">
        <v>25386.554843755523</v>
      </c>
      <c r="AJ50" s="1">
        <v>13612.24232751329</v>
      </c>
      <c r="AK50" s="1">
        <v>486.80761633702957</v>
      </c>
      <c r="AL50" s="12">
        <v>1.8443083725526421</v>
      </c>
      <c r="AM50" s="2">
        <v>20.408553777434868</v>
      </c>
      <c r="AN50" s="2">
        <v>5.8959153518697356</v>
      </c>
      <c r="AO50" s="2">
        <v>2.3599132047976417</v>
      </c>
      <c r="AP50" s="2">
        <v>14301.683496166832</v>
      </c>
      <c r="AQ50" s="2">
        <v>24027.891997687184</v>
      </c>
      <c r="AR50" s="2">
        <v>12883.732007593268</v>
      </c>
      <c r="AS50" s="2">
        <v>480.20811043373499</v>
      </c>
      <c r="AT50" s="2">
        <v>1.819518268516181</v>
      </c>
      <c r="AU50" s="2">
        <v>81.559161157668825</v>
      </c>
      <c r="AV50" s="2">
        <v>23.561568054335527</v>
      </c>
      <c r="AW50" s="2">
        <v>9.4308117734954138</v>
      </c>
      <c r="AX50" s="2">
        <v>15838.058073059819</v>
      </c>
      <c r="AY50" s="2">
        <v>26041.094042659653</v>
      </c>
      <c r="AZ50" s="2">
        <v>13846.85388570581</v>
      </c>
      <c r="BA50" s="2">
        <v>491.58894226575535</v>
      </c>
      <c r="BB50" s="2">
        <v>1.863446079958295</v>
      </c>
      <c r="BC50" s="2">
        <v>0.17933810134366607</v>
      </c>
      <c r="BD50" s="2">
        <v>1.6783281430821138</v>
      </c>
      <c r="BE50" s="2">
        <v>1.1856020030740779</v>
      </c>
      <c r="BF50" s="2">
        <v>15753.903512222496</v>
      </c>
      <c r="BG50" s="2">
        <v>25268.058955186236</v>
      </c>
      <c r="BH50" s="2">
        <v>13310.098528403336</v>
      </c>
      <c r="BI50" s="2">
        <v>489.59824984371568</v>
      </c>
      <c r="BJ50" s="2">
        <v>1.8575155757334159</v>
      </c>
      <c r="BK50" s="2">
        <v>0.84038713380201291</v>
      </c>
      <c r="BL50" s="2">
        <v>7.4859523821223686</v>
      </c>
      <c r="BM50" s="2">
        <v>5.1906297197273918</v>
      </c>
    </row>
    <row r="51" spans="1:65">
      <c r="A51" s="2">
        <f t="shared" si="0"/>
        <v>2045</v>
      </c>
      <c r="B51" s="1">
        <f>economy!Z91</f>
        <v>15908.290265921865</v>
      </c>
      <c r="C51" s="1">
        <f>economy!AA91</f>
        <v>26357.289592200381</v>
      </c>
      <c r="D51" s="1">
        <f>economy!AB91</f>
        <v>14166.240256539542</v>
      </c>
      <c r="E51" s="1">
        <f>temperature!G201</f>
        <v>495.83746670293408</v>
      </c>
      <c r="F51" s="12">
        <f>temperature!I201</f>
        <v>1.8974465150580744</v>
      </c>
      <c r="G51" s="2">
        <f>economy!BE91</f>
        <v>0.19535104756777097</v>
      </c>
      <c r="H51" s="2">
        <f>economy!BF91</f>
        <v>1.8462289441125606</v>
      </c>
      <c r="I51" s="2">
        <f>economy!BG91</f>
        <v>1.3332032972065198</v>
      </c>
      <c r="J51" s="1">
        <v>15983.230552988189</v>
      </c>
      <c r="K51" s="1">
        <v>27081.64916870249</v>
      </c>
      <c r="L51" s="1">
        <v>14688.575717161846</v>
      </c>
      <c r="M51" s="1">
        <v>497.71823263977814</v>
      </c>
      <c r="N51" s="12">
        <v>1.9030459220497129</v>
      </c>
      <c r="O51" s="2">
        <v>0</v>
      </c>
      <c r="P51" s="2">
        <v>0</v>
      </c>
      <c r="Q51" s="2">
        <v>0</v>
      </c>
      <c r="R51" s="2">
        <v>15179.376889403586</v>
      </c>
      <c r="S51" s="2">
        <v>25719.60209468945</v>
      </c>
      <c r="T51" s="2">
        <v>13949.825143239157</v>
      </c>
      <c r="U51" s="2">
        <v>490.95924766234521</v>
      </c>
      <c r="V51" s="2">
        <v>1.8775654689011636</v>
      </c>
      <c r="W51" s="2">
        <v>20.804254379142332</v>
      </c>
      <c r="X51" s="2">
        <v>6.0432535193478172</v>
      </c>
      <c r="Y51" s="2">
        <v>2.4176516331264257</v>
      </c>
      <c r="Z51" s="2">
        <v>14367.128415727948</v>
      </c>
      <c r="AA51" s="2">
        <v>24343.305347804395</v>
      </c>
      <c r="AB51" s="2">
        <v>13203.342362000238</v>
      </c>
      <c r="AC51" s="2">
        <v>484.13395257253387</v>
      </c>
      <c r="AD51" s="2">
        <v>1.8515809293775731</v>
      </c>
      <c r="AE51" s="2">
        <v>83.139774206290198</v>
      </c>
      <c r="AF51" s="2">
        <v>24.150538761740656</v>
      </c>
      <c r="AG51" s="2">
        <v>9.6616114764848682</v>
      </c>
      <c r="AH51" s="1">
        <v>15179.42159309497</v>
      </c>
      <c r="AI51" s="1">
        <v>25719.507165282954</v>
      </c>
      <c r="AJ51" s="1">
        <v>13949.777461939264</v>
      </c>
      <c r="AK51" s="1">
        <v>490.93161325110106</v>
      </c>
      <c r="AL51" s="12">
        <v>1.8773671983614229</v>
      </c>
      <c r="AM51" s="2">
        <v>20.804309817272188</v>
      </c>
      <c r="AN51" s="2">
        <v>6.0432334338195384</v>
      </c>
      <c r="AO51" s="2">
        <v>2.4176441929767596</v>
      </c>
      <c r="AP51" s="2">
        <v>14367.283327210709</v>
      </c>
      <c r="AQ51" s="2">
        <v>24343.02278110437</v>
      </c>
      <c r="AR51" s="2">
        <v>13203.201123581463</v>
      </c>
      <c r="AS51" s="2">
        <v>484.07766731568086</v>
      </c>
      <c r="AT51" s="2">
        <v>1.8511722668794317</v>
      </c>
      <c r="AU51" s="2">
        <v>83.140585338411938</v>
      </c>
      <c r="AV51" s="2">
        <v>24.150286329304105</v>
      </c>
      <c r="AW51" s="2">
        <v>9.6615184239716942</v>
      </c>
      <c r="AX51" s="2">
        <v>15908.290265921865</v>
      </c>
      <c r="AY51" s="2">
        <v>26357.289592200381</v>
      </c>
      <c r="AZ51" s="2">
        <v>14166.240256539542</v>
      </c>
      <c r="BA51" s="2">
        <v>495.83746670293408</v>
      </c>
      <c r="BB51" s="2">
        <v>1.8974465150580744</v>
      </c>
      <c r="BC51" s="2">
        <v>0.19535104756777097</v>
      </c>
      <c r="BD51" s="2">
        <v>1.8462289441125606</v>
      </c>
      <c r="BE51" s="2">
        <v>1.3332032972065198</v>
      </c>
      <c r="BF51" s="2">
        <v>15820.911134483567</v>
      </c>
      <c r="BG51" s="2">
        <v>25547.186414446343</v>
      </c>
      <c r="BH51" s="2">
        <v>13591.522609609143</v>
      </c>
      <c r="BI51" s="2">
        <v>493.70530836538819</v>
      </c>
      <c r="BJ51" s="2">
        <v>1.8910314519300395</v>
      </c>
      <c r="BK51" s="2">
        <v>0.91508205432582801</v>
      </c>
      <c r="BL51" s="2">
        <v>8.2170692280374258</v>
      </c>
      <c r="BM51" s="2">
        <v>5.8150801522391813</v>
      </c>
    </row>
    <row r="52" spans="1:65">
      <c r="A52" s="2">
        <f t="shared" si="0"/>
        <v>2046</v>
      </c>
      <c r="B52" s="1">
        <f>economy!Z92</f>
        <v>15975.189177418299</v>
      </c>
      <c r="C52" s="1">
        <f>economy!AA92</f>
        <v>26668.267292489334</v>
      </c>
      <c r="D52" s="1">
        <f>economy!AB92</f>
        <v>14486.538695947556</v>
      </c>
      <c r="E52" s="1">
        <f>temperature!G202</f>
        <v>500.12547343543031</v>
      </c>
      <c r="F52" s="12">
        <f>temperature!I202</f>
        <v>1.9317433481813304</v>
      </c>
      <c r="G52" s="2">
        <f>economy!BE92</f>
        <v>0.21268351559677998</v>
      </c>
      <c r="H52" s="2">
        <f>economy!BF92</f>
        <v>2.0295907555163271</v>
      </c>
      <c r="I52" s="2">
        <f>economy!BG92</f>
        <v>1.4979635049153788</v>
      </c>
      <c r="J52" s="1">
        <v>16052.995558023173</v>
      </c>
      <c r="K52" s="1">
        <v>27428.362488714225</v>
      </c>
      <c r="L52" s="1">
        <v>15047.238385250101</v>
      </c>
      <c r="M52" s="1">
        <v>502.14061779022268</v>
      </c>
      <c r="N52" s="12">
        <v>1.93779282050932</v>
      </c>
      <c r="O52" s="2">
        <v>0</v>
      </c>
      <c r="P52" s="2">
        <v>0</v>
      </c>
      <c r="Q52" s="2">
        <v>0</v>
      </c>
      <c r="R52" s="2">
        <v>15245.6281225602</v>
      </c>
      <c r="S52" s="2">
        <v>26048.870222508402</v>
      </c>
      <c r="T52" s="2">
        <v>14290.445193769423</v>
      </c>
      <c r="U52" s="2">
        <v>495.12795764801632</v>
      </c>
      <c r="V52" s="2">
        <v>1.9109289317737097</v>
      </c>
      <c r="W52" s="2">
        <v>21.203026177937573</v>
      </c>
      <c r="X52" s="2">
        <v>6.1923757788829521</v>
      </c>
      <c r="Y52" s="2">
        <v>2.475903116381923</v>
      </c>
      <c r="Z52" s="2">
        <v>14429.820218231624</v>
      </c>
      <c r="AA52" s="2">
        <v>24654.93233138078</v>
      </c>
      <c r="AB52" s="2">
        <v>13525.723916368925</v>
      </c>
      <c r="AC52" s="2">
        <v>488.04627934659459</v>
      </c>
      <c r="AD52" s="2">
        <v>1.8835235847171139</v>
      </c>
      <c r="AE52" s="2">
        <v>84.73330483340898</v>
      </c>
      <c r="AF52" s="2">
        <v>24.746453832723567</v>
      </c>
      <c r="AG52" s="2">
        <v>9.8943932986313055</v>
      </c>
      <c r="AH52" s="1">
        <v>15245.66874834261</v>
      </c>
      <c r="AI52" s="1">
        <v>26048.78364574676</v>
      </c>
      <c r="AJ52" s="1">
        <v>14290.40121594831</v>
      </c>
      <c r="AK52" s="1">
        <v>495.10063350459677</v>
      </c>
      <c r="AL52" s="12">
        <v>1.9107283895651925</v>
      </c>
      <c r="AM52" s="2">
        <v>21.20307731140127</v>
      </c>
      <c r="AN52" s="2">
        <v>6.1923572408676995</v>
      </c>
      <c r="AO52" s="2">
        <v>2.4758962539549354</v>
      </c>
      <c r="AP52" s="2">
        <v>14429.960999112996</v>
      </c>
      <c r="AQ52" s="2">
        <v>24654.674626792792</v>
      </c>
      <c r="AR52" s="2">
        <v>13525.593647975711</v>
      </c>
      <c r="AS52" s="2">
        <v>487.99061629276468</v>
      </c>
      <c r="AT52" s="2">
        <v>1.8831101897183249</v>
      </c>
      <c r="AU52" s="2">
        <v>84.734052985323999</v>
      </c>
      <c r="AV52" s="2">
        <v>24.746220848950635</v>
      </c>
      <c r="AW52" s="2">
        <v>9.8943074714796726</v>
      </c>
      <c r="AX52" s="2">
        <v>15975.189177418299</v>
      </c>
      <c r="AY52" s="2">
        <v>26668.267292489334</v>
      </c>
      <c r="AZ52" s="2">
        <v>14486.538695947556</v>
      </c>
      <c r="BA52" s="2">
        <v>500.12547343543031</v>
      </c>
      <c r="BB52" s="2">
        <v>1.9317433481813304</v>
      </c>
      <c r="BC52" s="2">
        <v>0.21268351559677998</v>
      </c>
      <c r="BD52" s="2">
        <v>2.0295907555163271</v>
      </c>
      <c r="BE52" s="2">
        <v>1.4979635049153788</v>
      </c>
      <c r="BF52" s="2">
        <v>15884.496471093615</v>
      </c>
      <c r="BG52" s="2">
        <v>25819.776956456841</v>
      </c>
      <c r="BH52" s="2">
        <v>13871.619893202158</v>
      </c>
      <c r="BI52" s="2">
        <v>497.84428642311309</v>
      </c>
      <c r="BJ52" s="2">
        <v>1.9248181995344478</v>
      </c>
      <c r="BK52" s="2">
        <v>0.99588817377568106</v>
      </c>
      <c r="BL52" s="2">
        <v>9.013064575849814</v>
      </c>
      <c r="BM52" s="2">
        <v>6.5083541867144064</v>
      </c>
    </row>
    <row r="53" spans="1:65">
      <c r="A53" s="2">
        <f t="shared" si="0"/>
        <v>2047</v>
      </c>
      <c r="B53" s="1">
        <f>economy!Z93</f>
        <v>16038.766853542735</v>
      </c>
      <c r="C53" s="1">
        <f>economy!AA93</f>
        <v>26973.891752146577</v>
      </c>
      <c r="D53" s="1">
        <f>economy!AB93</f>
        <v>14807.579001745424</v>
      </c>
      <c r="E53" s="1">
        <f>temperature!G203</f>
        <v>504.45182405709227</v>
      </c>
      <c r="F53" s="12">
        <f>temperature!I203</f>
        <v>1.9663282661889621</v>
      </c>
      <c r="G53" s="2">
        <f>economy!BE93</f>
        <v>0.23143429518616498</v>
      </c>
      <c r="H53" s="2">
        <f>economy!BF93</f>
        <v>2.2297028028282275</v>
      </c>
      <c r="I53" s="2">
        <f>economy!BG93</f>
        <v>1.6817235614063299</v>
      </c>
      <c r="J53" s="1">
        <v>16119.519168572349</v>
      </c>
      <c r="K53" s="1">
        <v>27771.104900263148</v>
      </c>
      <c r="L53" s="1">
        <v>15409.112321471646</v>
      </c>
      <c r="M53" s="1">
        <v>506.60886392834976</v>
      </c>
      <c r="N53" s="12">
        <v>1.9728518477603096</v>
      </c>
      <c r="O53" s="2">
        <v>0</v>
      </c>
      <c r="P53" s="2">
        <v>0</v>
      </c>
      <c r="Q53" s="2">
        <v>0</v>
      </c>
      <c r="R53" s="2">
        <v>15308.801430908938</v>
      </c>
      <c r="S53" s="2">
        <v>26374.367744736635</v>
      </c>
      <c r="T53" s="2">
        <v>14634.115228797313</v>
      </c>
      <c r="U53" s="2">
        <v>499.34093427109343</v>
      </c>
      <c r="V53" s="2">
        <v>1.9445883762961769</v>
      </c>
      <c r="W53" s="2">
        <v>21.604766118235705</v>
      </c>
      <c r="X53" s="2">
        <v>6.3432934243933028</v>
      </c>
      <c r="Y53" s="2">
        <v>2.5346692544763396</v>
      </c>
      <c r="Z53" s="2">
        <v>14489.600070019711</v>
      </c>
      <c r="AA53" s="2">
        <v>24962.992156177334</v>
      </c>
      <c r="AB53" s="2">
        <v>13850.992882880533</v>
      </c>
      <c r="AC53" s="2">
        <v>492.00126007575761</v>
      </c>
      <c r="AD53" s="2">
        <v>1.9157448234613872</v>
      </c>
      <c r="AE53" s="2">
        <v>86.338701608693825</v>
      </c>
      <c r="AF53" s="2">
        <v>25.349544839098343</v>
      </c>
      <c r="AG53" s="2">
        <v>10.129232246115096</v>
      </c>
      <c r="AH53" s="1">
        <v>15308.838349791917</v>
      </c>
      <c r="AI53" s="1">
        <v>26374.288788218335</v>
      </c>
      <c r="AJ53" s="1">
        <v>14634.074667619203</v>
      </c>
      <c r="AK53" s="1">
        <v>499.31391062781688</v>
      </c>
      <c r="AL53" s="12">
        <v>1.9443857977164531</v>
      </c>
      <c r="AM53" s="2">
        <v>21.604813280056756</v>
      </c>
      <c r="AN53" s="2">
        <v>6.3432763151969001</v>
      </c>
      <c r="AO53" s="2">
        <v>2.5346629250348256</v>
      </c>
      <c r="AP53" s="2">
        <v>14489.728005806726</v>
      </c>
      <c r="AQ53" s="2">
        <v>24962.757133731873</v>
      </c>
      <c r="AR53" s="2">
        <v>13850.872734910812</v>
      </c>
      <c r="AS53" s="2">
        <v>491.94620024568462</v>
      </c>
      <c r="AT53" s="2">
        <v>1.9153271736305693</v>
      </c>
      <c r="AU53" s="2">
        <v>86.339391652317317</v>
      </c>
      <c r="AV53" s="2">
        <v>25.349329812326868</v>
      </c>
      <c r="AW53" s="2">
        <v>10.129153084831433</v>
      </c>
      <c r="AX53" s="2">
        <v>16038.766853542735</v>
      </c>
      <c r="AY53" s="2">
        <v>26973.891752146577</v>
      </c>
      <c r="AZ53" s="2">
        <v>14807.579001745424</v>
      </c>
      <c r="BA53" s="2">
        <v>504.45182405709227</v>
      </c>
      <c r="BB53" s="2">
        <v>1.9663282661889621</v>
      </c>
      <c r="BC53" s="2">
        <v>0.23143429518616498</v>
      </c>
      <c r="BD53" s="2">
        <v>2.2297028028282275</v>
      </c>
      <c r="BE53" s="2">
        <v>1.6817235614063299</v>
      </c>
      <c r="BF53" s="2">
        <v>15944.670527568096</v>
      </c>
      <c r="BG53" s="2">
        <v>26085.6723755028</v>
      </c>
      <c r="BH53" s="2">
        <v>14150.123148928431</v>
      </c>
      <c r="BI53" s="2">
        <v>502.0137032910452</v>
      </c>
      <c r="BJ53" s="2">
        <v>1.9588665995335823</v>
      </c>
      <c r="BK53" s="2">
        <v>1.0832576477675648</v>
      </c>
      <c r="BL53" s="2">
        <v>9.8790320971875616</v>
      </c>
      <c r="BM53" s="2">
        <v>7.2772188168949432</v>
      </c>
    </row>
    <row r="54" spans="1:65">
      <c r="A54" s="2">
        <f t="shared" si="0"/>
        <v>2048</v>
      </c>
      <c r="B54" s="1">
        <f>economy!Z94</f>
        <v>16099.036764761884</v>
      </c>
      <c r="C54" s="1">
        <f>economy!AA94</f>
        <v>27274.030815890248</v>
      </c>
      <c r="D54" s="1">
        <f>economy!AB94</f>
        <v>15129.185717579274</v>
      </c>
      <c r="E54" s="1">
        <f>temperature!G204</f>
        <v>508.81536509475075</v>
      </c>
      <c r="F54" s="12">
        <f>temperature!I204</f>
        <v>2.0011927704466648</v>
      </c>
      <c r="G54" s="2">
        <f>economy!BE94</f>
        <v>0.25170877291481375</v>
      </c>
      <c r="H54" s="2">
        <f>economy!BF94</f>
        <v>2.4479493077497021</v>
      </c>
      <c r="I54" s="2">
        <f>economy!BG94</f>
        <v>1.8865029834679166</v>
      </c>
      <c r="J54" s="1">
        <v>16182.815900558804</v>
      </c>
      <c r="K54" s="1">
        <v>28109.779201158897</v>
      </c>
      <c r="L54" s="1">
        <v>15774.156873417267</v>
      </c>
      <c r="M54" s="1">
        <v>511.12219560250099</v>
      </c>
      <c r="N54" s="12">
        <v>2.0082154418803548</v>
      </c>
      <c r="O54" s="2">
        <v>0</v>
      </c>
      <c r="P54" s="2">
        <v>0</v>
      </c>
      <c r="Q54" s="2">
        <v>0</v>
      </c>
      <c r="R54" s="2">
        <v>15368.910560573253</v>
      </c>
      <c r="S54" s="2">
        <v>26696.00229763168</v>
      </c>
      <c r="T54" s="2">
        <v>14980.796622626827</v>
      </c>
      <c r="U54" s="2">
        <v>503.59741224738076</v>
      </c>
      <c r="V54" s="2">
        <v>1.9785374728476315</v>
      </c>
      <c r="W54" s="2">
        <v>22.009430740779944</v>
      </c>
      <c r="X54" s="2">
        <v>6.4959955755713832</v>
      </c>
      <c r="Y54" s="2">
        <v>2.5939436238877942</v>
      </c>
      <c r="Z54" s="2">
        <v>14546.480868721314</v>
      </c>
      <c r="AA54" s="2">
        <v>25267.397258185021</v>
      </c>
      <c r="AB54" s="2">
        <v>14179.112651999594</v>
      </c>
      <c r="AC54" s="2">
        <v>495.99814000115714</v>
      </c>
      <c r="AD54" s="2">
        <v>1.9482395692363199</v>
      </c>
      <c r="AE54" s="2">
        <v>87.955790495087214</v>
      </c>
      <c r="AF54" s="2">
        <v>25.959768214637297</v>
      </c>
      <c r="AG54" s="2">
        <v>10.366102615295819</v>
      </c>
      <c r="AH54" s="1">
        <v>15368.944109920911</v>
      </c>
      <c r="AI54" s="1">
        <v>26695.930292899127</v>
      </c>
      <c r="AJ54" s="1">
        <v>14980.75921337673</v>
      </c>
      <c r="AK54" s="1">
        <v>503.57067976880467</v>
      </c>
      <c r="AL54" s="12">
        <v>1.9783330803755026</v>
      </c>
      <c r="AM54" s="2">
        <v>22.009474238336484</v>
      </c>
      <c r="AN54" s="2">
        <v>6.4959797855515635</v>
      </c>
      <c r="AO54" s="2">
        <v>2.593937786145212</v>
      </c>
      <c r="AP54" s="2">
        <v>14546.597128361322</v>
      </c>
      <c r="AQ54" s="2">
        <v>25267.18292822799</v>
      </c>
      <c r="AR54" s="2">
        <v>14179.001840367333</v>
      </c>
      <c r="AS54" s="2">
        <v>495.94366521761435</v>
      </c>
      <c r="AT54" s="2">
        <v>1.9478181166922235</v>
      </c>
      <c r="AU54" s="2">
        <v>87.956426927234247</v>
      </c>
      <c r="AV54" s="2">
        <v>25.959569766954388</v>
      </c>
      <c r="AW54" s="2">
        <v>10.366029603538205</v>
      </c>
      <c r="AX54" s="2">
        <v>16099.036764761884</v>
      </c>
      <c r="AY54" s="2">
        <v>27274.030815890248</v>
      </c>
      <c r="AZ54" s="2">
        <v>15129.185717579274</v>
      </c>
      <c r="BA54" s="2">
        <v>508.81536509475075</v>
      </c>
      <c r="BB54" s="2">
        <v>2.0011927704466648</v>
      </c>
      <c r="BC54" s="2">
        <v>0.25170877291481375</v>
      </c>
      <c r="BD54" s="2">
        <v>2.4479493077497021</v>
      </c>
      <c r="BE54" s="2">
        <v>1.8865029834679166</v>
      </c>
      <c r="BF54" s="2">
        <v>16001.445770415872</v>
      </c>
      <c r="BG54" s="2">
        <v>26344.718558366225</v>
      </c>
      <c r="BH54" s="2">
        <v>14426.75858360142</v>
      </c>
      <c r="BI54" s="2">
        <v>506.21205320202785</v>
      </c>
      <c r="BJ54" s="2">
        <v>1.9931672171339336</v>
      </c>
      <c r="BK54" s="2">
        <v>1.1776722008304887</v>
      </c>
      <c r="BL54" s="2">
        <v>10.820402669300814</v>
      </c>
      <c r="BM54" s="2">
        <v>8.1290027734042027</v>
      </c>
    </row>
    <row r="55" spans="1:65">
      <c r="A55" s="2">
        <f t="shared" si="0"/>
        <v>2049</v>
      </c>
      <c r="B55" s="1">
        <f>economy!Z95</f>
        <v>16156.013750130609</v>
      </c>
      <c r="C55" s="1">
        <f>economy!AA95</f>
        <v>27568.555541477581</v>
      </c>
      <c r="D55" s="1">
        <f>economy!AB95</f>
        <v>15451.177941645567</v>
      </c>
      <c r="E55" s="1">
        <f>temperature!G205</f>
        <v>513.21492780782569</v>
      </c>
      <c r="F55" s="12">
        <f>temperature!I205</f>
        <v>2.0363281928380323</v>
      </c>
      <c r="G55" s="2">
        <f>economy!BE95</f>
        <v>0.27361931496011832</v>
      </c>
      <c r="H55" s="2">
        <f>economy!BF95</f>
        <v>2.6858154013284157</v>
      </c>
      <c r="I55" s="2">
        <f>economy!BG95</f>
        <v>2.1145148888159384</v>
      </c>
      <c r="J55" s="1">
        <v>16242.901615351491</v>
      </c>
      <c r="K55" s="1">
        <v>28444.291497718641</v>
      </c>
      <c r="L55" s="1">
        <v>16142.331661432912</v>
      </c>
      <c r="M55" s="1">
        <v>515.67983772439823</v>
      </c>
      <c r="N55" s="12">
        <v>2.0438759093174856</v>
      </c>
      <c r="O55" s="2">
        <v>0</v>
      </c>
      <c r="P55" s="2">
        <v>0</v>
      </c>
      <c r="Q55" s="2">
        <v>0</v>
      </c>
      <c r="R55" s="2">
        <v>15425.970539034912</v>
      </c>
      <c r="S55" s="2">
        <v>27013.684663934528</v>
      </c>
      <c r="T55" s="2">
        <v>15330.451009973302</v>
      </c>
      <c r="U55" s="2">
        <v>507.89662812756137</v>
      </c>
      <c r="V55" s="2">
        <v>2.0127697153873054</v>
      </c>
      <c r="W55" s="2">
        <v>22.416976079281255</v>
      </c>
      <c r="X55" s="2">
        <v>6.6504709345729882</v>
      </c>
      <c r="Y55" s="2">
        <v>2.6537198344725423</v>
      </c>
      <c r="Z55" s="2">
        <v>14600.476734929849</v>
      </c>
      <c r="AA55" s="2">
        <v>25568.063063934242</v>
      </c>
      <c r="AB55" s="2">
        <v>14510.046864570913</v>
      </c>
      <c r="AC55" s="2">
        <v>500.03616765850404</v>
      </c>
      <c r="AD55" s="2">
        <v>1.9810025254171013</v>
      </c>
      <c r="AE55" s="2">
        <v>89.584395457074692</v>
      </c>
      <c r="AF55" s="2">
        <v>26.577078731019188</v>
      </c>
      <c r="AG55" s="2">
        <v>10.604978838495807</v>
      </c>
      <c r="AH55" s="1">
        <v>15426.001025603764</v>
      </c>
      <c r="AI55" s="1">
        <v>27013.619000925482</v>
      </c>
      <c r="AJ55" s="1">
        <v>15330.416508365081</v>
      </c>
      <c r="AK55" s="1">
        <v>507.8701778896156</v>
      </c>
      <c r="AL55" s="12">
        <v>2.0125637193148758</v>
      </c>
      <c r="AM55" s="2">
        <v>22.41701619626803</v>
      </c>
      <c r="AN55" s="2">
        <v>6.6504563624548787</v>
      </c>
      <c r="AO55" s="2">
        <v>2.6537144503288195</v>
      </c>
      <c r="AP55" s="2">
        <v>14600.58238133134</v>
      </c>
      <c r="AQ55" s="2">
        <v>25567.867610614721</v>
      </c>
      <c r="AR55" s="2">
        <v>14509.944665695992</v>
      </c>
      <c r="AS55" s="2">
        <v>499.98226051032145</v>
      </c>
      <c r="AT55" s="2">
        <v>1.9805776979574774</v>
      </c>
      <c r="AU55" s="2">
        <v>89.584982428144983</v>
      </c>
      <c r="AV55" s="2">
        <v>26.576895589660868</v>
      </c>
      <c r="AW55" s="2">
        <v>10.604911499770724</v>
      </c>
      <c r="AX55" s="2">
        <v>16156.013750130609</v>
      </c>
      <c r="AY55" s="2">
        <v>27568.555541477581</v>
      </c>
      <c r="AZ55" s="2">
        <v>15451.177941645567</v>
      </c>
      <c r="BA55" s="2">
        <v>513.21492780782569</v>
      </c>
      <c r="BB55" s="2">
        <v>2.0363281928380323</v>
      </c>
      <c r="BC55" s="2">
        <v>0.27361931496011832</v>
      </c>
      <c r="BD55" s="2">
        <v>2.6858154013284157</v>
      </c>
      <c r="BE55" s="2">
        <v>2.1145148888159384</v>
      </c>
      <c r="BF55" s="2">
        <v>16054.836073037584</v>
      </c>
      <c r="BG55" s="2">
        <v>26596.765542574285</v>
      </c>
      <c r="BH55" s="2">
        <v>14701.245926445617</v>
      </c>
      <c r="BI55" s="2">
        <v>510.43780522260903</v>
      </c>
      <c r="BJ55" s="2">
        <v>2.027710417872485</v>
      </c>
      <c r="BK55" s="2">
        <v>1.2796447736511332</v>
      </c>
      <c r="BL55" s="2">
        <v>11.842961108580667</v>
      </c>
      <c r="BM55" s="2">
        <v>9.071630195480223</v>
      </c>
    </row>
    <row r="56" spans="1:65">
      <c r="A56" s="2">
        <f t="shared" si="0"/>
        <v>2050</v>
      </c>
      <c r="B56" s="1">
        <f>economy!Z96</f>
        <v>16209.713964272065</v>
      </c>
      <c r="C56" s="1">
        <f>economy!AA96</f>
        <v>27857.340183036737</v>
      </c>
      <c r="D56" s="1">
        <f>economy!AB96</f>
        <v>15773.369145927622</v>
      </c>
      <c r="E56" s="1">
        <f>temperature!G206</f>
        <v>517.64932796813491</v>
      </c>
      <c r="F56" s="12">
        <f>temperature!I206</f>
        <v>2.0717257110605858</v>
      </c>
      <c r="G56" s="2">
        <f>economy!BE96</f>
        <v>0.29728566836568332</v>
      </c>
      <c r="H56" s="2">
        <f>economy!BF96</f>
        <v>2.9448933159140425</v>
      </c>
      <c r="I56" s="2">
        <f>economy!BG96</f>
        <v>2.368181996470732</v>
      </c>
      <c r="J56" s="1">
        <v>16299.793465591669</v>
      </c>
      <c r="K56" s="1">
        <v>28774.551150385207</v>
      </c>
      <c r="L56" s="1">
        <v>16513.596519342678</v>
      </c>
      <c r="M56" s="1">
        <v>520.28101585129923</v>
      </c>
      <c r="N56" s="12">
        <v>2.0798254410274382</v>
      </c>
      <c r="O56" s="2">
        <v>0</v>
      </c>
      <c r="P56" s="2">
        <v>0</v>
      </c>
      <c r="Q56" s="2">
        <v>0</v>
      </c>
      <c r="R56" s="2">
        <v>15479.997623363819</v>
      </c>
      <c r="S56" s="2">
        <v>27327.328720846512</v>
      </c>
      <c r="T56" s="2">
        <v>15683.040229564582</v>
      </c>
      <c r="U56" s="2">
        <v>512.23782048245016</v>
      </c>
      <c r="V56" s="2">
        <v>2.0472784389431431</v>
      </c>
      <c r="W56" s="2">
        <v>22.827357662472927</v>
      </c>
      <c r="X56" s="2">
        <v>6.8067077820486919</v>
      </c>
      <c r="Y56" s="2">
        <v>2.7139915204955054</v>
      </c>
      <c r="Z56" s="2">
        <v>14651.602962290375</v>
      </c>
      <c r="AA56" s="2">
        <v>25864.907940186473</v>
      </c>
      <c r="AB56" s="2">
        <v>14843.759358146184</v>
      </c>
      <c r="AC56" s="2">
        <v>504.11459496808084</v>
      </c>
      <c r="AD56" s="2">
        <v>2.0140281938885503</v>
      </c>
      <c r="AE56" s="2">
        <v>91.224338466794862</v>
      </c>
      <c r="AF56" s="2">
        <v>27.201429481486993</v>
      </c>
      <c r="AG56" s="2">
        <v>10.845835447962097</v>
      </c>
      <c r="AH56" s="1">
        <v>15480.025326068135</v>
      </c>
      <c r="AI56" s="1">
        <v>27327.268842821984</v>
      </c>
      <c r="AJ56" s="1">
        <v>15683.008410176</v>
      </c>
      <c r="AK56" s="1">
        <v>512.21164395271319</v>
      </c>
      <c r="AL56" s="12">
        <v>2.0470710379771337</v>
      </c>
      <c r="AM56" s="2">
        <v>22.827394660714944</v>
      </c>
      <c r="AN56" s="2">
        <v>6.8066943342912714</v>
      </c>
      <c r="AO56" s="2">
        <v>2.7139865547927426</v>
      </c>
      <c r="AP56" s="2">
        <v>14651.698961900893</v>
      </c>
      <c r="AQ56" s="2">
        <v>25864.729706362468</v>
      </c>
      <c r="AR56" s="2">
        <v>14843.665104320144</v>
      </c>
      <c r="AS56" s="2">
        <v>504.06123877593279</v>
      </c>
      <c r="AT56" s="2">
        <v>2.0136003961615674</v>
      </c>
      <c r="AU56" s="2">
        <v>91.224879807288687</v>
      </c>
      <c r="AV56" s="2">
        <v>27.20126047087815</v>
      </c>
      <c r="AW56" s="2">
        <v>10.8457733425698</v>
      </c>
      <c r="AX56" s="2">
        <v>16209.713964272065</v>
      </c>
      <c r="AY56" s="2">
        <v>27857.340183036737</v>
      </c>
      <c r="AZ56" s="2">
        <v>15773.369145927622</v>
      </c>
      <c r="BA56" s="2">
        <v>517.64932796813491</v>
      </c>
      <c r="BB56" s="2">
        <v>2.0717257110605858</v>
      </c>
      <c r="BC56" s="2">
        <v>0.29728566836568332</v>
      </c>
      <c r="BD56" s="2">
        <v>2.9448933159140425</v>
      </c>
      <c r="BE56" s="2">
        <v>2.368181996470732</v>
      </c>
      <c r="BF56" s="2">
        <v>16104.85666448349</v>
      </c>
      <c r="BG56" s="2">
        <v>26841.667582899059</v>
      </c>
      <c r="BH56" s="2">
        <v>14973.298558138049</v>
      </c>
      <c r="BI56" s="2">
        <v>514.68940315093107</v>
      </c>
      <c r="BJ56" s="2">
        <v>2.062486383059229</v>
      </c>
      <c r="BK56" s="2">
        <v>1.3897212428590349</v>
      </c>
      <c r="BL56" s="2">
        <v>12.952863251180563</v>
      </c>
      <c r="BM56" s="2">
        <v>10.113654670849245</v>
      </c>
    </row>
    <row r="57" spans="1:65">
      <c r="A57" s="2">
        <f t="shared" si="0"/>
        <v>2051</v>
      </c>
      <c r="B57" s="1">
        <f>economy!Z97</f>
        <v>16260.154826960754</v>
      </c>
      <c r="C57" s="1">
        <f>economy!AA97</f>
        <v>28140.262180336402</v>
      </c>
      <c r="D57" s="1">
        <f>economy!AB97</f>
        <v>16095.567007103034</v>
      </c>
      <c r="E57" s="1">
        <f>temperature!G207</f>
        <v>522.1173656222868</v>
      </c>
      <c r="F57" s="12">
        <f>temperature!I207</f>
        <v>2.1073763632148577</v>
      </c>
      <c r="G57" s="2">
        <f>economy!BE97</f>
        <v>0.32283538148134994</v>
      </c>
      <c r="H57" s="2">
        <f>economy!BF97</f>
        <v>3.2268888618253602</v>
      </c>
      <c r="I57" s="2">
        <f>economy!BG97</f>
        <v>2.6501536363935503</v>
      </c>
      <c r="J57" s="1">
        <v>16353.5098436354</v>
      </c>
      <c r="K57" s="1">
        <v>29100.470723799062</v>
      </c>
      <c r="L57" s="1">
        <v>16887.91143868996</v>
      </c>
      <c r="M57" s="1">
        <v>524.92495645395002</v>
      </c>
      <c r="N57" s="12">
        <v>2.1160561279258334</v>
      </c>
      <c r="O57" s="2">
        <v>0</v>
      </c>
      <c r="P57" s="2">
        <v>0</v>
      </c>
      <c r="Q57" s="2">
        <v>0</v>
      </c>
      <c r="R57" s="2">
        <v>15531.009250960618</v>
      </c>
      <c r="S57" s="2">
        <v>27636.851392267854</v>
      </c>
      <c r="T57" s="2">
        <v>16038.526271090888</v>
      </c>
      <c r="U57" s="2">
        <v>516.62023007949347</v>
      </c>
      <c r="V57" s="2">
        <v>2.0820568363645404</v>
      </c>
      <c r="W57" s="2">
        <v>23.24053051787762</v>
      </c>
      <c r="X57" s="2">
        <v>6.9646939740201592</v>
      </c>
      <c r="Y57" s="2">
        <v>2.7747523322197871</v>
      </c>
      <c r="Z57" s="2">
        <v>14699.875970046227</v>
      </c>
      <c r="AA57" s="2">
        <v>26157.853147749494</v>
      </c>
      <c r="AB57" s="2">
        <v>15180.214116501049</v>
      </c>
      <c r="AC57" s="2">
        <v>508.23267732124475</v>
      </c>
      <c r="AD57" s="2">
        <v>2.0473108930221513</v>
      </c>
      <c r="AE57" s="2">
        <v>92.875439517147484</v>
      </c>
      <c r="AF57" s="2">
        <v>27.832771867916776</v>
      </c>
      <c r="AG57" s="2">
        <v>11.0886470420762</v>
      </c>
      <c r="AH57" s="1">
        <v>15531.034423389574</v>
      </c>
      <c r="AI57" s="1">
        <v>27636.796791176508</v>
      </c>
      <c r="AJ57" s="1">
        <v>16038.496925916596</v>
      </c>
      <c r="AK57" s="1">
        <v>516.59431909847819</v>
      </c>
      <c r="AL57" s="12">
        <v>2.0818482181983593</v>
      </c>
      <c r="AM57" s="2">
        <v>23.240564639006056</v>
      </c>
      <c r="AN57" s="2">
        <v>6.964681564230073</v>
      </c>
      <c r="AO57" s="2">
        <v>2.7747477525164128</v>
      </c>
      <c r="AP57" s="2">
        <v>14699.963201570738</v>
      </c>
      <c r="AQ57" s="2">
        <v>26157.690621192218</v>
      </c>
      <c r="AR57" s="2">
        <v>15180.127191601869</v>
      </c>
      <c r="AS57" s="2">
        <v>508.17985610499301</v>
      </c>
      <c r="AT57" s="2">
        <v>2.0468805076429999</v>
      </c>
      <c r="AU57" s="2">
        <v>92.875938762173703</v>
      </c>
      <c r="AV57" s="2">
        <v>27.832615902305481</v>
      </c>
      <c r="AW57" s="2">
        <v>11.088589764286754</v>
      </c>
      <c r="AX57" s="2">
        <v>16260.154826960754</v>
      </c>
      <c r="AY57" s="2">
        <v>28140.262180336402</v>
      </c>
      <c r="AZ57" s="2">
        <v>16095.567007103034</v>
      </c>
      <c r="BA57" s="2">
        <v>522.1173656222868</v>
      </c>
      <c r="BB57" s="2">
        <v>2.1073763632148577</v>
      </c>
      <c r="BC57" s="2">
        <v>0.32283538148134994</v>
      </c>
      <c r="BD57" s="2">
        <v>3.2268888618253602</v>
      </c>
      <c r="BE57" s="2">
        <v>2.6501536363935503</v>
      </c>
      <c r="BF57" s="2">
        <v>16151.524080806819</v>
      </c>
      <c r="BG57" s="2">
        <v>27079.283225519666</v>
      </c>
      <c r="BH57" s="2">
        <v>15242.623686221481</v>
      </c>
      <c r="BI57" s="2">
        <v>518.96526544346716</v>
      </c>
      <c r="BJ57" s="2">
        <v>2.0974851245675663</v>
      </c>
      <c r="BK57" s="2">
        <v>1.5084822153460364</v>
      </c>
      <c r="BL57" s="2">
        <v>14.156653342652236</v>
      </c>
      <c r="BM57" s="2">
        <v>11.264293400294703</v>
      </c>
    </row>
    <row r="58" spans="1:65">
      <c r="A58" s="2">
        <f t="shared" si="0"/>
        <v>2052</v>
      </c>
      <c r="B58" s="1">
        <f>economy!Z98</f>
        <v>16307.354975068785</v>
      </c>
      <c r="C58" s="1">
        <f>economy!AA98</f>
        <v>28417.20215356231</v>
      </c>
      <c r="D58" s="1">
        <f>economy!AB98</f>
        <v>16417.573250340611</v>
      </c>
      <c r="E58" s="1">
        <f>temperature!G208</f>
        <v>526.61782483905768</v>
      </c>
      <c r="F58" s="12">
        <f>temperature!I208</f>
        <v>2.1432710616982242</v>
      </c>
      <c r="G58" s="2">
        <f>economy!BE98</f>
        <v>0.35040424426882194</v>
      </c>
      <c r="H58" s="2">
        <f>economy!BF98</f>
        <v>3.5336281941438683</v>
      </c>
      <c r="I58" s="2">
        <f>economy!BG98</f>
        <v>2.9633237921781252</v>
      </c>
      <c r="J58" s="1">
        <v>16404.070332373532</v>
      </c>
      <c r="K58" s="1">
        <v>29421.965940898292</v>
      </c>
      <c r="L58" s="1">
        <v>17265.236516464363</v>
      </c>
      <c r="M58" s="1">
        <v>529.61088717155212</v>
      </c>
      <c r="N58" s="12">
        <v>2.1525599756650466</v>
      </c>
      <c r="O58" s="2">
        <v>0</v>
      </c>
      <c r="P58" s="2">
        <v>0</v>
      </c>
      <c r="Q58" s="2">
        <v>0</v>
      </c>
      <c r="R58" s="2">
        <v>15579.02399258335</v>
      </c>
      <c r="S58" s="2">
        <v>27942.172604890366</v>
      </c>
      <c r="T58" s="2">
        <v>16396.871225472045</v>
      </c>
      <c r="U58" s="2">
        <v>521.04310005137256</v>
      </c>
      <c r="V58" s="2">
        <v>2.1170979743527796</v>
      </c>
      <c r="W58" s="2">
        <v>23.656449177175812</v>
      </c>
      <c r="X58" s="2">
        <v>7.1244169395765056</v>
      </c>
      <c r="Y58" s="2">
        <v>2.835995928048014</v>
      </c>
      <c r="Z58" s="2">
        <v>14745.313257821239</v>
      </c>
      <c r="AA58" s="2">
        <v>26446.822799023375</v>
      </c>
      <c r="AB58" s="2">
        <v>15519.375222311572</v>
      </c>
      <c r="AC58" s="2">
        <v>512.38967366395252</v>
      </c>
      <c r="AD58" s="2">
        <v>2.0808447748867729</v>
      </c>
      <c r="AE58" s="2">
        <v>94.537516641446686</v>
      </c>
      <c r="AF58" s="2">
        <v>28.47105559119596</v>
      </c>
      <c r="AG58" s="2">
        <v>11.333388253782202</v>
      </c>
      <c r="AH58" s="1">
        <v>15579.046865291788</v>
      </c>
      <c r="AI58" s="1">
        <v>27942.122817132589</v>
      </c>
      <c r="AJ58" s="1">
        <v>16396.844162585887</v>
      </c>
      <c r="AK58" s="1">
        <v>521.01744681472803</v>
      </c>
      <c r="AL58" s="12">
        <v>2.1168883162107748</v>
      </c>
      <c r="AM58" s="2">
        <v>23.656480644176945</v>
      </c>
      <c r="AN58" s="2">
        <v>7.1244054879657028</v>
      </c>
      <c r="AO58" s="2">
        <v>2.8359917044100533</v>
      </c>
      <c r="AP58" s="2">
        <v>14745.392520157355</v>
      </c>
      <c r="AQ58" s="2">
        <v>26446.674599810438</v>
      </c>
      <c r="AR58" s="2">
        <v>15519.29505784219</v>
      </c>
      <c r="AS58" s="2">
        <v>512.33737211140465</v>
      </c>
      <c r="AT58" s="2">
        <v>2.0804121635019555</v>
      </c>
      <c r="AU58" s="2">
        <v>94.537977053371108</v>
      </c>
      <c r="AV58" s="2">
        <v>28.470911667838823</v>
      </c>
      <c r="AW58" s="2">
        <v>11.333335429225423</v>
      </c>
      <c r="AX58" s="2">
        <v>16307.354975068785</v>
      </c>
      <c r="AY58" s="2">
        <v>28417.20215356231</v>
      </c>
      <c r="AZ58" s="2">
        <v>16417.573250340611</v>
      </c>
      <c r="BA58" s="2">
        <v>526.61782483905768</v>
      </c>
      <c r="BB58" s="2">
        <v>2.1432710616982242</v>
      </c>
      <c r="BC58" s="2">
        <v>0.35040424426882194</v>
      </c>
      <c r="BD58" s="2">
        <v>3.5336281941438683</v>
      </c>
      <c r="BE58" s="2">
        <v>2.9633237921781252</v>
      </c>
      <c r="BF58" s="2">
        <v>16194.856118770897</v>
      </c>
      <c r="BG58" s="2">
        <v>27309.475389264146</v>
      </c>
      <c r="BH58" s="2">
        <v>15508.922569503275</v>
      </c>
      <c r="BI58" s="2">
        <v>523.26378517671287</v>
      </c>
      <c r="BJ58" s="2">
        <v>2.1326964989906894</v>
      </c>
      <c r="BK58" s="2">
        <v>1.6365448990939142</v>
      </c>
      <c r="BL58" s="2">
        <v>15.461281693573911</v>
      </c>
      <c r="BM58" s="2">
        <v>12.533461208146493</v>
      </c>
    </row>
    <row r="59" spans="1:65">
      <c r="A59" s="2">
        <f t="shared" si="0"/>
        <v>2053</v>
      </c>
      <c r="B59" s="1">
        <f>economy!Z99</f>
        <v>16351.334216657157</v>
      </c>
      <c r="C59" s="1">
        <f>economy!AA99</f>
        <v>28688.043903189573</v>
      </c>
      <c r="D59" s="1">
        <f>economy!AB99</f>
        <v>16739.183507274869</v>
      </c>
      <c r="E59" s="1">
        <f>temperature!G209</f>
        <v>531.1494734441934</v>
      </c>
      <c r="F59" s="12">
        <f>temperature!I209</f>
        <v>2.1794006064165816</v>
      </c>
      <c r="G59" s="2">
        <f>economy!BE99</f>
        <v>0.38013674917945145</v>
      </c>
      <c r="H59" s="2">
        <f>economy!BF99</f>
        <v>3.8670648744566258</v>
      </c>
      <c r="I59" s="2">
        <f>economy!BG99</f>
        <v>3.3108501952223923</v>
      </c>
      <c r="J59" s="1">
        <v>16451.49565821161</v>
      </c>
      <c r="K59" s="1">
        <v>29738.95564064286</v>
      </c>
      <c r="L59" s="1">
        <v>17645.531906269152</v>
      </c>
      <c r="M59" s="1">
        <v>534.3380370548665</v>
      </c>
      <c r="N59" s="12">
        <v>2.1893289187468987</v>
      </c>
      <c r="O59" s="2">
        <v>0</v>
      </c>
      <c r="P59" s="2">
        <v>0</v>
      </c>
      <c r="Q59" s="2">
        <v>0</v>
      </c>
      <c r="R59" s="2">
        <v>15624.061507449187</v>
      </c>
      <c r="S59" s="2">
        <v>28243.215247759381</v>
      </c>
      <c r="T59" s="2">
        <v>16758.037238398592</v>
      </c>
      <c r="U59" s="2">
        <v>525.50567605750336</v>
      </c>
      <c r="V59" s="2">
        <v>2.1523948087835656</v>
      </c>
      <c r="W59" s="2">
        <v>24.075067683069513</v>
      </c>
      <c r="X59" s="2">
        <v>7.2858636793653009</v>
      </c>
      <c r="Y59" s="2">
        <v>2.8977159672065387</v>
      </c>
      <c r="Z59" s="2">
        <v>14787.933362433598</v>
      </c>
      <c r="AA59" s="2">
        <v>26731.743818905874</v>
      </c>
      <c r="AB59" s="2">
        <v>15861.206812947814</v>
      </c>
      <c r="AC59" s="2">
        <v>516.58484657778695</v>
      </c>
      <c r="AD59" s="2">
        <v>2.1146238417106531</v>
      </c>
      <c r="AE59" s="2">
        <v>96.210385939183197</v>
      </c>
      <c r="AF59" s="2">
        <v>29.116228644807709</v>
      </c>
      <c r="AG59" s="2">
        <v>11.580033721196434</v>
      </c>
      <c r="AH59" s="1">
        <v>15624.082290042443</v>
      </c>
      <c r="AI59" s="1">
        <v>28243.169850316815</v>
      </c>
      <c r="AJ59" s="1">
        <v>16758.012280717401</v>
      </c>
      <c r="AK59" s="1">
        <v>525.48027309906502</v>
      </c>
      <c r="AL59" s="12">
        <v>2.1521842779388152</v>
      </c>
      <c r="AM59" s="2">
        <v>24.075096701715726</v>
      </c>
      <c r="AN59" s="2">
        <v>7.2858531122493879</v>
      </c>
      <c r="AO59" s="2">
        <v>2.8977120720147362</v>
      </c>
      <c r="AP59" s="2">
        <v>14788.00538189317</v>
      </c>
      <c r="AQ59" s="2">
        <v>26731.608687902379</v>
      </c>
      <c r="AR59" s="2">
        <v>15861.132884374902</v>
      </c>
      <c r="AS59" s="2">
        <v>516.53305001477281</v>
      </c>
      <c r="AT59" s="2">
        <v>2.1141893460123411</v>
      </c>
      <c r="AU59" s="2">
        <v>96.210810528556365</v>
      </c>
      <c r="AV59" s="2">
        <v>29.116095837666318</v>
      </c>
      <c r="AW59" s="2">
        <v>11.579985004450061</v>
      </c>
      <c r="AX59" s="2">
        <v>16351.334216657157</v>
      </c>
      <c r="AY59" s="2">
        <v>28688.043903189573</v>
      </c>
      <c r="AZ59" s="2">
        <v>16739.183507274869</v>
      </c>
      <c r="BA59" s="2">
        <v>531.1494734441934</v>
      </c>
      <c r="BB59" s="2">
        <v>2.1794006064165816</v>
      </c>
      <c r="BC59" s="2">
        <v>0.38013674917945145</v>
      </c>
      <c r="BD59" s="2">
        <v>3.8670648744566258</v>
      </c>
      <c r="BE59" s="2">
        <v>3.3108501952223923</v>
      </c>
      <c r="BF59" s="2">
        <v>16234.871791689739</v>
      </c>
      <c r="BG59" s="2">
        <v>27532.111453353071</v>
      </c>
      <c r="BH59" s="2">
        <v>15771.890793966862</v>
      </c>
      <c r="BI59" s="2">
        <v>527.58333005006887</v>
      </c>
      <c r="BJ59" s="2">
        <v>2.1681102211836829</v>
      </c>
      <c r="BK59" s="2">
        <v>1.7745650524590524</v>
      </c>
      <c r="BL59" s="2">
        <v>16.874122553028634</v>
      </c>
      <c r="BM59" s="2">
        <v>13.931804083176342</v>
      </c>
    </row>
    <row r="60" spans="1:65">
      <c r="A60" s="2">
        <f t="shared" si="0"/>
        <v>2054</v>
      </c>
      <c r="B60" s="1">
        <f>economy!Z100</f>
        <v>16392.113487012652</v>
      </c>
      <c r="C60" s="1">
        <f>economy!AA100</f>
        <v>28952.674414560075</v>
      </c>
      <c r="D60" s="1">
        <f>economy!AB100</f>
        <v>17060.18718951711</v>
      </c>
      <c r="E60" s="1">
        <f>temperature!G210</f>
        <v>535.71106274511658</v>
      </c>
      <c r="F60" s="12">
        <f>temperature!I210</f>
        <v>2.2157556973282366</v>
      </c>
      <c r="G60" s="2">
        <f>economy!BE100</f>
        <v>0.41218657332348213</v>
      </c>
      <c r="H60" s="2">
        <f>economy!BF100</f>
        <v>4.2292872317015711</v>
      </c>
      <c r="I60" s="2">
        <f>economy!BG100</f>
        <v>3.6961744824027871</v>
      </c>
      <c r="J60" s="1">
        <v>16495.807646011846</v>
      </c>
      <c r="K60" s="1">
        <v>30051.361738982614</v>
      </c>
      <c r="L60" s="1">
        <v>18028.757772872792</v>
      </c>
      <c r="M60" s="1">
        <v>539.10563679847291</v>
      </c>
      <c r="N60" s="12">
        <v>2.2263548339833918</v>
      </c>
      <c r="O60" s="2">
        <v>0</v>
      </c>
      <c r="P60" s="2">
        <v>0</v>
      </c>
      <c r="Q60" s="2">
        <v>0</v>
      </c>
      <c r="R60" s="2">
        <v>15666.142500221109</v>
      </c>
      <c r="S60" s="2">
        <v>28539.905134940571</v>
      </c>
      <c r="T60" s="2">
        <v>17121.986467092964</v>
      </c>
      <c r="U60" s="2">
        <v>530.00720643915531</v>
      </c>
      <c r="V60" s="2">
        <v>2.1879401993368663</v>
      </c>
      <c r="W60" s="2">
        <v>24.496339597540011</v>
      </c>
      <c r="X60" s="2">
        <v>7.4490207648527482</v>
      </c>
      <c r="Y60" s="2">
        <v>2.9599061029617681</v>
      </c>
      <c r="Z60" s="2">
        <v>14827.755816555249</v>
      </c>
      <c r="AA60" s="2">
        <v>27012.545908706601</v>
      </c>
      <c r="AB60" s="2">
        <v>16205.67303933216</v>
      </c>
      <c r="AC60" s="2">
        <v>520.81746235892604</v>
      </c>
      <c r="AD60" s="2">
        <v>2.1486419616127286</v>
      </c>
      <c r="AE60" s="2">
        <v>97.893861607482464</v>
      </c>
      <c r="AF60" s="2">
        <v>29.768237311517183</v>
      </c>
      <c r="AG60" s="2">
        <v>11.828558060355157</v>
      </c>
      <c r="AH60" s="1">
        <v>15666.161383251998</v>
      </c>
      <c r="AI60" s="1">
        <v>28539.863741840309</v>
      </c>
      <c r="AJ60" s="1">
        <v>17121.963451234238</v>
      </c>
      <c r="AK60" s="1">
        <v>529.98204661479122</v>
      </c>
      <c r="AL60" s="12">
        <v>2.1877289536037856</v>
      </c>
      <c r="AM60" s="2">
        <v>24.496366357711874</v>
      </c>
      <c r="AN60" s="2">
        <v>7.4490110141870245</v>
      </c>
      <c r="AO60" s="2">
        <v>2.9599025107333921</v>
      </c>
      <c r="AP60" s="2">
        <v>14827.821253435955</v>
      </c>
      <c r="AQ60" s="2">
        <v>27012.422697041809</v>
      </c>
      <c r="AR60" s="2">
        <v>16205.604862703118</v>
      </c>
      <c r="AS60" s="2">
        <v>520.76615672062212</v>
      </c>
      <c r="AT60" s="2">
        <v>2.1482059043054624</v>
      </c>
      <c r="AU60" s="2">
        <v>97.89425315237493</v>
      </c>
      <c r="AV60" s="2">
        <v>29.768114765427946</v>
      </c>
      <c r="AW60" s="2">
        <v>11.828513132716553</v>
      </c>
      <c r="AX60" s="2">
        <v>16392.113487012652</v>
      </c>
      <c r="AY60" s="2">
        <v>28952.674414560075</v>
      </c>
      <c r="AZ60" s="2">
        <v>17060.18718951711</v>
      </c>
      <c r="BA60" s="2">
        <v>535.71106274511658</v>
      </c>
      <c r="BB60" s="2">
        <v>2.2157556973282366</v>
      </c>
      <c r="BC60" s="2">
        <v>0.41218657332348213</v>
      </c>
      <c r="BD60" s="2">
        <v>4.2292872317015711</v>
      </c>
      <c r="BE60" s="2">
        <v>3.6961744824027871</v>
      </c>
      <c r="BF60" s="2">
        <v>16271.591287200838</v>
      </c>
      <c r="BG60" s="2">
        <v>27747.063351070279</v>
      </c>
      <c r="BH60" s="2">
        <v>16031.218602600553</v>
      </c>
      <c r="BI60" s="2">
        <v>531.92224243627209</v>
      </c>
      <c r="BJ60" s="2">
        <v>2.2037158772125411</v>
      </c>
      <c r="BK60" s="2">
        <v>1.9232390138317921</v>
      </c>
      <c r="BL60" s="2">
        <v>18.402992146503138</v>
      </c>
      <c r="BM60" s="2">
        <v>15.470731896625225</v>
      </c>
    </row>
    <row r="61" spans="1:65">
      <c r="A61" s="2">
        <f t="shared" si="0"/>
        <v>2055</v>
      </c>
      <c r="B61" s="1">
        <f>economy!Z101</f>
        <v>16429.714806450076</v>
      </c>
      <c r="C61" s="1">
        <f>economy!AA101</f>
        <v>29210.983866792569</v>
      </c>
      <c r="D61" s="1">
        <f>economy!AB101</f>
        <v>17380.367379133422</v>
      </c>
      <c r="E61" s="1">
        <f>temperature!G211</f>
        <v>540.30132724808823</v>
      </c>
      <c r="F61" s="12">
        <f>temperature!I211</f>
        <v>2.2523269463355065</v>
      </c>
      <c r="G61" s="2">
        <f>economy!BE101</f>
        <v>0.44671708266244237</v>
      </c>
      <c r="H61" s="2">
        <f>economy!BF101</f>
        <v>4.6225260255187033</v>
      </c>
      <c r="I61" s="2">
        <f>economy!BG101</f>
        <v>4.1230434217493475</v>
      </c>
      <c r="J61" s="1">
        <v>16537.029175817275</v>
      </c>
      <c r="K61" s="1">
        <v>30359.109192710268</v>
      </c>
      <c r="L61" s="1">
        <v>18414.874250077264</v>
      </c>
      <c r="M61" s="1">
        <v>543.91291896312021</v>
      </c>
      <c r="N61" s="12">
        <v>2.2636295533186699</v>
      </c>
      <c r="O61" s="2">
        <v>0</v>
      </c>
      <c r="P61" s="2">
        <v>0</v>
      </c>
      <c r="Q61" s="2">
        <v>0</v>
      </c>
      <c r="R61" s="2">
        <v>15705.288679707022</v>
      </c>
      <c r="S61" s="2">
        <v>28832.170970949246</v>
      </c>
      <c r="T61" s="2">
        <v>17488.681040226169</v>
      </c>
      <c r="U61" s="2">
        <v>534.54694236884734</v>
      </c>
      <c r="V61" s="2">
        <v>2.2237269234499175</v>
      </c>
      <c r="W61" s="2">
        <v>24.920218011401776</v>
      </c>
      <c r="X61" s="2">
        <v>7.6138743383274283</v>
      </c>
      <c r="Y61" s="2">
        <v>3.0225599763569315</v>
      </c>
      <c r="Z61" s="2">
        <v>14864.801109048314</v>
      </c>
      <c r="AA61" s="2">
        <v>27289.161512739647</v>
      </c>
      <c r="AB61" s="2">
        <v>16552.738027800464</v>
      </c>
      <c r="AC61" s="2">
        <v>525.08679109545233</v>
      </c>
      <c r="AD61" s="2">
        <v>2.1828928836217734</v>
      </c>
      <c r="AE61" s="2">
        <v>99.587755977858208</v>
      </c>
      <c r="AF61" s="2">
        <v>30.427026163055533</v>
      </c>
      <c r="AG61" s="2">
        <v>12.078935840052603</v>
      </c>
      <c r="AH61" s="1">
        <v>15705.305836401903</v>
      </c>
      <c r="AI61" s="1">
        <v>28832.133230034022</v>
      </c>
      <c r="AJ61" s="1">
        <v>17488.659815452782</v>
      </c>
      <c r="AK61" s="1">
        <v>534.52201884105875</v>
      </c>
      <c r="AL61" s="12">
        <v>2.2235151116529064</v>
      </c>
      <c r="AM61" s="2">
        <v>24.920242688309397</v>
      </c>
      <c r="AN61" s="2">
        <v>7.6138653412778483</v>
      </c>
      <c r="AO61" s="2">
        <v>3.022556663581184</v>
      </c>
      <c r="AP61" s="2">
        <v>14864.860563613252</v>
      </c>
      <c r="AQ61" s="2">
        <v>27289.04917219402</v>
      </c>
      <c r="AR61" s="2">
        <v>16552.675156618003</v>
      </c>
      <c r="AS61" s="2">
        <v>525.0359628988972</v>
      </c>
      <c r="AT61" s="2">
        <v>2.1824555693436798</v>
      </c>
      <c r="AU61" s="2">
        <v>99.58811704172318</v>
      </c>
      <c r="AV61" s="2">
        <v>30.426913088338406</v>
      </c>
      <c r="AW61" s="2">
        <v>12.078894407480481</v>
      </c>
      <c r="AX61" s="2">
        <v>16429.714806450076</v>
      </c>
      <c r="AY61" s="2">
        <v>29210.983866792569</v>
      </c>
      <c r="AZ61" s="2">
        <v>17380.367379133422</v>
      </c>
      <c r="BA61" s="2">
        <v>540.30132724808823</v>
      </c>
      <c r="BB61" s="2">
        <v>2.2523269463355065</v>
      </c>
      <c r="BC61" s="2">
        <v>0.44671708266244237</v>
      </c>
      <c r="BD61" s="2">
        <v>4.6225260255187033</v>
      </c>
      <c r="BE61" s="2">
        <v>4.1230434217493475</v>
      </c>
      <c r="BF61" s="2">
        <v>16305.035926787152</v>
      </c>
      <c r="BG61" s="2">
        <v>27954.207668788327</v>
      </c>
      <c r="BH61" s="2">
        <v>16286.591281387935</v>
      </c>
      <c r="BI61" s="2">
        <v>536.27883948582814</v>
      </c>
      <c r="BJ61" s="2">
        <v>2.2395029367326265</v>
      </c>
      <c r="BK61" s="2">
        <v>2.0833058135513314</v>
      </c>
      <c r="BL61" s="2">
        <v>20.056166819350182</v>
      </c>
      <c r="BM61" s="2">
        <v>17.16244990579543</v>
      </c>
    </row>
    <row r="62" spans="1:65">
      <c r="A62" s="2">
        <f t="shared" si="0"/>
        <v>2056</v>
      </c>
      <c r="B62" s="1">
        <f>economy!Z102</f>
        <v>16464.161239715202</v>
      </c>
      <c r="C62" s="1">
        <f>economy!AA102</f>
        <v>29462.86564567266</v>
      </c>
      <c r="D62" s="1">
        <f>economy!AB102</f>
        <v>17699.50073759507</v>
      </c>
      <c r="E62" s="1">
        <f>temperature!G212</f>
        <v>544.91898437043915</v>
      </c>
      <c r="F62" s="12">
        <f>temperature!I212</f>
        <v>2.2891048885405416</v>
      </c>
      <c r="G62" s="2">
        <f>economy!BE102</f>
        <v>0.48390185896807592</v>
      </c>
      <c r="H62" s="2">
        <f>economy!BF102</f>
        <v>5.0491624146764158</v>
      </c>
      <c r="I62" s="2">
        <f>economy!BG102</f>
        <v>4.595531201887491</v>
      </c>
      <c r="J62" s="1">
        <v>16575.184141194681</v>
      </c>
      <c r="K62" s="1">
        <v>30662.125965862429</v>
      </c>
      <c r="L62" s="1">
        <v>18803.841401829861</v>
      </c>
      <c r="M62" s="1">
        <v>548.75911818901295</v>
      </c>
      <c r="N62" s="12">
        <v>2.3011448760262012</v>
      </c>
      <c r="O62" s="2">
        <v>0</v>
      </c>
      <c r="P62" s="2">
        <v>0</v>
      </c>
      <c r="Q62" s="2">
        <v>0</v>
      </c>
      <c r="R62" s="2">
        <v>15741.522719114238</v>
      </c>
      <c r="S62" s="2">
        <v>29119.944318620339</v>
      </c>
      <c r="T62" s="2">
        <v>17858.08302092001</v>
      </c>
      <c r="U62" s="2">
        <v>539.12413799461387</v>
      </c>
      <c r="V62" s="2">
        <v>2.2597476896098239</v>
      </c>
      <c r="W62" s="2">
        <v>25.346655555060394</v>
      </c>
      <c r="X62" s="2">
        <v>7.78041011362183</v>
      </c>
      <c r="Y62" s="2">
        <v>3.0856712104560824</v>
      </c>
      <c r="Z62" s="2">
        <v>14899.09064682492</v>
      </c>
      <c r="AA62" s="2">
        <v>27561.525787284976</v>
      </c>
      <c r="AB62" s="2">
        <v>16902.365844898413</v>
      </c>
      <c r="AC62" s="2">
        <v>529.39210674335106</v>
      </c>
      <c r="AD62" s="2">
        <v>2.2173702520021243</v>
      </c>
      <c r="AE62" s="2">
        <v>101.29187955788476</v>
      </c>
      <c r="AF62" s="2">
        <v>31.092538062696988</v>
      </c>
      <c r="AG62" s="2">
        <v>12.331141558715929</v>
      </c>
      <c r="AH62" s="1">
        <v>15741.538306943436</v>
      </c>
      <c r="AI62" s="1">
        <v>29119.909908598427</v>
      </c>
      <c r="AJ62" s="1">
        <v>17858.063448165525</v>
      </c>
      <c r="AK62" s="1">
        <v>539.09944421785303</v>
      </c>
      <c r="AL62" s="12">
        <v>2.2595354520291169</v>
      </c>
      <c r="AM62" s="2">
        <v>25.34667831037153</v>
      </c>
      <c r="AN62" s="2">
        <v>7.7804018121682965</v>
      </c>
      <c r="AO62" s="2">
        <v>3.0856681554420686</v>
      </c>
      <c r="AP62" s="2">
        <v>14899.144664743098</v>
      </c>
      <c r="AQ62" s="2">
        <v>27561.423361510097</v>
      </c>
      <c r="AR62" s="2">
        <v>16902.307867233732</v>
      </c>
      <c r="AS62" s="2">
        <v>529.34174306110776</v>
      </c>
      <c r="AT62" s="2">
        <v>2.21693196820274</v>
      </c>
      <c r="AU62" s="2">
        <v>101.29221250605781</v>
      </c>
      <c r="AV62" s="2">
        <v>31.09243373017037</v>
      </c>
      <c r="AW62" s="2">
        <v>12.331103349929284</v>
      </c>
      <c r="AX62" s="2">
        <v>16464.161239715202</v>
      </c>
      <c r="AY62" s="2">
        <v>29462.86564567266</v>
      </c>
      <c r="AZ62" s="2">
        <v>17699.50073759507</v>
      </c>
      <c r="BA62" s="2">
        <v>544.91898437043915</v>
      </c>
      <c r="BB62" s="2">
        <v>2.2891048885405416</v>
      </c>
      <c r="BC62" s="2">
        <v>0.48390185896807592</v>
      </c>
      <c r="BD62" s="2">
        <v>5.0491624146764158</v>
      </c>
      <c r="BE62" s="2">
        <v>4.595531201887491</v>
      </c>
      <c r="BF62" s="2">
        <v>16335.228126881675</v>
      </c>
      <c r="BG62" s="2">
        <v>28153.425749778082</v>
      </c>
      <c r="BH62" s="2">
        <v>16537.689603505711</v>
      </c>
      <c r="BI62" s="2">
        <v>540.65141329198832</v>
      </c>
      <c r="BJ62" s="2">
        <v>2.2754607648202669</v>
      </c>
      <c r="BK62" s="2">
        <v>2.2555493699140259</v>
      </c>
      <c r="BL62" s="2">
        <v>21.842401221418523</v>
      </c>
      <c r="BM62" s="2">
        <v>19.019988613404113</v>
      </c>
    </row>
    <row r="63" spans="1:65">
      <c r="A63" s="2">
        <f t="shared" si="0"/>
        <v>2057</v>
      </c>
      <c r="B63" s="1">
        <f>economy!Z103</f>
        <v>16495.476856840563</v>
      </c>
      <c r="C63" s="1">
        <f>economy!AA103</f>
        <v>29708.216360187147</v>
      </c>
      <c r="D63" s="1">
        <f>economy!AB103</f>
        <v>18017.35743477612</v>
      </c>
      <c r="E63" s="1">
        <f>temperature!G213</f>
        <v>549.56273415057717</v>
      </c>
      <c r="F63" s="12">
        <f>temperature!I213</f>
        <v>2.3260799928827813</v>
      </c>
      <c r="G63" s="2">
        <f>economy!BE103</f>
        <v>0.52392525030249604</v>
      </c>
      <c r="H63" s="2">
        <f>economy!BF103</f>
        <v>5.5117362322202723</v>
      </c>
      <c r="I63" s="2">
        <f>economy!BG103</f>
        <v>5.1180627709818314</v>
      </c>
      <c r="J63" s="1">
        <v>16610.297409049192</v>
      </c>
      <c r="K63" s="1">
        <v>30960.342998352658</v>
      </c>
      <c r="L63" s="1">
        <v>19195.619186495409</v>
      </c>
      <c r="M63" s="1">
        <v>553.6434714008044</v>
      </c>
      <c r="N63" s="12">
        <v>2.3388925802958882</v>
      </c>
      <c r="O63" s="2">
        <v>0</v>
      </c>
      <c r="P63" s="2">
        <v>0</v>
      </c>
      <c r="Q63" s="2">
        <v>0</v>
      </c>
      <c r="R63" s="2">
        <v>15774.868217718038</v>
      </c>
      <c r="S63" s="2">
        <v>29403.159569116902</v>
      </c>
      <c r="T63" s="2">
        <v>18230.154372755846</v>
      </c>
      <c r="U63" s="2">
        <v>543.73805057967218</v>
      </c>
      <c r="V63" s="2">
        <v>2.2959951500026401</v>
      </c>
      <c r="W63" s="2">
        <v>25.775604410384435</v>
      </c>
      <c r="X63" s="2">
        <v>7.9486133775258798</v>
      </c>
      <c r="Y63" s="2">
        <v>3.1492334050815547</v>
      </c>
      <c r="Z63" s="2">
        <v>14930.646718092106</v>
      </c>
      <c r="AA63" s="2">
        <v>27829.576571627982</v>
      </c>
      <c r="AB63" s="2">
        <v>17254.520465037429</v>
      </c>
      <c r="AC63" s="2">
        <v>533.73268720150554</v>
      </c>
      <c r="AD63" s="2">
        <v>2.2520676199050094</v>
      </c>
      <c r="AE63" s="2">
        <v>103.00604107741992</v>
      </c>
      <c r="AF63" s="2">
        <v>31.76471417062373</v>
      </c>
      <c r="AG63" s="2">
        <v>12.585149623261424</v>
      </c>
      <c r="AH63" s="1">
        <v>15774.882379824498</v>
      </c>
      <c r="AI63" s="1">
        <v>29403.128196867972</v>
      </c>
      <c r="AJ63" s="1">
        <v>18230.13632372428</v>
      </c>
      <c r="AK63" s="1">
        <v>543.71358028634472</v>
      </c>
      <c r="AL63" s="12">
        <v>2.2957826187984711</v>
      </c>
      <c r="AM63" s="2">
        <v>25.775625393266399</v>
      </c>
      <c r="AN63" s="2">
        <v>7.9486057180954965</v>
      </c>
      <c r="AO63" s="2">
        <v>3.1492305878179101</v>
      </c>
      <c r="AP63" s="2">
        <v>14930.695795388028</v>
      </c>
      <c r="AQ63" s="2">
        <v>27829.483188127659</v>
      </c>
      <c r="AR63" s="2">
        <v>17254.467000863981</v>
      </c>
      <c r="AS63" s="2">
        <v>533.68277563642891</v>
      </c>
      <c r="AT63" s="2">
        <v>2.2516286376817014</v>
      </c>
      <c r="AU63" s="2">
        <v>103.00634809235962</v>
      </c>
      <c r="AV63" s="2">
        <v>31.764617906995685</v>
      </c>
      <c r="AW63" s="2">
        <v>12.585114387983968</v>
      </c>
      <c r="AX63" s="2">
        <v>16495.476856840563</v>
      </c>
      <c r="AY63" s="2">
        <v>29708.216360187147</v>
      </c>
      <c r="AZ63" s="2">
        <v>18017.35743477612</v>
      </c>
      <c r="BA63" s="2">
        <v>549.56273415057717</v>
      </c>
      <c r="BB63" s="2">
        <v>2.3260799928827813</v>
      </c>
      <c r="BC63" s="2">
        <v>0.52392525030249604</v>
      </c>
      <c r="BD63" s="2">
        <v>5.5117362322202723</v>
      </c>
      <c r="BE63" s="2">
        <v>5.1180627709818314</v>
      </c>
      <c r="BF63" s="2">
        <v>16362.191361403751</v>
      </c>
      <c r="BG63" s="2">
        <v>28344.60380223193</v>
      </c>
      <c r="BH63" s="2">
        <v>16784.190333526429</v>
      </c>
      <c r="BI63" s="2">
        <v>545.03823112286716</v>
      </c>
      <c r="BJ63" s="2">
        <v>2.3115786332822212</v>
      </c>
      <c r="BK63" s="2">
        <v>2.4408007710642932</v>
      </c>
      <c r="BL63" s="2">
        <v>23.770946462837596</v>
      </c>
      <c r="BM63" s="2">
        <v>21.057231515372322</v>
      </c>
    </row>
    <row r="64" spans="1:65">
      <c r="A64" s="2">
        <f t="shared" si="0"/>
        <v>2058</v>
      </c>
      <c r="B64" s="1">
        <f>economy!Z104</f>
        <v>16523.686695318971</v>
      </c>
      <c r="C64" s="1">
        <f>economy!AA104</f>
        <v>29946.935862383507</v>
      </c>
      <c r="D64" s="1">
        <f>economy!AB104</f>
        <v>18333.701099646532</v>
      </c>
      <c r="E64" s="1">
        <f>temperature!G214</f>
        <v>554.23125895857106</v>
      </c>
      <c r="F64" s="12">
        <f>temperature!I214</f>
        <v>2.3632426721762494</v>
      </c>
      <c r="G64" s="2">
        <f>economy!BE104</f>
        <v>0.56698294578461672</v>
      </c>
      <c r="H64" s="2">
        <f>economy!BF104</f>
        <v>6.0129545679768093</v>
      </c>
      <c r="I64" s="2">
        <f>economy!BG104</f>
        <v>5.6954381995127052</v>
      </c>
      <c r="J64" s="1">
        <v>16642.394780776296</v>
      </c>
      <c r="K64" s="1">
        <v>31253.694176540459</v>
      </c>
      <c r="L64" s="1">
        <v>19590.167424203057</v>
      </c>
      <c r="M64" s="1">
        <v>558.56521800499058</v>
      </c>
      <c r="N64" s="12">
        <v>2.3768644342263712</v>
      </c>
      <c r="O64" s="2">
        <v>0</v>
      </c>
      <c r="P64" s="2">
        <v>0</v>
      </c>
      <c r="Q64" s="2">
        <v>0</v>
      </c>
      <c r="R64" s="2">
        <v>15805.349663815447</v>
      </c>
      <c r="S64" s="2">
        <v>29681.753913794728</v>
      </c>
      <c r="T64" s="2">
        <v>18604.856928707639</v>
      </c>
      <c r="U64" s="2">
        <v>548.38794063796672</v>
      </c>
      <c r="V64" s="2">
        <v>2.3324619125361936</v>
      </c>
      <c r="W64" s="2">
        <v>26.207016323607309</v>
      </c>
      <c r="X64" s="2">
        <v>8.1184689918666439</v>
      </c>
      <c r="Y64" s="2">
        <v>3.2132401320301103</v>
      </c>
      <c r="Z64" s="2">
        <v>14959.492456855722</v>
      </c>
      <c r="AA64" s="2">
        <v>28093.254360904735</v>
      </c>
      <c r="AB64" s="2">
        <v>17609.165740931254</v>
      </c>
      <c r="AC64" s="2">
        <v>538.10781438595188</v>
      </c>
      <c r="AD64" s="2">
        <v>2.2869784623646399</v>
      </c>
      <c r="AE64" s="2">
        <v>104.73004753903736</v>
      </c>
      <c r="AF64" s="2">
        <v>32.443493951974283</v>
      </c>
      <c r="AG64" s="2">
        <v>12.840934329872075</v>
      </c>
      <c r="AH64" s="1">
        <v>15805.362530314374</v>
      </c>
      <c r="AI64" s="1">
        <v>29681.725311909468</v>
      </c>
      <c r="AJ64" s="1">
        <v>18604.840285042254</v>
      </c>
      <c r="AK64" s="1">
        <v>548.36368782508885</v>
      </c>
      <c r="AL64" s="12">
        <v>2.3322492121523224</v>
      </c>
      <c r="AM64" s="2">
        <v>26.207035671689351</v>
      </c>
      <c r="AN64" s="2">
        <v>8.1184619249946657</v>
      </c>
      <c r="AO64" s="2">
        <v>3.2132375340553705</v>
      </c>
      <c r="AP64" s="2">
        <v>14959.537044412205</v>
      </c>
      <c r="AQ64" s="2">
        <v>28093.169223712131</v>
      </c>
      <c r="AR64" s="2">
        <v>17609.116439662761</v>
      </c>
      <c r="AS64" s="2">
        <v>538.05834304702284</v>
      </c>
      <c r="AT64" s="2">
        <v>2.2865390372595393</v>
      </c>
      <c r="AU64" s="2">
        <v>104.73033063440072</v>
      </c>
      <c r="AV64" s="2">
        <v>32.443405135581976</v>
      </c>
      <c r="AW64" s="2">
        <v>12.840901837211213</v>
      </c>
      <c r="AX64" s="2">
        <v>16523.686695318971</v>
      </c>
      <c r="AY64" s="2">
        <v>29946.935862383507</v>
      </c>
      <c r="AZ64" s="2">
        <v>18333.701099646532</v>
      </c>
      <c r="BA64" s="2">
        <v>554.23125895857106</v>
      </c>
      <c r="BB64" s="2">
        <v>2.3632426721762494</v>
      </c>
      <c r="BC64" s="2">
        <v>0.56698294578461672</v>
      </c>
      <c r="BD64" s="2">
        <v>6.0129545679768093</v>
      </c>
      <c r="BE64" s="2">
        <v>5.6954381995127052</v>
      </c>
      <c r="BF64" s="2">
        <v>16385.950125589647</v>
      </c>
      <c r="BG64" s="2">
        <v>28527.633010928352</v>
      </c>
      <c r="BH64" s="2">
        <v>17025.766793134258</v>
      </c>
      <c r="BI64" s="2">
        <v>549.4375357273268</v>
      </c>
      <c r="BJ64" s="2">
        <v>2.3478457314686243</v>
      </c>
      <c r="BK64" s="2">
        <v>2.6399406445019551</v>
      </c>
      <c r="BL64" s="2">
        <v>25.851568165281122</v>
      </c>
      <c r="BM64" s="2">
        <v>23.288940233718705</v>
      </c>
    </row>
    <row r="65" spans="1:65">
      <c r="A65" s="2">
        <f t="shared" si="0"/>
        <v>2059</v>
      </c>
      <c r="B65" s="1">
        <f>economy!Z105</f>
        <v>16548.816723474709</v>
      </c>
      <c r="C65" s="1">
        <f>economy!AA105</f>
        <v>30178.927270252232</v>
      </c>
      <c r="D65" s="1">
        <f>economy!AB105</f>
        <v>18648.288794373766</v>
      </c>
      <c r="E65" s="1">
        <f>temperature!G215</f>
        <v>558.92322321022084</v>
      </c>
      <c r="F65" s="12">
        <f>temperature!I215</f>
        <v>2.4005832925655972</v>
      </c>
      <c r="G65" s="2">
        <f>economy!BE105</f>
        <v>0.61328257541792686</v>
      </c>
      <c r="H65" s="2">
        <f>economy!BF105</f>
        <v>6.5557006579371935</v>
      </c>
      <c r="I65" s="2">
        <f>economy!BG105</f>
        <v>6.3328580283592144</v>
      </c>
      <c r="J65" s="1">
        <v>16671.502954632044</v>
      </c>
      <c r="K65" s="1">
        <v>31542.116305459658</v>
      </c>
      <c r="L65" s="1">
        <v>19987.445767174755</v>
      </c>
      <c r="M65" s="1">
        <v>563.52360008033224</v>
      </c>
      <c r="N65" s="12">
        <v>2.4150522062382818</v>
      </c>
      <c r="O65" s="2">
        <v>0</v>
      </c>
      <c r="P65" s="2">
        <v>0</v>
      </c>
      <c r="Q65" s="2">
        <v>0</v>
      </c>
      <c r="R65" s="2">
        <v>15832.992398849454</v>
      </c>
      <c r="S65" s="2">
        <v>29955.667317658634</v>
      </c>
      <c r="T65" s="2">
        <v>18982.15236291106</v>
      </c>
      <c r="U65" s="2">
        <v>553.07307206600854</v>
      </c>
      <c r="V65" s="2">
        <v>2.3691405522541711</v>
      </c>
      <c r="W65" s="2">
        <v>26.64084261917721</v>
      </c>
      <c r="X65" s="2">
        <v>8.2899613962286356</v>
      </c>
      <c r="Y65" s="2">
        <v>3.2776849307525575</v>
      </c>
      <c r="Z65" s="2">
        <v>14985.65180857109</v>
      </c>
      <c r="AA65" s="2">
        <v>28352.502280499146</v>
      </c>
      <c r="AB65" s="2">
        <v>17966.265376728777</v>
      </c>
      <c r="AC65" s="2">
        <v>542.51677430361701</v>
      </c>
      <c r="AD65" s="2">
        <v>2.3220961886583313</v>
      </c>
      <c r="AE65" s="2">
        <v>106.46370427233103</v>
      </c>
      <c r="AF65" s="2">
        <v>33.128815187471403</v>
      </c>
      <c r="AG65" s="2">
        <v>13.098469846635314</v>
      </c>
      <c r="AH65" s="1">
        <v>15833.004088010552</v>
      </c>
      <c r="AI65" s="1">
        <v>29955.641242192167</v>
      </c>
      <c r="AJ65" s="1">
        <v>18982.137015426801</v>
      </c>
      <c r="AK65" s="1">
        <v>553.04903098249179</v>
      </c>
      <c r="AL65" s="12">
        <v>2.3689277998017886</v>
      </c>
      <c r="AM65" s="2">
        <v>26.640860459439072</v>
      </c>
      <c r="AN65" s="2">
        <v>8.2899548762450959</v>
      </c>
      <c r="AO65" s="2">
        <v>3.2776825350354781</v>
      </c>
      <c r="AP65" s="2">
        <v>14985.69231622523</v>
      </c>
      <c r="AQ65" s="2">
        <v>28352.424663490048</v>
      </c>
      <c r="AR65" s="2">
        <v>17966.219914945941</v>
      </c>
      <c r="AS65" s="2">
        <v>542.46773178280955</v>
      </c>
      <c r="AT65" s="2">
        <v>2.3216565614176083</v>
      </c>
      <c r="AU65" s="2">
        <v>106.46396530597239</v>
      </c>
      <c r="AV65" s="2">
        <v>33.128733244342868</v>
      </c>
      <c r="AW65" s="2">
        <v>13.098439883585474</v>
      </c>
      <c r="AX65" s="2">
        <v>16548.816723474709</v>
      </c>
      <c r="AY65" s="2">
        <v>30178.927270252232</v>
      </c>
      <c r="AZ65" s="2">
        <v>18648.288794373766</v>
      </c>
      <c r="BA65" s="2">
        <v>558.92322321022084</v>
      </c>
      <c r="BB65" s="2">
        <v>2.4005832925655972</v>
      </c>
      <c r="BC65" s="2">
        <v>0.61328257541792686</v>
      </c>
      <c r="BD65" s="2">
        <v>6.5557006579371935</v>
      </c>
      <c r="BE65" s="2">
        <v>6.3328580283592144</v>
      </c>
      <c r="BF65" s="2">
        <v>16406.529900994134</v>
      </c>
      <c r="BG65" s="2">
        <v>28702.409651964561</v>
      </c>
      <c r="BH65" s="2">
        <v>17262.089489515809</v>
      </c>
      <c r="BI65" s="2">
        <v>553.84754572125075</v>
      </c>
      <c r="BJ65" s="2">
        <v>2.3842511766157992</v>
      </c>
      <c r="BK65" s="2">
        <v>2.8539016158796549</v>
      </c>
      <c r="BL65" s="2">
        <v>28.094564327376862</v>
      </c>
      <c r="BM65" s="2">
        <v>25.730776497580678</v>
      </c>
    </row>
    <row r="66" spans="1:65">
      <c r="A66" s="2">
        <f t="shared" si="0"/>
        <v>2060</v>
      </c>
      <c r="B66" s="1">
        <f>economy!Z106</f>
        <v>16570.893804922849</v>
      </c>
      <c r="C66" s="1">
        <f>economy!AA106</f>
        <v>30404.096993345043</v>
      </c>
      <c r="D66" s="1">
        <f>economy!AB106</f>
        <v>18960.871013610762</v>
      </c>
      <c r="E66" s="1">
        <f>temperature!G216</f>
        <v>563.63727308764464</v>
      </c>
      <c r="F66" s="12">
        <f>temperature!I216</f>
        <v>2.438092182420414</v>
      </c>
      <c r="G66" s="2">
        <f>economy!BE106</f>
        <v>0.66304433576356525</v>
      </c>
      <c r="H66" s="2">
        <f>economy!BF106</f>
        <v>7.1430430788388222</v>
      </c>
      <c r="I66" s="2">
        <f>economy!BG106</f>
        <v>7.0359495492937079</v>
      </c>
      <c r="J66" s="1">
        <v>16697.649489212548</v>
      </c>
      <c r="K66" s="1">
        <v>31825.549082449339</v>
      </c>
      <c r="L66" s="1">
        <v>20387.413672940358</v>
      </c>
      <c r="M66" s="1">
        <v>568.5178625618687</v>
      </c>
      <c r="N66" s="12">
        <v>2.4534476749245697</v>
      </c>
      <c r="O66" s="2">
        <v>0</v>
      </c>
      <c r="P66" s="2">
        <v>0</v>
      </c>
      <c r="Q66" s="2">
        <v>0</v>
      </c>
      <c r="R66" s="2">
        <v>15857.82258259933</v>
      </c>
      <c r="S66" s="2">
        <v>30224.842494165387</v>
      </c>
      <c r="T66" s="2">
        <v>19362.002165177895</v>
      </c>
      <c r="U66" s="2">
        <v>557.79271227138179</v>
      </c>
      <c r="V66" s="2">
        <v>2.4060236221592146</v>
      </c>
      <c r="W66" s="2">
        <v>27.077034214477461</v>
      </c>
      <c r="X66" s="2">
        <v>8.4630746112889916</v>
      </c>
      <c r="Y66" s="2">
        <v>3.3425613044810993</v>
      </c>
      <c r="Z66" s="2">
        <v>15009.149496837905</v>
      </c>
      <c r="AA66" s="2">
        <v>28607.266061755938</v>
      </c>
      <c r="AB66" s="2">
        <v>18325.782903756368</v>
      </c>
      <c r="AC66" s="2">
        <v>546.95885712572522</v>
      </c>
      <c r="AD66" s="2">
        <v>2.3574141540499376</v>
      </c>
      <c r="AE66" s="2">
        <v>108.20681499177904</v>
      </c>
      <c r="AF66" s="2">
        <v>33.820613986525352</v>
      </c>
      <c r="AG66" s="2">
        <v>13.357730197977332</v>
      </c>
      <c r="AH66" s="1">
        <v>15857.833201922131</v>
      </c>
      <c r="AI66" s="1">
        <v>30224.818722585987</v>
      </c>
      <c r="AJ66" s="1">
        <v>19361.988013152841</v>
      </c>
      <c r="AK66" s="1">
        <v>557.76887740591656</v>
      </c>
      <c r="AL66" s="12">
        <v>2.4058109277821749</v>
      </c>
      <c r="AM66" s="2">
        <v>27.077050664070043</v>
      </c>
      <c r="AN66" s="2">
        <v>8.4630685960290428</v>
      </c>
      <c r="AO66" s="2">
        <v>3.3425590953101771</v>
      </c>
      <c r="AP66" s="2">
        <v>15009.186297106817</v>
      </c>
      <c r="AQ66" s="2">
        <v>28607.195302543249</v>
      </c>
      <c r="AR66" s="2">
        <v>18325.74098310816</v>
      </c>
      <c r="AS66" s="2">
        <v>546.9102324758685</v>
      </c>
      <c r="AT66" s="2">
        <v>2.3569745513471694</v>
      </c>
      <c r="AU66" s="2">
        <v>108.20705567775403</v>
      </c>
      <c r="AV66" s="2">
        <v>33.820538386739429</v>
      </c>
      <c r="AW66" s="2">
        <v>13.357702568038272</v>
      </c>
      <c r="AX66" s="2">
        <v>16570.893804922849</v>
      </c>
      <c r="AY66" s="2">
        <v>30404.096993345043</v>
      </c>
      <c r="AZ66" s="2">
        <v>18960.871013610762</v>
      </c>
      <c r="BA66" s="2">
        <v>563.63727308764464</v>
      </c>
      <c r="BB66" s="2">
        <v>2.438092182420414</v>
      </c>
      <c r="BC66" s="2">
        <v>0.66304433576356525</v>
      </c>
      <c r="BD66" s="2">
        <v>7.1430430788388222</v>
      </c>
      <c r="BE66" s="2">
        <v>7.0359495492937079</v>
      </c>
      <c r="BF66" s="2">
        <v>16423.957121550637</v>
      </c>
      <c r="BG66" s="2">
        <v>28868.835209980971</v>
      </c>
      <c r="BH66" s="2">
        <v>17492.826807194626</v>
      </c>
      <c r="BI66" s="2">
        <v>558.26645606077614</v>
      </c>
      <c r="BJ66" s="2">
        <v>2.4207840237459144</v>
      </c>
      <c r="BK66" s="2">
        <v>3.0836708586968333</v>
      </c>
      <c r="BL66" s="2">
        <v>30.510782917314973</v>
      </c>
      <c r="BM66" s="2">
        <v>28.39932040508576</v>
      </c>
    </row>
    <row r="67" spans="1:65">
      <c r="A67" s="2">
        <f t="shared" si="0"/>
        <v>2061</v>
      </c>
      <c r="B67" s="1">
        <f>economy!Z107</f>
        <v>16589.945664019182</v>
      </c>
      <c r="C67" s="1">
        <f>economy!AA107</f>
        <v>30622.354760855007</v>
      </c>
      <c r="D67" s="1">
        <f>economy!AB107</f>
        <v>19271.191710804247</v>
      </c>
      <c r="E67" s="1">
        <f>temperature!G217</f>
        <v>568.37203626953851</v>
      </c>
      <c r="F67" s="12">
        <f>temperature!I217</f>
        <v>2.4757596406878699</v>
      </c>
      <c r="G67" s="2">
        <f>economy!BE107</f>
        <v>0.71650164225091417</v>
      </c>
      <c r="H67" s="2">
        <f>economy!BF107</f>
        <v>7.7782452449552455</v>
      </c>
      <c r="I67" s="2">
        <f>economy!BG107</f>
        <v>7.8107939490598381</v>
      </c>
      <c r="J67" s="1">
        <v>16720.862767946252</v>
      </c>
      <c r="K67" s="1">
        <v>32103.935071947191</v>
      </c>
      <c r="L67" s="1">
        <v>20790.030380340919</v>
      </c>
      <c r="M67" s="1">
        <v>573.54725341902576</v>
      </c>
      <c r="N67" s="12">
        <v>2.4920426383543139</v>
      </c>
      <c r="O67" s="2">
        <v>0</v>
      </c>
      <c r="P67" s="2">
        <v>0</v>
      </c>
      <c r="Q67" s="2">
        <v>0</v>
      </c>
      <c r="R67" s="2">
        <v>15879.867159344096</v>
      </c>
      <c r="S67" s="2">
        <v>30489.224881143866</v>
      </c>
      <c r="T67" s="2">
        <v>19744.367618162025</v>
      </c>
      <c r="U67" s="2">
        <v>562.54613229823951</v>
      </c>
      <c r="V67" s="2">
        <v>2.4431036634628756</v>
      </c>
      <c r="W67" s="2">
        <v>27.515541635343411</v>
      </c>
      <c r="X67" s="2">
        <v>8.6377922427420515</v>
      </c>
      <c r="Y67" s="2">
        <v>3.407862716788387</v>
      </c>
      <c r="Z67" s="2">
        <v>15030.010991048552</v>
      </c>
      <c r="AA67" s="2">
        <v>28857.494018788901</v>
      </c>
      <c r="AB67" s="2">
        <v>18687.681658780228</v>
      </c>
      <c r="AC67" s="2">
        <v>551.43335726102396</v>
      </c>
      <c r="AD67" s="2">
        <v>2.3929256709358531</v>
      </c>
      <c r="AE67" s="2">
        <v>109.95918185786245</v>
      </c>
      <c r="AF67" s="2">
        <v>34.518824802709183</v>
      </c>
      <c r="AG67" s="2">
        <v>13.618689250829318</v>
      </c>
      <c r="AH67" s="1">
        <v>15879.876806535993</v>
      </c>
      <c r="AI67" s="1">
        <v>30489.203210460135</v>
      </c>
      <c r="AJ67" s="1">
        <v>19744.354568683251</v>
      </c>
      <c r="AK67" s="1">
        <v>562.52249836775422</v>
      </c>
      <c r="AL67" s="12">
        <v>2.4428911306851764</v>
      </c>
      <c r="AM67" s="2">
        <v>27.515556802346488</v>
      </c>
      <c r="AN67" s="2">
        <v>8.6377866932782759</v>
      </c>
      <c r="AO67" s="2">
        <v>3.4078606796698638</v>
      </c>
      <c r="AP67" s="2">
        <v>15030.044422518189</v>
      </c>
      <c r="AQ67" s="2">
        <v>28857.429513148316</v>
      </c>
      <c r="AR67" s="2">
        <v>18687.643004046397</v>
      </c>
      <c r="AS67" s="2">
        <v>551.38513997462883</v>
      </c>
      <c r="AT67" s="2">
        <v>2.392486306061159</v>
      </c>
      <c r="AU67" s="2">
        <v>109.95940377751204</v>
      </c>
      <c r="AV67" s="2">
        <v>34.518755057031626</v>
      </c>
      <c r="AW67" s="2">
        <v>13.618663772730635</v>
      </c>
      <c r="AX67" s="2">
        <v>16589.945664019182</v>
      </c>
      <c r="AY67" s="2">
        <v>30622.354760855007</v>
      </c>
      <c r="AZ67" s="2">
        <v>19271.191710804247</v>
      </c>
      <c r="BA67" s="2">
        <v>568.37203626953851</v>
      </c>
      <c r="BB67" s="2">
        <v>2.4757596406878699</v>
      </c>
      <c r="BC67" s="2">
        <v>0.71650164225091417</v>
      </c>
      <c r="BD67" s="2">
        <v>7.7782452449552455</v>
      </c>
      <c r="BE67" s="2">
        <v>7.8107939490598381</v>
      </c>
      <c r="BF67" s="2">
        <v>16438.259140589224</v>
      </c>
      <c r="BG67" s="2">
        <v>29026.816497296393</v>
      </c>
      <c r="BH67" s="2">
        <v>17717.645763627468</v>
      </c>
      <c r="BI67" s="2">
        <v>562.69243860896631</v>
      </c>
      <c r="BJ67" s="2">
        <v>2.4574332751509793</v>
      </c>
      <c r="BK67" s="2">
        <v>3.3302927364243828</v>
      </c>
      <c r="BL67" s="2">
        <v>33.111639100183027</v>
      </c>
      <c r="BM67" s="2">
        <v>31.312084372865179</v>
      </c>
    </row>
    <row r="68" spans="1:65">
      <c r="A68" s="2">
        <f t="shared" si="0"/>
        <v>2062</v>
      </c>
      <c r="B68" s="1">
        <f>economy!Z108</f>
        <v>16606.000852213732</v>
      </c>
      <c r="C68" s="1">
        <f>economy!AA108</f>
        <v>30833.613651899501</v>
      </c>
      <c r="D68" s="1">
        <f>economy!AB108</f>
        <v>19578.988353406687</v>
      </c>
      <c r="E68" s="1">
        <f>temperature!G218</f>
        <v>573.12612167440489</v>
      </c>
      <c r="F68" s="12">
        <f>temperature!I218</f>
        <v>2.5135759447242072</v>
      </c>
      <c r="G68" s="2">
        <f>economy!BE108</f>
        <v>0.77390180892533877</v>
      </c>
      <c r="H68" s="2">
        <f>economy!BF108</f>
        <v>8.4647752026962131</v>
      </c>
      <c r="I68" s="2">
        <f>economy!BG108</f>
        <v>8.6639542306776498</v>
      </c>
      <c r="J68" s="1">
        <v>16741.171964512338</v>
      </c>
      <c r="K68" s="1">
        <v>32377.219681223407</v>
      </c>
      <c r="L68" s="1">
        <v>21195.254888219708</v>
      </c>
      <c r="M68" s="1">
        <v>578.61102382826869</v>
      </c>
      <c r="N68" s="12">
        <v>2.530828922846629</v>
      </c>
      <c r="O68" s="2">
        <v>0</v>
      </c>
      <c r="P68" s="2">
        <v>0</v>
      </c>
      <c r="Q68" s="2">
        <v>0</v>
      </c>
      <c r="R68" s="2">
        <v>15899.153824915744</v>
      </c>
      <c r="S68" s="2">
        <v>30748.762617620661</v>
      </c>
      <c r="T68" s="2">
        <v>20129.209777081345</v>
      </c>
      <c r="U68" s="2">
        <v>567.3326069500697</v>
      </c>
      <c r="V68" s="2">
        <v>2.4803732152803546</v>
      </c>
      <c r="W68" s="2">
        <v>27.9563150323049</v>
      </c>
      <c r="X68" s="2">
        <v>8.8140974857882526</v>
      </c>
      <c r="Y68" s="2">
        <v>3.4735825885619183</v>
      </c>
      <c r="Z68" s="2">
        <v>15048.262474907897</v>
      </c>
      <c r="AA68" s="2">
        <v>29103.137026180611</v>
      </c>
      <c r="AB68" s="2">
        <v>19051.92476469732</v>
      </c>
      <c r="AC68" s="2">
        <v>555.93957342894691</v>
      </c>
      <c r="AD68" s="2">
        <v>2.42862401941276</v>
      </c>
      <c r="AE68" s="2">
        <v>111.72060554115153</v>
      </c>
      <c r="AF68" s="2">
        <v>35.22338045150525</v>
      </c>
      <c r="AG68" s="2">
        <v>13.881320702459933</v>
      </c>
      <c r="AH68" s="1">
        <v>15899.16258878157</v>
      </c>
      <c r="AI68" s="1">
        <v>30748.74286267177</v>
      </c>
      <c r="AJ68" s="1">
        <v>20129.197744441095</v>
      </c>
      <c r="AK68" s="1">
        <v>567.3091688887398</v>
      </c>
      <c r="AL68" s="12">
        <v>2.4801609413367269</v>
      </c>
      <c r="AM68" s="2">
        <v>27.956329016426661</v>
      </c>
      <c r="AN68" s="2">
        <v>8.8140923661832939</v>
      </c>
      <c r="AO68" s="2">
        <v>3.4735807101256473</v>
      </c>
      <c r="AP68" s="2">
        <v>15048.29284531516</v>
      </c>
      <c r="AQ68" s="2">
        <v>29103.078222961718</v>
      </c>
      <c r="AR68" s="2">
        <v>19051.889121999968</v>
      </c>
      <c r="AS68" s="2">
        <v>555.89175341796044</v>
      </c>
      <c r="AT68" s="2">
        <v>2.4281850929293087</v>
      </c>
      <c r="AU68" s="2">
        <v>111.72081015333634</v>
      </c>
      <c r="AV68" s="2">
        <v>35.22331610827969</v>
      </c>
      <c r="AW68" s="2">
        <v>13.881297208983723</v>
      </c>
      <c r="AX68" s="2">
        <v>16606.000852213732</v>
      </c>
      <c r="AY68" s="2">
        <v>30833.613651899501</v>
      </c>
      <c r="AZ68" s="2">
        <v>19578.988353406687</v>
      </c>
      <c r="BA68" s="2">
        <v>573.12612167440489</v>
      </c>
      <c r="BB68" s="2">
        <v>2.5135759447242072</v>
      </c>
      <c r="BC68" s="2">
        <v>0.77390180892533877</v>
      </c>
      <c r="BD68" s="2">
        <v>8.4647752026962131</v>
      </c>
      <c r="BE68" s="2">
        <v>8.6639542306776498</v>
      </c>
      <c r="BF68" s="2">
        <v>16449.464198721718</v>
      </c>
      <c r="BG68" s="2">
        <v>29176.265774369469</v>
      </c>
      <c r="BH68" s="2">
        <v>17936.212828376531</v>
      </c>
      <c r="BI68" s="2">
        <v>567.12364280224892</v>
      </c>
      <c r="BJ68" s="2">
        <v>2.4941878894890004</v>
      </c>
      <c r="BK68" s="2">
        <v>3.5948715385167551</v>
      </c>
      <c r="BL68" s="2">
        <v>35.909132002187761</v>
      </c>
      <c r="BM68" s="2">
        <v>34.48752215956825</v>
      </c>
    </row>
    <row r="69" spans="1:65">
      <c r="A69" s="2">
        <f t="shared" si="0"/>
        <v>2063</v>
      </c>
      <c r="B69" s="1">
        <f>economy!Z109</f>
        <v>16619.088715229358</v>
      </c>
      <c r="C69" s="1">
        <f>economy!AA109</f>
        <v>31037.790127759348</v>
      </c>
      <c r="D69" s="1">
        <f>economy!AB109</f>
        <v>19883.992008915429</v>
      </c>
      <c r="E69" s="1">
        <f>temperature!G219</f>
        <v>577.8981192201843</v>
      </c>
      <c r="F69" s="12">
        <f>temperature!I219</f>
        <v>2.5515313576260019</v>
      </c>
      <c r="G69" s="2">
        <f>economy!BE109</f>
        <v>0.83550675643893568</v>
      </c>
      <c r="H69" s="2">
        <f>economy!BF109</f>
        <v>9.2063157171051593</v>
      </c>
      <c r="I69" s="2">
        <f>economy!BG109</f>
        <v>9.6025038064815806</v>
      </c>
      <c r="J69" s="1">
        <v>16758.607009107833</v>
      </c>
      <c r="K69" s="1">
        <v>32645.351136850637</v>
      </c>
      <c r="L69" s="1">
        <v>21603.045936698778</v>
      </c>
      <c r="M69" s="1">
        <v>583.70842834070004</v>
      </c>
      <c r="N69" s="12">
        <v>2.5697983912314104</v>
      </c>
      <c r="O69" s="2">
        <v>0</v>
      </c>
      <c r="P69" s="2">
        <v>0</v>
      </c>
      <c r="Q69" s="2">
        <v>0</v>
      </c>
      <c r="R69" s="2">
        <v>15915.710994568111</v>
      </c>
      <c r="S69" s="2">
        <v>31003.406521355853</v>
      </c>
      <c r="T69" s="2">
        <v>20516.489451898298</v>
      </c>
      <c r="U69" s="2">
        <v>572.15141490997189</v>
      </c>
      <c r="V69" s="2">
        <v>2.5178248237879406</v>
      </c>
      <c r="W69" s="2">
        <v>28.399304197486337</v>
      </c>
      <c r="X69" s="2">
        <v>8.991973130161945</v>
      </c>
      <c r="Y69" s="2">
        <v>3.5397142953773706</v>
      </c>
      <c r="Z69" s="2">
        <v>15063.930815751701</v>
      </c>
      <c r="AA69" s="2">
        <v>29344.148497386297</v>
      </c>
      <c r="AB69" s="2">
        <v>19418.47511356229</v>
      </c>
      <c r="AC69" s="2">
        <v>560.47680873280308</v>
      </c>
      <c r="AD69" s="2">
        <v>2.4645024572861676</v>
      </c>
      <c r="AE69" s="2">
        <v>113.49088528908298</v>
      </c>
      <c r="AF69" s="2">
        <v>35.934212130219208</v>
      </c>
      <c r="AG69" s="2">
        <v>14.145598069907786</v>
      </c>
      <c r="AH69" s="1">
        <v>15915.718955819091</v>
      </c>
      <c r="AI69" s="1">
        <v>31003.388513250768</v>
      </c>
      <c r="AJ69" s="1">
        <v>20516.478357036736</v>
      </c>
      <c r="AK69" s="1">
        <v>572.12816785875498</v>
      </c>
      <c r="AL69" s="12">
        <v>2.5176128999383804</v>
      </c>
      <c r="AM69" s="2">
        <v>28.39931709070936</v>
      </c>
      <c r="AN69" s="2">
        <v>8.9919684072399129</v>
      </c>
      <c r="AO69" s="2">
        <v>3.5397125632899189</v>
      </c>
      <c r="AP69" s="2">
        <v>15063.958404787594</v>
      </c>
      <c r="AQ69" s="2">
        <v>29344.094893866655</v>
      </c>
      <c r="AR69" s="2">
        <v>19418.442248715146</v>
      </c>
      <c r="AS69" s="2">
        <v>560.42937630926053</v>
      </c>
      <c r="AT69" s="2">
        <v>2.4640641576555873</v>
      </c>
      <c r="AU69" s="2">
        <v>113.4910739396326</v>
      </c>
      <c r="AV69" s="2">
        <v>35.934152772494564</v>
      </c>
      <c r="AW69" s="2">
        <v>14.145576406801975</v>
      </c>
      <c r="AX69" s="2">
        <v>16619.088715229358</v>
      </c>
      <c r="AY69" s="2">
        <v>31037.790127759348</v>
      </c>
      <c r="AZ69" s="2">
        <v>19883.992008915429</v>
      </c>
      <c r="BA69" s="2">
        <v>577.8981192201843</v>
      </c>
      <c r="BB69" s="2">
        <v>2.5515313576260019</v>
      </c>
      <c r="BC69" s="2">
        <v>0.83550675643893568</v>
      </c>
      <c r="BD69" s="2">
        <v>9.2063157171051593</v>
      </c>
      <c r="BE69" s="2">
        <v>9.6025038064815806</v>
      </c>
      <c r="BF69" s="2">
        <v>16457.601392512188</v>
      </c>
      <c r="BG69" s="2">
        <v>29317.100870997205</v>
      </c>
      <c r="BH69" s="2">
        <v>18148.194805113413</v>
      </c>
      <c r="BI69" s="2">
        <v>571.5581964227456</v>
      </c>
      <c r="BJ69" s="2">
        <v>2.5310367905203464</v>
      </c>
      <c r="BK69" s="2">
        <v>3.8785743116846403</v>
      </c>
      <c r="BL69" s="2">
        <v>38.915860908756642</v>
      </c>
      <c r="BM69" s="2">
        <v>37.945032335952291</v>
      </c>
    </row>
    <row r="70" spans="1:65">
      <c r="A70" s="2">
        <f t="shared" si="0"/>
        <v>2064</v>
      </c>
      <c r="B70" s="1">
        <f>economy!Z110</f>
        <v>16629.239360996613</v>
      </c>
      <c r="C70" s="1">
        <f>economy!AA110</f>
        <v>31234.804065837478</v>
      </c>
      <c r="D70" s="1">
        <f>economy!AB110</f>
        <v>20185.927463690692</v>
      </c>
      <c r="E70" s="1">
        <f>temperature!G220</f>
        <v>582.68659960387936</v>
      </c>
      <c r="F70" s="12">
        <f>temperature!I220</f>
        <v>2.5896161350824625</v>
      </c>
      <c r="G70" s="2">
        <f>economy!BE110</f>
        <v>0.90159374909567958</v>
      </c>
      <c r="H70" s="2">
        <f>economy!BF110</f>
        <v>10.006774642720789</v>
      </c>
      <c r="I70" s="2">
        <f>economy!BG110</f>
        <v>10.634055636662817</v>
      </c>
      <c r="J70" s="1">
        <v>16773.198555494942</v>
      </c>
      <c r="K70" s="1">
        <v>32908.280461719456</v>
      </c>
      <c r="L70" s="1">
        <v>22013.361990938545</v>
      </c>
      <c r="M70" s="1">
        <v>588.83872504495139</v>
      </c>
      <c r="N70" s="12">
        <v>2.6089429506137227</v>
      </c>
      <c r="O70" s="2">
        <v>0</v>
      </c>
      <c r="P70" s="2">
        <v>0</v>
      </c>
      <c r="Q70" s="2">
        <v>0</v>
      </c>
      <c r="R70" s="2">
        <v>15929.567771595041</v>
      </c>
      <c r="S70" s="2">
        <v>31253.11006690696</v>
      </c>
      <c r="T70" s="2">
        <v>20906.167191861347</v>
      </c>
      <c r="U70" s="2">
        <v>577.00183885864999</v>
      </c>
      <c r="V70" s="2">
        <v>2.5554510508610142</v>
      </c>
      <c r="W70" s="2">
        <v>28.844458582100422</v>
      </c>
      <c r="X70" s="2">
        <v>9.1714015656735786</v>
      </c>
      <c r="Y70" s="2">
        <v>3.6062511652544185</v>
      </c>
      <c r="Z70" s="2">
        <v>15077.043534598695</v>
      </c>
      <c r="AA70" s="2">
        <v>29580.484363666081</v>
      </c>
      <c r="AB70" s="2">
        <v>19787.295351857134</v>
      </c>
      <c r="AC70" s="2">
        <v>565.04437073305564</v>
      </c>
      <c r="AD70" s="2">
        <v>2.5005542295386221</v>
      </c>
      <c r="AE70" s="2">
        <v>115.26981899516724</v>
      </c>
      <c r="AF70" s="2">
        <v>36.651249439963543</v>
      </c>
      <c r="AG70" s="2">
        <v>14.411494680947831</v>
      </c>
      <c r="AH70" s="1">
        <v>15929.575003584545</v>
      </c>
      <c r="AI70" s="1">
        <v>31253.093651599662</v>
      </c>
      <c r="AJ70" s="1">
        <v>20906.156961852132</v>
      </c>
      <c r="AK70" s="1">
        <v>576.97877815532456</v>
      </c>
      <c r="AL70" s="12">
        <v>2.5552395626900424</v>
      </c>
      <c r="AM70" s="2">
        <v>28.844470469278004</v>
      </c>
      <c r="AN70" s="2">
        <v>9.1713972088088163</v>
      </c>
      <c r="AO70" s="2">
        <v>3.606249568138872</v>
      </c>
      <c r="AP70" s="2">
        <v>15077.068596457559</v>
      </c>
      <c r="AQ70" s="2">
        <v>29580.435501310636</v>
      </c>
      <c r="AR70" s="2">
        <v>19787.265048841964</v>
      </c>
      <c r="AS70" s="2">
        <v>564.99731659059512</v>
      </c>
      <c r="AT70" s="2">
        <v>2.5001167337167716</v>
      </c>
      <c r="AU70" s="2">
        <v>115.26999292560394</v>
      </c>
      <c r="AV70" s="2">
        <v>36.65119468283951</v>
      </c>
      <c r="AW70" s="2">
        <v>14.411474705923222</v>
      </c>
      <c r="AX70" s="2">
        <v>16629.239360996613</v>
      </c>
      <c r="AY70" s="2">
        <v>31234.804065837478</v>
      </c>
      <c r="AZ70" s="2">
        <v>20185.927463690692</v>
      </c>
      <c r="BA70" s="2">
        <v>582.68659960387936</v>
      </c>
      <c r="BB70" s="2">
        <v>2.5896161350824625</v>
      </c>
      <c r="BC70" s="2">
        <v>0.90159374909567958</v>
      </c>
      <c r="BD70" s="2">
        <v>10.006774642720789</v>
      </c>
      <c r="BE70" s="2">
        <v>10.634055636662817</v>
      </c>
      <c r="BF70" s="2">
        <v>16462.700643859749</v>
      </c>
      <c r="BG70" s="2">
        <v>29449.245307653775</v>
      </c>
      <c r="BH70" s="2">
        <v>18353.259775098271</v>
      </c>
      <c r="BI70" s="2">
        <v>575.99420648233786</v>
      </c>
      <c r="BJ70" s="2">
        <v>2.5679688755124586</v>
      </c>
      <c r="BK70" s="2">
        <v>4.1826337877136455</v>
      </c>
      <c r="BL70" s="2">
        <v>42.14504078860211</v>
      </c>
      <c r="BM70" s="2">
        <v>41.704955568182513</v>
      </c>
    </row>
    <row r="71" spans="1:65">
      <c r="A71" s="2">
        <f t="shared" si="0"/>
        <v>2065</v>
      </c>
      <c r="B71" s="1">
        <f>economy!Z111</f>
        <v>16636.483628283182</v>
      </c>
      <c r="C71" s="1">
        <f>economy!AA111</f>
        <v>31424.578795114092</v>
      </c>
      <c r="D71" s="1">
        <f>economy!AB111</f>
        <v>20484.513376520401</v>
      </c>
      <c r="E71" s="1">
        <f>temperature!G221</f>
        <v>587.4901141049055</v>
      </c>
      <c r="F71" s="12">
        <f>temperature!I221</f>
        <v>2.6278205317703049</v>
      </c>
      <c r="G71" s="2">
        <f>economy!BE111</f>
        <v>0.97245616176660754</v>
      </c>
      <c r="H71" s="2">
        <f>economy!BF111</f>
        <v>10.870295569545341</v>
      </c>
      <c r="I71" s="2">
        <f>economy!BG111</f>
        <v>11.76679176479994</v>
      </c>
      <c r="J71" s="1">
        <v>16784.977948767821</v>
      </c>
      <c r="K71" s="1">
        <v>33165.961452426236</v>
      </c>
      <c r="L71" s="1">
        <v>22426.161227277302</v>
      </c>
      <c r="M71" s="1">
        <v>594.00117572568297</v>
      </c>
      <c r="N71" s="12">
        <v>2.6482545596586244</v>
      </c>
      <c r="O71" s="2">
        <v>0</v>
      </c>
      <c r="P71" s="2">
        <v>0</v>
      </c>
      <c r="Q71" s="2">
        <v>0</v>
      </c>
      <c r="R71" s="2">
        <v>15940.753916639806</v>
      </c>
      <c r="S71" s="2">
        <v>31497.829364056091</v>
      </c>
      <c r="T71" s="2">
        <v>21298.203272309464</v>
      </c>
      <c r="U71" s="2">
        <v>581.88316559029079</v>
      </c>
      <c r="V71" s="2">
        <v>2.5932444822103733</v>
      </c>
      <c r="W71" s="2">
        <v>29.291727314473484</v>
      </c>
      <c r="X71" s="2">
        <v>9.3523647882415037</v>
      </c>
      <c r="Y71" s="2">
        <v>3.6731864767784721</v>
      </c>
      <c r="Z71" s="2">
        <v>15087.628776879033</v>
      </c>
      <c r="AA71" s="2">
        <v>29812.103053387971</v>
      </c>
      <c r="AB71" s="2">
        <v>20158.347867910266</v>
      </c>
      <c r="AC71" s="2">
        <v>569.64157152072607</v>
      </c>
      <c r="AD71" s="2">
        <v>2.5367725772762464</v>
      </c>
      <c r="AE71" s="2">
        <v>117.05720327037332</v>
      </c>
      <c r="AF71" s="2">
        <v>37.374420409609698</v>
      </c>
      <c r="AG71" s="2">
        <v>14.678983666525093</v>
      </c>
      <c r="AH71" s="1">
        <v>15940.760486032399</v>
      </c>
      <c r="AI71" s="1">
        <v>31497.814401045049</v>
      </c>
      <c r="AJ71" s="1">
        <v>21298.193839885047</v>
      </c>
      <c r="AK71" s="1">
        <v>581.86028675997636</v>
      </c>
      <c r="AL71" s="12">
        <v>2.5930335099117703</v>
      </c>
      <c r="AM71" s="2">
        <v>29.291738273880124</v>
      </c>
      <c r="AN71" s="2">
        <v>9.3523607691634556</v>
      </c>
      <c r="AO71" s="2">
        <v>3.6731850041404281</v>
      </c>
      <c r="AP71" s="2">
        <v>15087.651542576814</v>
      </c>
      <c r="AQ71" s="2">
        <v>29812.058513978005</v>
      </c>
      <c r="AR71" s="2">
        <v>20158.319927470799</v>
      </c>
      <c r="AS71" s="2">
        <v>569.59488671693566</v>
      </c>
      <c r="AT71" s="2">
        <v>2.5363360512807511</v>
      </c>
      <c r="AU71" s="2">
        <v>117.05736362596583</v>
      </c>
      <c r="AV71" s="2">
        <v>37.374369897784177</v>
      </c>
      <c r="AW71" s="2">
        <v>14.678965248329742</v>
      </c>
      <c r="AX71" s="2">
        <v>16636.483628283182</v>
      </c>
      <c r="AY71" s="2">
        <v>31424.578795114092</v>
      </c>
      <c r="AZ71" s="2">
        <v>20484.513376520401</v>
      </c>
      <c r="BA71" s="2">
        <v>587.4901141049055</v>
      </c>
      <c r="BB71" s="2">
        <v>2.6278205317703049</v>
      </c>
      <c r="BC71" s="2">
        <v>0.97245616176660754</v>
      </c>
      <c r="BD71" s="2">
        <v>10.870295569545341</v>
      </c>
      <c r="BE71" s="2">
        <v>11.76679176479994</v>
      </c>
      <c r="BF71" s="2">
        <v>16464.79267002859</v>
      </c>
      <c r="BG71" s="2">
        <v>29572.628416370659</v>
      </c>
      <c r="BH71" s="2">
        <v>18551.078100116305</v>
      </c>
      <c r="BI71" s="2">
        <v>580.42976022398148</v>
      </c>
      <c r="BJ71" s="2">
        <v>2.6049730233409689</v>
      </c>
      <c r="BK71" s="2">
        <v>4.5083514090222438</v>
      </c>
      <c r="BL71" s="2">
        <v>45.610517031270135</v>
      </c>
      <c r="BM71" s="2">
        <v>45.788565084089164</v>
      </c>
    </row>
    <row r="72" spans="1:65">
      <c r="A72" s="2">
        <f t="shared" ref="A72:A135" si="1">1+A71</f>
        <v>2066</v>
      </c>
      <c r="B72" s="1">
        <f>economy!Z112</f>
        <v>16640.853055964017</v>
      </c>
      <c r="C72" s="1">
        <f>economy!AA112</f>
        <v>31607.041132882357</v>
      </c>
      <c r="D72" s="1">
        <f>economy!AB112</f>
        <v>20779.462468898473</v>
      </c>
      <c r="E72" s="1">
        <f>temperature!G222</f>
        <v>592.30719441606243</v>
      </c>
      <c r="F72" s="12">
        <f>temperature!I222</f>
        <v>2.6661348073129938</v>
      </c>
      <c r="G72" s="2">
        <f>economy!BE112</f>
        <v>1.0484042774940312</v>
      </c>
      <c r="H72" s="2">
        <f>economy!BF112</f>
        <v>11.801268733028143</v>
      </c>
      <c r="I72" s="2">
        <f>economy!BG112</f>
        <v>13.009493078090829</v>
      </c>
      <c r="J72" s="1">
        <v>16793.977193785253</v>
      </c>
      <c r="K72" s="1">
        <v>33418.350656873838</v>
      </c>
      <c r="L72" s="1">
        <v>22841.40152164736</v>
      </c>
      <c r="M72" s="1">
        <v>599.19504601795893</v>
      </c>
      <c r="N72" s="12">
        <v>2.6877252354131813</v>
      </c>
      <c r="O72" s="2">
        <v>0</v>
      </c>
      <c r="P72" s="2">
        <v>0</v>
      </c>
      <c r="Q72" s="2">
        <v>0</v>
      </c>
      <c r="R72" s="2">
        <v>15949.299817643969</v>
      </c>
      <c r="S72" s="2">
        <v>31737.52313644754</v>
      </c>
      <c r="T72" s="2">
        <v>21692.557683641124</v>
      </c>
      <c r="U72" s="2">
        <v>586.79468612646986</v>
      </c>
      <c r="V72" s="2">
        <v>2.6311977350344873</v>
      </c>
      <c r="W72" s="2">
        <v>29.741059218543821</v>
      </c>
      <c r="X72" s="2">
        <v>9.5348444063891211</v>
      </c>
      <c r="Y72" s="2">
        <v>3.7405134575719985</v>
      </c>
      <c r="Z72" s="2">
        <v>15095.71528378808</v>
      </c>
      <c r="AA72" s="2">
        <v>30038.965471553762</v>
      </c>
      <c r="AB72" s="2">
        <v>20531.594781371376</v>
      </c>
      <c r="AC72" s="2">
        <v>574.26772779094051</v>
      </c>
      <c r="AD72" s="2">
        <v>2.5731507461720438</v>
      </c>
      <c r="AE72" s="2">
        <v>118.85283351645408</v>
      </c>
      <c r="AF72" s="2">
        <v>38.10365152161166</v>
      </c>
      <c r="AG72" s="2">
        <v>14.948037954589994</v>
      </c>
      <c r="AH72" s="1">
        <v>15949.305785023782</v>
      </c>
      <c r="AI72" s="1">
        <v>31737.50949758877</v>
      </c>
      <c r="AJ72" s="1">
        <v>21692.548986754671</v>
      </c>
      <c r="AK72" s="1">
        <v>586.77198487260705</v>
      </c>
      <c r="AL72" s="12">
        <v>2.6309873536822184</v>
      </c>
      <c r="AM72" s="2">
        <v>29.741069322383403</v>
      </c>
      <c r="AN72" s="2">
        <v>9.5348406990020216</v>
      </c>
      <c r="AO72" s="2">
        <v>3.7405120997312533</v>
      </c>
      <c r="AP72" s="2">
        <v>15095.73596327043</v>
      </c>
      <c r="AQ72" s="2">
        <v>30038.924873653756</v>
      </c>
      <c r="AR72" s="2">
        <v>20531.569019715655</v>
      </c>
      <c r="AS72" s="2">
        <v>574.22140373050536</v>
      </c>
      <c r="AT72" s="2">
        <v>2.5727153456229268</v>
      </c>
      <c r="AU72" s="2">
        <v>118.85298135365218</v>
      </c>
      <c r="AV72" s="2">
        <v>38.103604927114873</v>
      </c>
      <c r="AW72" s="2">
        <v>14.948020972154994</v>
      </c>
      <c r="AX72" s="2">
        <v>16640.853055964017</v>
      </c>
      <c r="AY72" s="2">
        <v>31607.041132882357</v>
      </c>
      <c r="AZ72" s="2">
        <v>20779.462468898473</v>
      </c>
      <c r="BA72" s="2">
        <v>592.30719441606243</v>
      </c>
      <c r="BB72" s="2">
        <v>2.6661348073129938</v>
      </c>
      <c r="BC72" s="2">
        <v>1.0484042774940312</v>
      </c>
      <c r="BD72" s="2">
        <v>11.801268733028143</v>
      </c>
      <c r="BE72" s="2">
        <v>13.009493078090829</v>
      </c>
      <c r="BF72" s="2">
        <v>16463.908954266455</v>
      </c>
      <c r="BG72" s="2">
        <v>29687.185460550336</v>
      </c>
      <c r="BH72" s="2">
        <v>18741.323482142943</v>
      </c>
      <c r="BI72" s="2">
        <v>584.86292624535031</v>
      </c>
      <c r="BJ72" s="2">
        <v>2.6420381023151123</v>
      </c>
      <c r="BK72" s="2">
        <v>4.857100453054839</v>
      </c>
      <c r="BL72" s="2">
        <v>49.32677928149954</v>
      </c>
      <c r="BM72" s="2">
        <v>50.218049705425372</v>
      </c>
    </row>
    <row r="73" spans="1:65">
      <c r="A73" s="2">
        <f t="shared" si="1"/>
        <v>2067</v>
      </c>
      <c r="B73" s="1">
        <f>economy!Z113</f>
        <v>16642.379852884118</v>
      </c>
      <c r="C73" s="1">
        <f>economy!AA113</f>
        <v>31782.121422559707</v>
      </c>
      <c r="D73" s="1">
        <f>economy!AB113</f>
        <v>21070.481753966662</v>
      </c>
      <c r="E73" s="1">
        <f>temperature!G223</f>
        <v>597.13635250616949</v>
      </c>
      <c r="F73" s="12">
        <f>temperature!I223</f>
        <v>2.7045492318263156</v>
      </c>
      <c r="G73" s="2">
        <f>economy!BE113</f>
        <v>1.1297661166057065</v>
      </c>
      <c r="H73" s="2">
        <f>economy!BF113</f>
        <v>12.804342175036487</v>
      </c>
      <c r="I73" s="2">
        <f>economy!BG113</f>
        <v>14.371569094863712</v>
      </c>
      <c r="J73" s="1">
        <v>16800.228924222327</v>
      </c>
      <c r="K73" s="1">
        <v>33665.407351939422</v>
      </c>
      <c r="L73" s="1">
        <v>23259.040440165645</v>
      </c>
      <c r="M73" s="1">
        <v>604.41960555773346</v>
      </c>
      <c r="N73" s="12">
        <v>2.7273470596823013</v>
      </c>
      <c r="O73" s="2">
        <v>0</v>
      </c>
      <c r="P73" s="2">
        <v>0</v>
      </c>
      <c r="Q73" s="2">
        <v>0</v>
      </c>
      <c r="R73" s="2">
        <v>15955.23646039055</v>
      </c>
      <c r="S73" s="2">
        <v>31972.152700296912</v>
      </c>
      <c r="T73" s="2">
        <v>22089.19012235065</v>
      </c>
      <c r="U73" s="2">
        <v>591.73569582819869</v>
      </c>
      <c r="V73" s="2">
        <v>2.6693034652051018</v>
      </c>
      <c r="W73" s="2">
        <v>30.19240283277712</v>
      </c>
      <c r="X73" s="2">
        <v>9.718821648183452</v>
      </c>
      <c r="Y73" s="2">
        <v>3.8082252830991403</v>
      </c>
      <c r="Z73" s="2">
        <v>15101.332364221144</v>
      </c>
      <c r="AA73" s="2">
        <v>30261.034979415104</v>
      </c>
      <c r="AB73" s="2">
        <v>20906.997934649382</v>
      </c>
      <c r="AC73" s="2">
        <v>578.92216091661453</v>
      </c>
      <c r="AD73" s="2">
        <v>2.6096819944241134</v>
      </c>
      <c r="AE73" s="2">
        <v>120.65650400098365</v>
      </c>
      <c r="AF73" s="2">
        <v>38.838867739603948</v>
      </c>
      <c r="AG73" s="2">
        <v>15.218630265269946</v>
      </c>
      <c r="AH73" s="1">
        <v>15955.241880814501</v>
      </c>
      <c r="AI73" s="1">
        <v>31972.140268720545</v>
      </c>
      <c r="AJ73" s="1">
        <v>22089.182103771731</v>
      </c>
      <c r="AK73" s="1">
        <v>591.71316802396916</v>
      </c>
      <c r="AL73" s="12">
        <v>2.6690937450111059</v>
      </c>
      <c r="AM73" s="2">
        <v>30.192412147652043</v>
      </c>
      <c r="AN73" s="2">
        <v>9.7188182283997477</v>
      </c>
      <c r="AO73" s="2">
        <v>3.808224031126664</v>
      </c>
      <c r="AP73" s="2">
        <v>15101.351148280368</v>
      </c>
      <c r="AQ73" s="2">
        <v>30260.997975148039</v>
      </c>
      <c r="AR73" s="2">
        <v>20906.974182252277</v>
      </c>
      <c r="AS73" s="2">
        <v>578.87618933523356</v>
      </c>
      <c r="AT73" s="2">
        <v>2.6092478650587911</v>
      </c>
      <c r="AU73" s="2">
        <v>120.65664029428139</v>
      </c>
      <c r="AV73" s="2">
        <v>38.838824759705005</v>
      </c>
      <c r="AW73" s="2">
        <v>15.218614606921104</v>
      </c>
      <c r="AX73" s="2">
        <v>16642.379852884118</v>
      </c>
      <c r="AY73" s="2">
        <v>31782.121422559707</v>
      </c>
      <c r="AZ73" s="2">
        <v>21070.481753966662</v>
      </c>
      <c r="BA73" s="2">
        <v>597.13635250616949</v>
      </c>
      <c r="BB73" s="2">
        <v>2.7045492318263156</v>
      </c>
      <c r="BC73" s="2">
        <v>1.1297661166057065</v>
      </c>
      <c r="BD73" s="2">
        <v>12.804342175036487</v>
      </c>
      <c r="BE73" s="2">
        <v>14.371569094863712</v>
      </c>
      <c r="BF73" s="2">
        <v>16460.081716960001</v>
      </c>
      <c r="BG73" s="2">
        <v>29792.857753102868</v>
      </c>
      <c r="BH73" s="2">
        <v>18923.674076259529</v>
      </c>
      <c r="BI73" s="2">
        <v>589.29175574940177</v>
      </c>
      <c r="BJ73" s="2">
        <v>2.6791529777549719</v>
      </c>
      <c r="BK73" s="2">
        <v>5.2303292565058355</v>
      </c>
      <c r="BL73" s="2">
        <v>53.308974250007253</v>
      </c>
      <c r="BM73" s="2">
        <v>55.016488853788303</v>
      </c>
    </row>
    <row r="74" spans="1:65">
      <c r="A74" s="2">
        <f t="shared" si="1"/>
        <v>2068</v>
      </c>
      <c r="B74" s="1">
        <f>economy!Z114</f>
        <v>16641.096868273089</v>
      </c>
      <c r="C74" s="1">
        <f>economy!AA114</f>
        <v>31949.753572377078</v>
      </c>
      <c r="D74" s="1">
        <f>economy!AB114</f>
        <v>21357.272806032066</v>
      </c>
      <c r="E74" s="1">
        <f>temperature!G224</f>
        <v>601.97608051855877</v>
      </c>
      <c r="F74" s="12">
        <f>temperature!I224</f>
        <v>2.7430540910724148</v>
      </c>
      <c r="G74" s="2">
        <f>economy!BE114</f>
        <v>1.2168882981611548</v>
      </c>
      <c r="H74" s="2">
        <f>economy!BF114</f>
        <v>13.884433140745262</v>
      </c>
      <c r="I74" s="2">
        <f>economy!BG114</f>
        <v>15.863087555598389</v>
      </c>
      <c r="J74" s="1">
        <v>16803.766372200214</v>
      </c>
      <c r="K74" s="1">
        <v>33907.093521077404</v>
      </c>
      <c r="L74" s="1">
        <v>23679.035231796886</v>
      </c>
      <c r="M74" s="1">
        <v>609.67412812864973</v>
      </c>
      <c r="N74" s="12">
        <v>2.7671121849748817</v>
      </c>
      <c r="O74" s="2">
        <v>0</v>
      </c>
      <c r="P74" s="2">
        <v>0</v>
      </c>
      <c r="Q74" s="2">
        <v>0</v>
      </c>
      <c r="R74" s="2">
        <v>15958.595399602076</v>
      </c>
      <c r="S74" s="2">
        <v>32201.681943045882</v>
      </c>
      <c r="T74" s="2">
        <v>22488.059984035142</v>
      </c>
      <c r="U74" s="2">
        <v>596.70549450619944</v>
      </c>
      <c r="V74" s="2">
        <v>2.7075543740033812</v>
      </c>
      <c r="W74" s="2">
        <v>30.645706429445532</v>
      </c>
      <c r="X74" s="2">
        <v>9.9042773685912966</v>
      </c>
      <c r="Y74" s="2">
        <v>3.8763150757875051</v>
      </c>
      <c r="Z74" s="2">
        <v>15104.509867250075</v>
      </c>
      <c r="AA74" s="2">
        <v>30478.277374058129</v>
      </c>
      <c r="AB74" s="2">
        <v>21284.518886221602</v>
      </c>
      <c r="AC74" s="2">
        <v>583.60419702225477</v>
      </c>
      <c r="AD74" s="2">
        <v>2.6463596002466279</v>
      </c>
      <c r="AE74" s="2">
        <v>122.46800793389026</v>
      </c>
      <c r="AF74" s="2">
        <v>39.579992537678415</v>
      </c>
      <c r="AG74" s="2">
        <v>15.490733107312321</v>
      </c>
      <c r="AH74" s="1">
        <v>15958.600323102895</v>
      </c>
      <c r="AI74" s="1">
        <v>32201.670612167392</v>
      </c>
      <c r="AJ74" s="1">
        <v>22488.052590976687</v>
      </c>
      <c r="AK74" s="1">
        <v>596.6831361863658</v>
      </c>
      <c r="AL74" s="12">
        <v>2.7073453805628747</v>
      </c>
      <c r="AM74" s="2">
        <v>30.645715016789723</v>
      </c>
      <c r="AN74" s="2">
        <v>9.9042742141777804</v>
      </c>
      <c r="AO74" s="2">
        <v>3.8763139214472826</v>
      </c>
      <c r="AP74" s="2">
        <v>15104.526929268222</v>
      </c>
      <c r="AQ74" s="2">
        <v>30478.243646162395</v>
      </c>
      <c r="AR74" s="2">
        <v>21284.496986719751</v>
      </c>
      <c r="AS74" s="2">
        <v>583.55856997129683</v>
      </c>
      <c r="AT74" s="2">
        <v>2.6459268784104926</v>
      </c>
      <c r="AU74" s="2">
        <v>122.46813358216077</v>
      </c>
      <c r="AV74" s="2">
        <v>39.579952892951482</v>
      </c>
      <c r="AW74" s="2">
        <v>15.490718670042755</v>
      </c>
      <c r="AX74" s="2">
        <v>16641.096868273089</v>
      </c>
      <c r="AY74" s="2">
        <v>31949.753572377078</v>
      </c>
      <c r="AZ74" s="2">
        <v>21357.272806032066</v>
      </c>
      <c r="BA74" s="2">
        <v>601.97608051855877</v>
      </c>
      <c r="BB74" s="2">
        <v>2.7430540910724148</v>
      </c>
      <c r="BC74" s="2">
        <v>1.2168882981611548</v>
      </c>
      <c r="BD74" s="2">
        <v>13.884433140745262</v>
      </c>
      <c r="BE74" s="2">
        <v>15.863087555598389</v>
      </c>
      <c r="BF74" s="2">
        <v>16453.34388728108</v>
      </c>
      <c r="BG74" s="2">
        <v>29889.59277228811</v>
      </c>
      <c r="BH74" s="2">
        <v>19097.813652555156</v>
      </c>
      <c r="BI74" s="2">
        <v>593.71428392586711</v>
      </c>
      <c r="BJ74" s="2">
        <v>2.7163065193476132</v>
      </c>
      <c r="BK74" s="2">
        <v>5.6295645402667223</v>
      </c>
      <c r="BL74" s="2">
        <v>57.572917377112226</v>
      </c>
      <c r="BM74" s="2">
        <v>60.207818974766596</v>
      </c>
    </row>
    <row r="75" spans="1:65">
      <c r="A75" s="2">
        <f t="shared" si="1"/>
        <v>2069</v>
      </c>
      <c r="B75" s="1">
        <f>economy!Z115</f>
        <v>16637.037562674599</v>
      </c>
      <c r="C75" s="1">
        <f>economy!AA115</f>
        <v>32109.875094755938</v>
      </c>
      <c r="D75" s="1">
        <f>economy!AB115</f>
        <v>21639.532072512004</v>
      </c>
      <c r="E75" s="1">
        <f>temperature!G225</f>
        <v>606.82485070976645</v>
      </c>
      <c r="F75" s="12">
        <f>temperature!I225</f>
        <v>2.7816396912445267</v>
      </c>
      <c r="G75" s="2">
        <f>economy!BE115</f>
        <v>1.3101369345517548</v>
      </c>
      <c r="H75" s="2">
        <f>economy!BF115</f>
        <v>15.046739694233754</v>
      </c>
      <c r="I75" s="2">
        <f>economy!BG115</f>
        <v>17.494803566331175</v>
      </c>
      <c r="J75" s="1">
        <v>16804.623338458274</v>
      </c>
      <c r="K75" s="1">
        <v>34143.373831737546</v>
      </c>
      <c r="L75" s="1">
        <v>24101.342822988958</v>
      </c>
      <c r="M75" s="1">
        <v>614.95789180532347</v>
      </c>
      <c r="N75" s="12">
        <v>2.8070128400365628</v>
      </c>
      <c r="O75" s="2">
        <v>0</v>
      </c>
      <c r="P75" s="2">
        <v>0</v>
      </c>
      <c r="Q75" s="2">
        <v>0</v>
      </c>
      <c r="R75" s="2">
        <v>15959.408730559173</v>
      </c>
      <c r="S75" s="2">
        <v>32426.07730184781</v>
      </c>
      <c r="T75" s="2">
        <v>22889.126358276088</v>
      </c>
      <c r="U75" s="2">
        <v>601.70338652947567</v>
      </c>
      <c r="V75" s="2">
        <v>2.7459432144235363</v>
      </c>
      <c r="W75" s="2">
        <v>31.100918034219763</v>
      </c>
      <c r="X75" s="2">
        <v>10.091192057229987</v>
      </c>
      <c r="Y75" s="2">
        <v>3.9447759044513311</v>
      </c>
      <c r="Z75" s="2">
        <v>15105.27815510777</v>
      </c>
      <c r="AA75" s="2">
        <v>30690.660867846549</v>
      </c>
      <c r="AB75" s="2">
        <v>21664.118905722662</v>
      </c>
      <c r="AC75" s="2">
        <v>588.31316705784002</v>
      </c>
      <c r="AD75" s="2">
        <v>2.6831768689111071</v>
      </c>
      <c r="AE75" s="2">
        <v>124.28713754527935</v>
      </c>
      <c r="AF75" s="2">
        <v>40.326947931246913</v>
      </c>
      <c r="AG75" s="2">
        <v>15.764318775735461</v>
      </c>
      <c r="AH75" s="1">
        <v>15959.413202602796</v>
      </c>
      <c r="AI75" s="1">
        <v>32426.066974465728</v>
      </c>
      <c r="AJ75" s="1">
        <v>22889.11954205019</v>
      </c>
      <c r="AK75" s="1">
        <v>601.68119388262062</v>
      </c>
      <c r="AL75" s="12">
        <v>2.7457350089484369</v>
      </c>
      <c r="AM75" s="2">
        <v>31.100925950698294</v>
      </c>
      <c r="AN75" s="2">
        <v>10.091189147665643</v>
      </c>
      <c r="AO75" s="2">
        <v>3.94477484014668</v>
      </c>
      <c r="AP75" s="2">
        <v>15105.293652641429</v>
      </c>
      <c r="AQ75" s="2">
        <v>30690.630126990087</v>
      </c>
      <c r="AR75" s="2">
        <v>21664.098714894866</v>
      </c>
      <c r="AS75" s="2">
        <v>588.26787688970876</v>
      </c>
      <c r="AT75" s="2">
        <v>2.682745682024847</v>
      </c>
      <c r="AU75" s="2">
        <v>124.28725337762251</v>
      </c>
      <c r="AV75" s="2">
        <v>40.326911363784674</v>
      </c>
      <c r="AW75" s="2">
        <v>15.764305464534326</v>
      </c>
      <c r="AX75" s="2">
        <v>16637.037562674599</v>
      </c>
      <c r="AY75" s="2">
        <v>32109.875094755938</v>
      </c>
      <c r="AZ75" s="2">
        <v>21639.532072512004</v>
      </c>
      <c r="BA75" s="2">
        <v>606.82485070976645</v>
      </c>
      <c r="BB75" s="2">
        <v>2.7816396912445267</v>
      </c>
      <c r="BC75" s="2">
        <v>1.3101369345517548</v>
      </c>
      <c r="BD75" s="2">
        <v>15.046739694233754</v>
      </c>
      <c r="BE75" s="2">
        <v>17.494803566331175</v>
      </c>
      <c r="BF75" s="2">
        <v>16443.729075283016</v>
      </c>
      <c r="BG75" s="2">
        <v>29977.344274644129</v>
      </c>
      <c r="BH75" s="2">
        <v>19263.432801937939</v>
      </c>
      <c r="BI75" s="2">
        <v>598.12853146700263</v>
      </c>
      <c r="BJ75" s="2">
        <v>2.753487608308546</v>
      </c>
      <c r="BK75" s="2">
        <v>6.0564148358810099</v>
      </c>
      <c r="BL75" s="2">
        <v>62.135103223018135</v>
      </c>
      <c r="BM75" s="2">
        <v>65.816790874907483</v>
      </c>
    </row>
    <row r="76" spans="1:65">
      <c r="A76" s="2">
        <f t="shared" si="1"/>
        <v>2070</v>
      </c>
      <c r="B76" s="1">
        <f>economy!Z116</f>
        <v>16630.235979360114</v>
      </c>
      <c r="C76" s="1">
        <f>economy!AA116</f>
        <v>32262.427146189912</v>
      </c>
      <c r="D76" s="1">
        <f>economy!AB116</f>
        <v>21916.95123007485</v>
      </c>
      <c r="E76" s="1">
        <f>temperature!G226</f>
        <v>611.68111543289501</v>
      </c>
      <c r="F76" s="12">
        <f>temperature!I226</f>
        <v>2.820296363404704</v>
      </c>
      <c r="G76" s="2">
        <f>economy!BE116</f>
        <v>1.409898560075131</v>
      </c>
      <c r="H76" s="2">
        <f>economy!BF116</f>
        <v>16.296752533340829</v>
      </c>
      <c r="I76" s="2">
        <f>economy!BG116</f>
        <v>19.278188015211875</v>
      </c>
      <c r="J76" s="1">
        <v>16802.834163038395</v>
      </c>
      <c r="K76" s="1">
        <v>34374.215612491593</v>
      </c>
      <c r="L76" s="1">
        <v>24525.919814181245</v>
      </c>
      <c r="M76" s="1">
        <v>620.27017909325616</v>
      </c>
      <c r="N76" s="12">
        <v>2.8470413349851675</v>
      </c>
      <c r="O76" s="2">
        <v>0</v>
      </c>
      <c r="P76" s="2">
        <v>0</v>
      </c>
      <c r="Q76" s="2">
        <v>0</v>
      </c>
      <c r="R76" s="2">
        <v>15957.709061210353</v>
      </c>
      <c r="S76" s="2">
        <v>32645.307741782533</v>
      </c>
      <c r="T76" s="2">
        <v>23292.348025301853</v>
      </c>
      <c r="U76" s="2">
        <v>606.72868093222087</v>
      </c>
      <c r="V76" s="2">
        <v>2.7844627970605851</v>
      </c>
      <c r="W76" s="2">
        <v>31.557985446025295</v>
      </c>
      <c r="X76" s="2">
        <v>10.27954584648924</v>
      </c>
      <c r="Y76" s="2">
        <v>4.0136007840004027</v>
      </c>
      <c r="Z76" s="2">
        <v>15103.668076651349</v>
      </c>
      <c r="AA76" s="2">
        <v>30898.156067625278</v>
      </c>
      <c r="AB76" s="2">
        <v>22045.758970724219</v>
      </c>
      <c r="AC76" s="2">
        <v>593.04840687273008</v>
      </c>
      <c r="AD76" s="2">
        <v>2.7201271393551796</v>
      </c>
      <c r="AE76" s="2">
        <v>126.1136841643484</v>
      </c>
      <c r="AF76" s="2">
        <v>41.079654509395525</v>
      </c>
      <c r="AG76" s="2">
        <v>16.039359350625013</v>
      </c>
      <c r="AH76" s="1">
        <v>15957.713123111713</v>
      </c>
      <c r="AI76" s="1">
        <v>32645.298329254965</v>
      </c>
      <c r="AJ76" s="1">
        <v>23292.341741002077</v>
      </c>
      <c r="AK76" s="1">
        <v>606.70665029337079</v>
      </c>
      <c r="AL76" s="12">
        <v>2.7842554366016441</v>
      </c>
      <c r="AM76" s="2">
        <v>31.557992743903391</v>
      </c>
      <c r="AN76" s="2">
        <v>10.279543162833939</v>
      </c>
      <c r="AO76" s="2">
        <v>4.0135998027244488</v>
      </c>
      <c r="AP76" s="2">
        <v>15103.682152872736</v>
      </c>
      <c r="AQ76" s="2">
        <v>30898.12804995439</v>
      </c>
      <c r="AR76" s="2">
        <v>22045.740355550548</v>
      </c>
      <c r="AS76" s="2">
        <v>593.00344622691091</v>
      </c>
      <c r="AT76" s="2">
        <v>2.7196976063599432</v>
      </c>
      <c r="AU76" s="2">
        <v>126.11379094548793</v>
      </c>
      <c r="AV76" s="2">
        <v>41.079620781159086</v>
      </c>
      <c r="AW76" s="2">
        <v>16.039347077858114</v>
      </c>
      <c r="AX76" s="2">
        <v>16630.235979360114</v>
      </c>
      <c r="AY76" s="2">
        <v>32262.427146189912</v>
      </c>
      <c r="AZ76" s="2">
        <v>21916.95123007485</v>
      </c>
      <c r="BA76" s="2">
        <v>611.68111543289501</v>
      </c>
      <c r="BB76" s="2">
        <v>2.820296363404704</v>
      </c>
      <c r="BC76" s="2">
        <v>1.409898560075131</v>
      </c>
      <c r="BD76" s="2">
        <v>16.296752533340829</v>
      </c>
      <c r="BE76" s="2">
        <v>19.278188015211875</v>
      </c>
      <c r="BF76" s="2">
        <v>16431.271544411324</v>
      </c>
      <c r="BG76" s="2">
        <v>30056.072404377828</v>
      </c>
      <c r="BH76" s="2">
        <v>19420.230179951555</v>
      </c>
      <c r="BI76" s="2">
        <v>602.53250622018095</v>
      </c>
      <c r="BJ76" s="2">
        <v>2.7906851443741658</v>
      </c>
      <c r="BK76" s="2">
        <v>6.5125740141827491</v>
      </c>
      <c r="BL76" s="2">
        <v>67.012714456632693</v>
      </c>
      <c r="BM76" s="2">
        <v>71.868917529910419</v>
      </c>
    </row>
    <row r="77" spans="1:65">
      <c r="A77" s="2">
        <f t="shared" si="1"/>
        <v>2071</v>
      </c>
      <c r="B77" s="1">
        <f>economy!Z117</f>
        <v>16620.726716199799</v>
      </c>
      <c r="C77" s="1">
        <f>economy!AA117</f>
        <v>32407.354567452236</v>
      </c>
      <c r="D77" s="1">
        <f>economy!AB117</f>
        <v>22189.217586633094</v>
      </c>
      <c r="E77" s="1">
        <f>temperature!G227</f>
        <v>616.54330717024777</v>
      </c>
      <c r="F77" s="12">
        <f>temperature!I227</f>
        <v>2.8590144675968991</v>
      </c>
      <c r="G77" s="2">
        <f>economy!BE117</f>
        <v>1.5165810943014875</v>
      </c>
      <c r="H77" s="2">
        <f>economy!BF117</f>
        <v>17.640266981995019</v>
      </c>
      <c r="I77" s="2">
        <f>economy!BG117</f>
        <v>21.225454954428105</v>
      </c>
      <c r="J77" s="1">
        <v>16798.433696454907</v>
      </c>
      <c r="K77" s="1">
        <v>34599.588829770524</v>
      </c>
      <c r="L77" s="1">
        <v>24952.722478088926</v>
      </c>
      <c r="M77" s="1">
        <v>625.6102770654968</v>
      </c>
      <c r="N77" s="12">
        <v>2.8871900660646412</v>
      </c>
      <c r="O77" s="2">
        <v>0</v>
      </c>
      <c r="P77" s="2">
        <v>0</v>
      </c>
      <c r="Q77" s="2">
        <v>0</v>
      </c>
      <c r="R77" s="2">
        <v>15953.529484747412</v>
      </c>
      <c r="S77" s="2">
        <v>32859.344733706675</v>
      </c>
      <c r="T77" s="2">
        <v>23697.68345433829</v>
      </c>
      <c r="U77" s="2">
        <v>611.78069151909563</v>
      </c>
      <c r="V77" s="2">
        <v>2.8231059955986013</v>
      </c>
      <c r="W77" s="2">
        <v>32.016856257117453</v>
      </c>
      <c r="X77" s="2">
        <v>10.469318520002131</v>
      </c>
      <c r="Y77" s="2">
        <v>4.082782675419339</v>
      </c>
      <c r="Z77" s="2">
        <v>15099.710941278812</v>
      </c>
      <c r="AA77" s="2">
        <v>31100.735953594467</v>
      </c>
      <c r="AB77" s="2">
        <v>22429.399765117105</v>
      </c>
      <c r="AC77" s="2">
        <v>597.80925728954196</v>
      </c>
      <c r="AD77" s="2">
        <v>2.7572037903756579</v>
      </c>
      <c r="AE77" s="2">
        <v>127.9474382992094</v>
      </c>
      <c r="AF77" s="2">
        <v>41.83803146864151</v>
      </c>
      <c r="AG77" s="2">
        <v>16.315826697013847</v>
      </c>
      <c r="AH77" s="1">
        <v>15953.533174048605</v>
      </c>
      <c r="AI77" s="1">
        <v>32859.336155199802</v>
      </c>
      <c r="AJ77" s="1">
        <v>23697.677660546586</v>
      </c>
      <c r="AK77" s="1">
        <v>611.75881936270684</v>
      </c>
      <c r="AL77" s="12">
        <v>2.8228995332567943</v>
      </c>
      <c r="AM77" s="2">
        <v>32.016862984600891</v>
      </c>
      <c r="AN77" s="2">
        <v>10.469316044775342</v>
      </c>
      <c r="AO77" s="2">
        <v>4.0827817707093272</v>
      </c>
      <c r="AP77" s="2">
        <v>15099.72372628586</v>
      </c>
      <c r="AQ77" s="2">
        <v>31100.710418497147</v>
      </c>
      <c r="AR77" s="2">
        <v>22429.382602910748</v>
      </c>
      <c r="AS77" s="2">
        <v>597.7646190793007</v>
      </c>
      <c r="AT77" s="2">
        <v>2.7567760221571151</v>
      </c>
      <c r="AU77" s="2">
        <v>127.9475367344739</v>
      </c>
      <c r="AV77" s="2">
        <v>41.838000359936188</v>
      </c>
      <c r="AW77" s="2">
        <v>16.31581538185214</v>
      </c>
      <c r="AX77" s="2">
        <v>16620.726716199799</v>
      </c>
      <c r="AY77" s="2">
        <v>32407.354567452236</v>
      </c>
      <c r="AZ77" s="2">
        <v>22189.217586633094</v>
      </c>
      <c r="BA77" s="2">
        <v>616.54330717024777</v>
      </c>
      <c r="BB77" s="2">
        <v>2.8590144675968991</v>
      </c>
      <c r="BC77" s="2">
        <v>1.5165810943014875</v>
      </c>
      <c r="BD77" s="2">
        <v>17.640266981995019</v>
      </c>
      <c r="BE77" s="2">
        <v>21.225454954428105</v>
      </c>
      <c r="BF77" s="2">
        <v>16416.006184397316</v>
      </c>
      <c r="BG77" s="2">
        <v>30125.743798592201</v>
      </c>
      <c r="BH77" s="2">
        <v>19567.913781859461</v>
      </c>
      <c r="BI77" s="2">
        <v>606.92420497905323</v>
      </c>
      <c r="BJ77" s="2">
        <v>2.8278880526499077</v>
      </c>
      <c r="BK77" s="2">
        <v>6.9998249166822903</v>
      </c>
      <c r="BL77" s="2">
        <v>72.223629313582506</v>
      </c>
      <c r="BM77" s="2">
        <v>78.390412000433315</v>
      </c>
    </row>
    <row r="78" spans="1:65">
      <c r="A78" s="2">
        <f t="shared" si="1"/>
        <v>2072</v>
      </c>
      <c r="B78" s="1">
        <f>economy!Z118</f>
        <v>16608.544897968102</v>
      </c>
      <c r="C78" s="1">
        <f>economy!AA118</f>
        <v>32544.605923957359</v>
      </c>
      <c r="D78" s="1">
        <f>economy!AB118</f>
        <v>22456.014530704084</v>
      </c>
      <c r="E78" s="1">
        <f>temperature!G228</f>
        <v>621.40983861994005</v>
      </c>
      <c r="F78" s="12">
        <f>temperature!I228</f>
        <v>2.8977843966577397</v>
      </c>
      <c r="G78" s="2">
        <f>economy!BE118</f>
        <v>1.6306148410459163</v>
      </c>
      <c r="H78" s="2">
        <f>economy!BF118</f>
        <v>19.083395135821615</v>
      </c>
      <c r="I78" s="2">
        <f>economy!BG118</f>
        <v>23.349587611087731</v>
      </c>
      <c r="J78" s="1">
        <v>16791.457271328462</v>
      </c>
      <c r="K78" s="1">
        <v>34819.466064128617</v>
      </c>
      <c r="L78" s="1">
        <v>25381.706759666926</v>
      </c>
      <c r="M78" s="1">
        <v>630.97747749615269</v>
      </c>
      <c r="N78" s="12">
        <v>2.9274515200330331</v>
      </c>
      <c r="O78" s="2">
        <v>0</v>
      </c>
      <c r="P78" s="2">
        <v>0</v>
      </c>
      <c r="Q78" s="2">
        <v>0</v>
      </c>
      <c r="R78" s="2">
        <v>15946.903552625527</v>
      </c>
      <c r="S78" s="2">
        <v>33068.162231659779</v>
      </c>
      <c r="T78" s="2">
        <v>24105.090803555984</v>
      </c>
      <c r="U78" s="2">
        <v>616.85873696888257</v>
      </c>
      <c r="V78" s="2">
        <v>2.861865751915472</v>
      </c>
      <c r="W78" s="2">
        <v>32.477477873330855</v>
      </c>
      <c r="X78" s="2">
        <v>10.660489521442525</v>
      </c>
      <c r="Y78" s="2">
        <v>4.1523144860023846</v>
      </c>
      <c r="Z78" s="2">
        <v>15093.438493277854</v>
      </c>
      <c r="AA78" s="2">
        <v>31298.375857777126</v>
      </c>
      <c r="AB78" s="2">
        <v>22815.001679009096</v>
      </c>
      <c r="AC78" s="2">
        <v>602.59506417791658</v>
      </c>
      <c r="AD78" s="2">
        <v>2.7944002464223887</v>
      </c>
      <c r="AE78" s="2">
        <v>129.78818971743902</v>
      </c>
      <c r="AF78" s="2">
        <v>42.601996648002519</v>
      </c>
      <c r="AG78" s="2">
        <v>16.593692465785889</v>
      </c>
      <c r="AH78" s="1">
        <v>15946.906903439505</v>
      </c>
      <c r="AI78" s="1">
        <v>33068.154413462165</v>
      </c>
      <c r="AJ78" s="1">
        <v>24105.085462072315</v>
      </c>
      <c r="AK78" s="1">
        <v>616.8370199021756</v>
      </c>
      <c r="AL78" s="12">
        <v>2.8616602370431745</v>
      </c>
      <c r="AM78" s="2">
        <v>32.477484074880174</v>
      </c>
      <c r="AN78" s="2">
        <v>10.660487238511314</v>
      </c>
      <c r="AO78" s="2">
        <v>4.1523136518975052</v>
      </c>
      <c r="AP78" s="2">
        <v>15093.450105285336</v>
      </c>
      <c r="AQ78" s="2">
        <v>31298.352585842065</v>
      </c>
      <c r="AR78" s="2">
        <v>22814.985856615403</v>
      </c>
      <c r="AS78" s="2">
        <v>602.55074157762442</v>
      </c>
      <c r="AT78" s="2">
        <v>2.7939743462146911</v>
      </c>
      <c r="AU78" s="2">
        <v>129.78828045735986</v>
      </c>
      <c r="AV78" s="2">
        <v>42.601967956069849</v>
      </c>
      <c r="AW78" s="2">
        <v>16.593682033678082</v>
      </c>
      <c r="AX78" s="2">
        <v>16608.544897968102</v>
      </c>
      <c r="AY78" s="2">
        <v>32544.605923957359</v>
      </c>
      <c r="AZ78" s="2">
        <v>22456.014530704084</v>
      </c>
      <c r="BA78" s="2">
        <v>621.40983861994005</v>
      </c>
      <c r="BB78" s="2">
        <v>2.8977843966577397</v>
      </c>
      <c r="BC78" s="2">
        <v>1.6306148410459163</v>
      </c>
      <c r="BD78" s="2">
        <v>19.083395135821615</v>
      </c>
      <c r="BE78" s="2">
        <v>23.349587611087731</v>
      </c>
      <c r="BF78" s="2">
        <v>16397.968484507266</v>
      </c>
      <c r="BG78" s="2">
        <v>30186.331687726608</v>
      </c>
      <c r="BH78" s="2">
        <v>19706.202241433919</v>
      </c>
      <c r="BI78" s="2">
        <v>611.30161541408575</v>
      </c>
      <c r="BJ78" s="2">
        <v>2.865085290337769</v>
      </c>
      <c r="BK78" s="2">
        <v>7.5200430901495023</v>
      </c>
      <c r="BL78" s="2">
        <v>77.786427393676718</v>
      </c>
      <c r="BM78" s="2">
        <v>85.408115184154582</v>
      </c>
    </row>
    <row r="79" spans="1:65">
      <c r="A79" s="2">
        <f t="shared" si="1"/>
        <v>2073</v>
      </c>
      <c r="B79" s="1">
        <f>economy!Z119</f>
        <v>16593.726149064718</v>
      </c>
      <c r="C79" s="1">
        <f>economy!AA119</f>
        <v>32674.13354610715</v>
      </c>
      <c r="D79" s="1">
        <f>economy!AB119</f>
        <v>22717.022029483043</v>
      </c>
      <c r="E79" s="1">
        <f>temperature!G229</f>
        <v>626.27910284129325</v>
      </c>
      <c r="F79" s="12">
        <f>temperature!I229</f>
        <v>2.9365965797473268</v>
      </c>
      <c r="G79" s="2">
        <f>economy!BE119</f>
        <v>1.7524535237555863</v>
      </c>
      <c r="H79" s="2">
        <f>economy!BF119</f>
        <v>20.632578134327968</v>
      </c>
      <c r="I79" s="2">
        <f>economy!BG119</f>
        <v>25.664362662382988</v>
      </c>
      <c r="J79" s="1">
        <v>16781.940674465037</v>
      </c>
      <c r="K79" s="1">
        <v>35033.822485958066</v>
      </c>
      <c r="L79" s="1">
        <v>25812.828277660603</v>
      </c>
      <c r="M79" s="1">
        <v>636.3710769908248</v>
      </c>
      <c r="N79" s="12">
        <v>2.9678182781997555</v>
      </c>
      <c r="O79" s="2">
        <v>0</v>
      </c>
      <c r="P79" s="2">
        <v>0</v>
      </c>
      <c r="Q79" s="2">
        <v>0</v>
      </c>
      <c r="R79" s="2">
        <v>15937.865248009812</v>
      </c>
      <c r="S79" s="2">
        <v>33271.736649752769</v>
      </c>
      <c r="T79" s="2">
        <v>24514.527921526082</v>
      </c>
      <c r="U79" s="2">
        <v>621.96214093651497</v>
      </c>
      <c r="V79" s="2">
        <v>2.9007350808198407</v>
      </c>
      <c r="W79" s="2">
        <v>32.93979753446218</v>
      </c>
      <c r="X79" s="2">
        <v>10.853037963627376</v>
      </c>
      <c r="Y79" s="2">
        <v>4.2221890698289029</v>
      </c>
      <c r="Z79" s="2">
        <v>15084.882886588828</v>
      </c>
      <c r="AA79" s="2">
        <v>31491.053442010038</v>
      </c>
      <c r="AB79" s="2">
        <v>23202.524810054518</v>
      </c>
      <c r="AC79" s="2">
        <v>607.40517852809717</v>
      </c>
      <c r="AD79" s="2">
        <v>2.8317099830089507</v>
      </c>
      <c r="AE79" s="2">
        <v>131.63572752719065</v>
      </c>
      <c r="AF79" s="2">
        <v>43.37146656529027</v>
      </c>
      <c r="AG79" s="2">
        <v>16.872928095544459</v>
      </c>
      <c r="AH79" s="1">
        <v>15937.868291332874</v>
      </c>
      <c r="AI79" s="1">
        <v>33271.72952464976</v>
      </c>
      <c r="AJ79" s="1">
        <v>24514.522997118886</v>
      </c>
      <c r="AK79" s="1">
        <v>621.94057569314145</v>
      </c>
      <c r="AL79" s="12">
        <v>2.9005305592122892</v>
      </c>
      <c r="AM79" s="2">
        <v>32.939803251082786</v>
      </c>
      <c r="AN79" s="2">
        <v>10.85303585810292</v>
      </c>
      <c r="AO79" s="2">
        <v>4.2221883008313927</v>
      </c>
      <c r="AP79" s="2">
        <v>15084.893433011286</v>
      </c>
      <c r="AQ79" s="2">
        <v>31491.032233164067</v>
      </c>
      <c r="AR79" s="2">
        <v>23202.510223111884</v>
      </c>
      <c r="AS79" s="2">
        <v>607.36116496115358</v>
      </c>
      <c r="AT79" s="2">
        <v>2.8312860467795469</v>
      </c>
      <c r="AU79" s="2">
        <v>131.63581117174451</v>
      </c>
      <c r="AV79" s="2">
        <v>43.371440103007885</v>
      </c>
      <c r="AW79" s="2">
        <v>16.872918477730515</v>
      </c>
      <c r="AX79" s="2">
        <v>16593.726149064718</v>
      </c>
      <c r="AY79" s="2">
        <v>32674.13354610715</v>
      </c>
      <c r="AZ79" s="2">
        <v>22717.022029483043</v>
      </c>
      <c r="BA79" s="2">
        <v>626.27910284129325</v>
      </c>
      <c r="BB79" s="2">
        <v>2.9365965797473268</v>
      </c>
      <c r="BC79" s="2">
        <v>1.7524535237555863</v>
      </c>
      <c r="BD79" s="2">
        <v>20.632578134327968</v>
      </c>
      <c r="BE79" s="2">
        <v>25.664362662382988</v>
      </c>
      <c r="BF79" s="2">
        <v>16377.194507123499</v>
      </c>
      <c r="BG79" s="2">
        <v>30237.815990584961</v>
      </c>
      <c r="BH79" s="2">
        <v>19834.826145087409</v>
      </c>
      <c r="BI79" s="2">
        <v>615.66271814225274</v>
      </c>
      <c r="BJ79" s="2">
        <v>2.9022658533656278</v>
      </c>
      <c r="BK79" s="2">
        <v>8.0752006247287547</v>
      </c>
      <c r="BL79" s="2">
        <v>83.72039366847126</v>
      </c>
      <c r="BM79" s="2">
        <v>92.949413239066089</v>
      </c>
    </row>
    <row r="80" spans="1:65">
      <c r="A80" s="2">
        <f t="shared" si="1"/>
        <v>2074</v>
      </c>
      <c r="B80" s="1">
        <f>economy!Z120</f>
        <v>16576.306566635245</v>
      </c>
      <c r="C80" s="1">
        <f>economy!AA120</f>
        <v>32795.893569456508</v>
      </c>
      <c r="D80" s="1">
        <f>economy!AB120</f>
        <v>22971.917176765699</v>
      </c>
      <c r="E80" s="1">
        <f>temperature!G230</f>
        <v>631.14947346387203</v>
      </c>
      <c r="F80" s="12">
        <f>temperature!I230</f>
        <v>2.9754414856223126</v>
      </c>
      <c r="G80" s="2">
        <f>economy!BE120</f>
        <v>1.8825753581146873</v>
      </c>
      <c r="H80" s="2">
        <f>economy!BF120</f>
        <v>22.294598530400602</v>
      </c>
      <c r="I80" s="2">
        <f>economy!BG120</f>
        <v>28.184372382934715</v>
      </c>
      <c r="J80" s="1">
        <v>16769.920119365343</v>
      </c>
      <c r="K80" s="1">
        <v>35242.635830588457</v>
      </c>
      <c r="L80" s="1">
        <v>26246.042327651045</v>
      </c>
      <c r="M80" s="1">
        <v>641.79037711402998</v>
      </c>
      <c r="N80" s="12">
        <v>3.0082830201270245</v>
      </c>
      <c r="O80" s="2">
        <v>0</v>
      </c>
      <c r="P80" s="2">
        <v>0</v>
      </c>
      <c r="Q80" s="2">
        <v>0</v>
      </c>
      <c r="R80" s="2">
        <v>15926.448959633824</v>
      </c>
      <c r="S80" s="2">
        <v>33470.046838476832</v>
      </c>
      <c r="T80" s="2">
        <v>24925.952350096661</v>
      </c>
      <c r="U80" s="2">
        <v>627.09023215346781</v>
      </c>
      <c r="V80" s="2">
        <v>2.9397070744355625</v>
      </c>
      <c r="W80" s="2">
        <v>33.403762334746297</v>
      </c>
      <c r="X80" s="2">
        <v>11.046942637902559</v>
      </c>
      <c r="Y80" s="2">
        <v>4.2923992284653822</v>
      </c>
      <c r="Z80" s="2">
        <v>15074.076659967124</v>
      </c>
      <c r="AA80" s="2">
        <v>31678.748675397244</v>
      </c>
      <c r="AB80" s="2">
        <v>23591.928966132025</v>
      </c>
      <c r="AC80" s="2">
        <v>612.23895652422732</v>
      </c>
      <c r="AD80" s="2">
        <v>2.8691265317558803</v>
      </c>
      <c r="AE80" s="2">
        <v>133.48984025870473</v>
      </c>
      <c r="AF80" s="2">
        <v>44.146356454543856</v>
      </c>
      <c r="AG80" s="2">
        <v>17.153504815388413</v>
      </c>
      <c r="AH80" s="1">
        <v>15926.451723629751</v>
      </c>
      <c r="AI80" s="1">
        <v>33470.040345179528</v>
      </c>
      <c r="AJ80" s="1">
        <v>24925.947810272653</v>
      </c>
      <c r="AK80" s="1">
        <v>627.06881558749069</v>
      </c>
      <c r="AL80" s="12">
        <v>2.9395035885130758</v>
      </c>
      <c r="AM80" s="2">
        <v>33.40376760425594</v>
      </c>
      <c r="AN80" s="2">
        <v>11.046940696044608</v>
      </c>
      <c r="AO80" s="2">
        <v>4.2923985195046246</v>
      </c>
      <c r="AP80" s="2">
        <v>15074.086238403321</v>
      </c>
      <c r="AQ80" s="2">
        <v>31678.729347206165</v>
      </c>
      <c r="AR80" s="2">
        <v>23591.915518390051</v>
      </c>
      <c r="AS80" s="2">
        <v>612.19524565155689</v>
      </c>
      <c r="AT80" s="2">
        <v>2.8687046485720948</v>
      </c>
      <c r="AU80" s="2">
        <v>133.48991736122954</v>
      </c>
      <c r="AV80" s="2">
        <v>44.146332049224355</v>
      </c>
      <c r="AW80" s="2">
        <v>17.15349594845059</v>
      </c>
      <c r="AX80" s="2">
        <v>16576.306566635245</v>
      </c>
      <c r="AY80" s="2">
        <v>32795.893569456508</v>
      </c>
      <c r="AZ80" s="2">
        <v>22971.917176765699</v>
      </c>
      <c r="BA80" s="2">
        <v>631.14947346387203</v>
      </c>
      <c r="BB80" s="2">
        <v>2.9754414856223126</v>
      </c>
      <c r="BC80" s="2">
        <v>1.8825753581146873</v>
      </c>
      <c r="BD80" s="2">
        <v>22.294598530400602</v>
      </c>
      <c r="BE80" s="2">
        <v>28.184372382934715</v>
      </c>
      <c r="BF80" s="2">
        <v>16353.720861637061</v>
      </c>
      <c r="BG80" s="2">
        <v>30280.183403333198</v>
      </c>
      <c r="BH80" s="2">
        <v>19953.529352218873</v>
      </c>
      <c r="BI80" s="2">
        <v>620.00548893457778</v>
      </c>
      <c r="BJ80" s="2">
        <v>2.9394187829394145</v>
      </c>
      <c r="BK80" s="2">
        <v>8.6673700958030544</v>
      </c>
      <c r="BL80" s="2">
        <v>90.045520570922164</v>
      </c>
      <c r="BM80" s="2">
        <v>101.04214463273307</v>
      </c>
    </row>
    <row r="81" spans="1:65">
      <c r="A81" s="2">
        <f t="shared" si="1"/>
        <v>2075</v>
      </c>
      <c r="B81" s="1">
        <f>economy!Z121</f>
        <v>16556.322694078306</v>
      </c>
      <c r="C81" s="1">
        <f>economy!AA121</f>
        <v>32909.845974536336</v>
      </c>
      <c r="D81" s="1">
        <f>economy!AB121</f>
        <v>23220.37479161904</v>
      </c>
      <c r="E81" s="1">
        <f>temperature!G231</f>
        <v>636.01930496508339</v>
      </c>
      <c r="F81" s="12">
        <f>temperature!I231</f>
        <v>3.0143096256734134</v>
      </c>
      <c r="G81" s="2">
        <f>economy!BE121</f>
        <v>2.0214841626626829</v>
      </c>
      <c r="H81" s="2">
        <f>economy!BF121</f>
        <v>24.076592725218109</v>
      </c>
      <c r="I81" s="2">
        <f>economy!BG121</f>
        <v>30.92504424620002</v>
      </c>
      <c r="J81" s="1">
        <v>16755.432219151837</v>
      </c>
      <c r="K81" s="1">
        <v>35445.886372715249</v>
      </c>
      <c r="L81" s="1">
        <v>26681.303886506274</v>
      </c>
      <c r="M81" s="1">
        <v>647.23468451365443</v>
      </c>
      <c r="N81" s="12">
        <v>3.048838527010068</v>
      </c>
      <c r="O81" s="2">
        <v>0</v>
      </c>
      <c r="P81" s="2">
        <v>0</v>
      </c>
      <c r="Q81" s="2">
        <v>0</v>
      </c>
      <c r="R81" s="2">
        <v>15912.689456057833</v>
      </c>
      <c r="S81" s="2">
        <v>33663.074060378291</v>
      </c>
      <c r="T81" s="2">
        <v>25339.321328605558</v>
      </c>
      <c r="U81" s="2">
        <v>632.24234452647795</v>
      </c>
      <c r="V81" s="2">
        <v>2.9787749062486144</v>
      </c>
      <c r="W81" s="2">
        <v>33.869319243388667</v>
      </c>
      <c r="X81" s="2">
        <v>11.242182023791123</v>
      </c>
      <c r="Y81" s="2">
        <v>4.3629377118799813</v>
      </c>
      <c r="Z81" s="2">
        <v>15061.052712532499</v>
      </c>
      <c r="AA81" s="2">
        <v>31861.44381117477</v>
      </c>
      <c r="AB81" s="2">
        <v>23983.173669290889</v>
      </c>
      <c r="AC81" s="2">
        <v>617.0957596172741</v>
      </c>
      <c r="AD81" s="2">
        <v>2.9066434850817053</v>
      </c>
      <c r="AE81" s="2">
        <v>135.35031594607</v>
      </c>
      <c r="AF81" s="2">
        <v>44.926580304517195</v>
      </c>
      <c r="AG81" s="2">
        <v>17.435393648539762</v>
      </c>
      <c r="AH81" s="1">
        <v>15912.691966316101</v>
      </c>
      <c r="AI81" s="1">
        <v>33663.068143002762</v>
      </c>
      <c r="AJ81" s="1">
        <v>25339.317143397358</v>
      </c>
      <c r="AK81" s="1">
        <v>632.2210736066545</v>
      </c>
      <c r="AL81" s="12">
        <v>2.9785724952300274</v>
      </c>
      <c r="AM81" s="2">
        <v>33.869324100664542</v>
      </c>
      <c r="AN81" s="2">
        <v>11.242180232919733</v>
      </c>
      <c r="AO81" s="2">
        <v>4.3629370582793934</v>
      </c>
      <c r="AP81" s="2">
        <v>15061.061411660372</v>
      </c>
      <c r="AQ81" s="2">
        <v>31861.426197292712</v>
      </c>
      <c r="AR81" s="2">
        <v>23983.161271981298</v>
      </c>
      <c r="AS81" s="2">
        <v>617.05234532637178</v>
      </c>
      <c r="AT81" s="2">
        <v>2.9062237374599507</v>
      </c>
      <c r="AU81" s="2">
        <v>135.35038701687824</v>
      </c>
      <c r="AV81" s="2">
        <v>44.926557796799194</v>
      </c>
      <c r="AW81" s="2">
        <v>17.43538547398839</v>
      </c>
      <c r="AX81" s="2">
        <v>16556.322694078306</v>
      </c>
      <c r="AY81" s="2">
        <v>32909.845974536336</v>
      </c>
      <c r="AZ81" s="2">
        <v>23220.37479161904</v>
      </c>
      <c r="BA81" s="2">
        <v>636.01930496508339</v>
      </c>
      <c r="BB81" s="2">
        <v>3.0143096256734134</v>
      </c>
      <c r="BC81" s="2">
        <v>2.0214841626626829</v>
      </c>
      <c r="BD81" s="2">
        <v>24.076592725218109</v>
      </c>
      <c r="BE81" s="2">
        <v>30.92504424620002</v>
      </c>
      <c r="BF81" s="2">
        <v>16327.584678634523</v>
      </c>
      <c r="BG81" s="2">
        <v>30313.427481852927</v>
      </c>
      <c r="BH81" s="2">
        <v>20062.070311943378</v>
      </c>
      <c r="BI81" s="2">
        <v>624.3279010590453</v>
      </c>
      <c r="BJ81" s="2">
        <v>2.976533172037664</v>
      </c>
      <c r="BK81" s="2">
        <v>9.2987286097048294</v>
      </c>
      <c r="BL81" s="2">
        <v>96.782508041377724</v>
      </c>
      <c r="BM81" s="2">
        <v>109.71449690452994</v>
      </c>
    </row>
    <row r="82" spans="1:65">
      <c r="A82" s="2">
        <f t="shared" si="1"/>
        <v>2076</v>
      </c>
      <c r="B82" s="1">
        <f>economy!Z122</f>
        <v>16533.811494929028</v>
      </c>
      <c r="C82" s="1">
        <f>economy!AA122</f>
        <v>33015.954626172927</v>
      </c>
      <c r="D82" s="1">
        <f>economy!AB122</f>
        <v>23462.06806841879</v>
      </c>
      <c r="E82" s="1">
        <f>temperature!G232</f>
        <v>640.88693302125557</v>
      </c>
      <c r="F82" s="12">
        <f>temperature!I232</f>
        <v>3.0531915567493937</v>
      </c>
      <c r="G82" s="2">
        <f>economy!BE122</f>
        <v>2.1697105082133765</v>
      </c>
      <c r="H82" s="2">
        <f>economy!BF122</f>
        <v>25.986063434002208</v>
      </c>
      <c r="I82" s="2">
        <f>economy!BG122</f>
        <v>33.902657537815323</v>
      </c>
      <c r="J82" s="1">
        <v>16738.513959904136</v>
      </c>
      <c r="K82" s="1">
        <v>35643.556900108168</v>
      </c>
      <c r="L82" s="1">
        <v>27118.567618151093</v>
      </c>
      <c r="M82" s="1">
        <v>652.7033110424685</v>
      </c>
      <c r="N82" s="12">
        <v>3.0894776847503089</v>
      </c>
      <c r="O82" s="2">
        <v>0</v>
      </c>
      <c r="P82" s="2">
        <v>0</v>
      </c>
      <c r="Q82" s="2">
        <v>0</v>
      </c>
      <c r="R82" s="2">
        <v>15896.621860317669</v>
      </c>
      <c r="S82" s="2">
        <v>33850.801965053492</v>
      </c>
      <c r="T82" s="2">
        <v>25754.591799346723</v>
      </c>
      <c r="U82" s="2">
        <v>637.41781723456495</v>
      </c>
      <c r="V82" s="2">
        <v>3.0179318348310411</v>
      </c>
      <c r="W82" s="2">
        <v>34.336415125118215</v>
      </c>
      <c r="X82" s="2">
        <v>11.438734298883642</v>
      </c>
      <c r="Y82" s="2">
        <v>4.4337972195560313</v>
      </c>
      <c r="Z82" s="2">
        <v>15045.84427969599</v>
      </c>
      <c r="AA82" s="2">
        <v>32039.123362941144</v>
      </c>
      <c r="AB82" s="2">
        <v>24376.21816088682</v>
      </c>
      <c r="AC82" s="2">
        <v>621.97495459747449</v>
      </c>
      <c r="AD82" s="2">
        <v>2.9442545005566556</v>
      </c>
      <c r="AE82" s="2">
        <v>137.21694220908688</v>
      </c>
      <c r="AF82" s="2">
        <v>45.712050898139474</v>
      </c>
      <c r="AG82" s="2">
        <v>17.718565416768492</v>
      </c>
      <c r="AH82" s="1">
        <v>15896.624140088257</v>
      </c>
      <c r="AI82" s="1">
        <v>33850.796572645449</v>
      </c>
      <c r="AJ82" s="1">
        <v>25754.587941116919</v>
      </c>
      <c r="AK82" s="1">
        <v>637.39668903891436</v>
      </c>
      <c r="AL82" s="12">
        <v>3.017730534898778</v>
      </c>
      <c r="AM82" s="2">
        <v>34.336419602324803</v>
      </c>
      <c r="AN82" s="2">
        <v>11.438732647297686</v>
      </c>
      <c r="AO82" s="2">
        <v>4.4337966170025043</v>
      </c>
      <c r="AP82" s="2">
        <v>15045.852180086222</v>
      </c>
      <c r="AQ82" s="2">
        <v>32039.107311696014</v>
      </c>
      <c r="AR82" s="2">
        <v>24376.206732142989</v>
      </c>
      <c r="AS82" s="2">
        <v>621.93183099197427</v>
      </c>
      <c r="AT82" s="2">
        <v>2.9438369647950995</v>
      </c>
      <c r="AU82" s="2">
        <v>137.21700771880037</v>
      </c>
      <c r="AV82" s="2">
        <v>45.712030140963257</v>
      </c>
      <c r="AW82" s="2">
        <v>17.718557880659876</v>
      </c>
      <c r="AX82" s="2">
        <v>16533.811494929028</v>
      </c>
      <c r="AY82" s="2">
        <v>33015.954626172927</v>
      </c>
      <c r="AZ82" s="2">
        <v>23462.06806841879</v>
      </c>
      <c r="BA82" s="2">
        <v>640.88693302125557</v>
      </c>
      <c r="BB82" s="2">
        <v>3.0531915567493937</v>
      </c>
      <c r="BC82" s="2">
        <v>2.1697105082133765</v>
      </c>
      <c r="BD82" s="2">
        <v>25.986063434002208</v>
      </c>
      <c r="BE82" s="2">
        <v>33.902657537815323</v>
      </c>
      <c r="BF82" s="2">
        <v>16298.823584364683</v>
      </c>
      <c r="BG82" s="2">
        <v>30337.548716846264</v>
      </c>
      <c r="BH82" s="2">
        <v>20160.223365737605</v>
      </c>
      <c r="BI82" s="2">
        <v>628.62792775517369</v>
      </c>
      <c r="BJ82" s="2">
        <v>3.0135981718663181</v>
      </c>
      <c r="BK82" s="2">
        <v>9.9715619532504753</v>
      </c>
      <c r="BL82" s="2">
        <v>103.95276140740607</v>
      </c>
      <c r="BM82" s="2">
        <v>118.99489337113235</v>
      </c>
    </row>
    <row r="83" spans="1:65">
      <c r="A83" s="2">
        <f t="shared" si="1"/>
        <v>2077</v>
      </c>
      <c r="B83" s="1">
        <f>economy!Z123</f>
        <v>16508.810327110397</v>
      </c>
      <c r="C83" s="1">
        <f>economy!AA123</f>
        <v>33114.187312145543</v>
      </c>
      <c r="D83" s="1">
        <f>economy!AB123</f>
        <v>23696.669278558107</v>
      </c>
      <c r="E83" s="1">
        <f>temperature!G233</f>
        <v>645.75067493710435</v>
      </c>
      <c r="F83" s="12">
        <f>temperature!I233</f>
        <v>3.092077883789369</v>
      </c>
      <c r="G83" s="2">
        <f>economy!BE123</f>
        <v>2.3278129068528552</v>
      </c>
      <c r="H83" s="2">
        <f>economy!BF123</f>
        <v>28.030892145312485</v>
      </c>
      <c r="I83" s="2">
        <f>economy!BG123</f>
        <v>37.134356517427562</v>
      </c>
      <c r="J83" s="1">
        <v>16719.202674395194</v>
      </c>
      <c r="K83" s="1">
        <v>35835.632686560384</v>
      </c>
      <c r="L83" s="1">
        <v>27557.787880571053</v>
      </c>
      <c r="M83" s="1">
        <v>658.19557387672239</v>
      </c>
      <c r="N83" s="12">
        <v>3.1301934867353869</v>
      </c>
      <c r="O83" s="2">
        <v>0</v>
      </c>
      <c r="P83" s="2">
        <v>0</v>
      </c>
      <c r="Q83" s="2">
        <v>0</v>
      </c>
      <c r="R83" s="2">
        <v>15878.281624956642</v>
      </c>
      <c r="S83" s="2">
        <v>34033.216563425565</v>
      </c>
      <c r="T83" s="2">
        <v>26171.7204142095</v>
      </c>
      <c r="U83" s="2">
        <v>642.61599482430256</v>
      </c>
      <c r="V83" s="2">
        <v>3.0571712072561139</v>
      </c>
      <c r="W83" s="2">
        <v>34.804996760727072</v>
      </c>
      <c r="X83" s="2">
        <v>11.636577348950505</v>
      </c>
      <c r="Y83" s="2">
        <v>4.504970401791363</v>
      </c>
      <c r="Z83" s="2">
        <v>15028.484909456471</v>
      </c>
      <c r="AA83" s="2">
        <v>32211.774080217419</v>
      </c>
      <c r="AB83" s="2">
        <v>24771.021407830794</v>
      </c>
      <c r="AC83" s="2">
        <v>626.87591366620154</v>
      </c>
      <c r="AD83" s="2">
        <v>2.9819533049335152</v>
      </c>
      <c r="AE83" s="2">
        <v>139.08950633510122</v>
      </c>
      <c r="AF83" s="2">
        <v>46.502679852867068</v>
      </c>
      <c r="AG83" s="2">
        <v>18.002990745562009</v>
      </c>
      <c r="AH83" s="1">
        <v>15878.283695363432</v>
      </c>
      <c r="AI83" s="1">
        <v>34033.211649526776</v>
      </c>
      <c r="AJ83" s="1">
        <v>26171.71685746983</v>
      </c>
      <c r="AK83" s="1">
        <v>642.59500653494695</v>
      </c>
      <c r="AL83" s="12">
        <v>3.0569710517133086</v>
      </c>
      <c r="AM83" s="2">
        <v>34.805000887526525</v>
      </c>
      <c r="AN83" s="2">
        <v>11.636575825852418</v>
      </c>
      <c r="AO83" s="2">
        <v>4.5049698463070795</v>
      </c>
      <c r="AP83" s="2">
        <v>15028.492084312031</v>
      </c>
      <c r="AQ83" s="2">
        <v>32211.759453320185</v>
      </c>
      <c r="AR83" s="2">
        <v>24771.010872152339</v>
      </c>
      <c r="AS83" s="2">
        <v>626.83307505594689</v>
      </c>
      <c r="AT83" s="2">
        <v>2.9815380514289944</v>
      </c>
      <c r="AU83" s="2">
        <v>139.08956671772799</v>
      </c>
      <c r="AV83" s="2">
        <v>46.502660710528815</v>
      </c>
      <c r="AW83" s="2">
        <v>18.002983798145806</v>
      </c>
      <c r="AX83" s="2">
        <v>16508.810327110397</v>
      </c>
      <c r="AY83" s="2">
        <v>33114.187312145543</v>
      </c>
      <c r="AZ83" s="2">
        <v>23696.669278558107</v>
      </c>
      <c r="BA83" s="2">
        <v>645.75067493710435</v>
      </c>
      <c r="BB83" s="2">
        <v>3.092077883789369</v>
      </c>
      <c r="BC83" s="2">
        <v>2.3278129068528552</v>
      </c>
      <c r="BD83" s="2">
        <v>28.030892145312485</v>
      </c>
      <c r="BE83" s="2">
        <v>37.134356517427562</v>
      </c>
      <c r="BF83" s="2">
        <v>16267.475675473046</v>
      </c>
      <c r="BG83" s="2">
        <v>30352.554601100423</v>
      </c>
      <c r="BH83" s="2">
        <v>20247.780024992488</v>
      </c>
      <c r="BI83" s="2">
        <v>632.90354483526244</v>
      </c>
      <c r="BJ83" s="2">
        <v>3.0506029982898504</v>
      </c>
      <c r="BK83" s="2">
        <v>10.68826884695158</v>
      </c>
      <c r="BL83" s="2">
        <v>111.57838697923589</v>
      </c>
      <c r="BM83" s="2">
        <v>128.91187015804348</v>
      </c>
    </row>
    <row r="84" spans="1:65">
      <c r="A84" s="2">
        <f t="shared" si="1"/>
        <v>2078</v>
      </c>
      <c r="B84" s="1">
        <f>economy!Z124</f>
        <v>16481.356917546469</v>
      </c>
      <c r="C84" s="1">
        <f>economy!AA124</f>
        <v>33204.515781024005</v>
      </c>
      <c r="D84" s="1">
        <f>economy!AB124</f>
        <v>23923.85052377668</v>
      </c>
      <c r="E84" s="1">
        <f>temperature!G234</f>
        <v>650.60883015842467</v>
      </c>
      <c r="F84" s="12">
        <f>temperature!I234</f>
        <v>3.1309592622850704</v>
      </c>
      <c r="G84" s="2">
        <f>economy!BE124</f>
        <v>2.4963790412845293</v>
      </c>
      <c r="H84" s="2">
        <f>economy!BF124</f>
        <v>30.219351533848311</v>
      </c>
      <c r="I84" s="2">
        <f>economy!BG124</f>
        <v>40.638159647647228</v>
      </c>
      <c r="J84" s="1">
        <v>16697.536016222941</v>
      </c>
      <c r="K84" s="1">
        <v>36022.101464045489</v>
      </c>
      <c r="L84" s="1">
        <v>27998.918733968341</v>
      </c>
      <c r="M84" s="1">
        <v>663.71079563182911</v>
      </c>
      <c r="N84" s="12">
        <v>3.1709790363394994</v>
      </c>
      <c r="O84" s="2">
        <v>0</v>
      </c>
      <c r="P84" s="2">
        <v>0</v>
      </c>
      <c r="Q84" s="2">
        <v>0</v>
      </c>
      <c r="R84" s="2">
        <v>15857.704507435441</v>
      </c>
      <c r="S84" s="2">
        <v>34210.306201271851</v>
      </c>
      <c r="T84" s="2">
        <v>26590.663542412982</v>
      </c>
      <c r="U84" s="2">
        <v>647.83622730329489</v>
      </c>
      <c r="V84" s="2">
        <v>3.0964864622184978</v>
      </c>
      <c r="W84" s="2">
        <v>35.27501086756557</v>
      </c>
      <c r="X84" s="2">
        <v>11.835688778256552</v>
      </c>
      <c r="Y84" s="2">
        <v>4.5764498611707607</v>
      </c>
      <c r="Z84" s="2">
        <v>15009.008439061528</v>
      </c>
      <c r="AA84" s="2">
        <v>32379.384923305948</v>
      </c>
      <c r="AB84" s="2">
        <v>25167.542109877282</v>
      </c>
      <c r="AC84" s="2">
        <v>631.79801450714126</v>
      </c>
      <c r="AD84" s="2">
        <v>3.0197336978696669</v>
      </c>
      <c r="AE84" s="2">
        <v>140.96779536067638</v>
      </c>
      <c r="AF84" s="2">
        <v>47.298377661848967</v>
      </c>
      <c r="AG84" s="2">
        <v>18.28864006998808</v>
      </c>
      <c r="AH84" s="1">
        <v>15857.706387670245</v>
      </c>
      <c r="AI84" s="1">
        <v>34210.301723524615</v>
      </c>
      <c r="AJ84" s="1">
        <v>26590.660263657657</v>
      </c>
      <c r="AK84" s="1">
        <v>647.81537620155882</v>
      </c>
      <c r="AL84" s="12">
        <v>3.0962874816385502</v>
      </c>
      <c r="AM84" s="2">
        <v>35.275014671311681</v>
      </c>
      <c r="AN84" s="2">
        <v>11.835687373682813</v>
      </c>
      <c r="AO84" s="2">
        <v>4.5764493490871683</v>
      </c>
      <c r="AP84" s="2">
        <v>15009.014954889921</v>
      </c>
      <c r="AQ84" s="2">
        <v>32379.371594673274</v>
      </c>
      <c r="AR84" s="2">
        <v>25167.532397636005</v>
      </c>
      <c r="AS84" s="2">
        <v>631.75545539873406</v>
      </c>
      <c r="AT84" s="2">
        <v>3.019320791419589</v>
      </c>
      <c r="AU84" s="2">
        <v>140.96785101645037</v>
      </c>
      <c r="AV84" s="2">
        <v>47.29836000912713</v>
      </c>
      <c r="AW84" s="2">
        <v>18.288633665382029</v>
      </c>
      <c r="AX84" s="2">
        <v>16481.356917546469</v>
      </c>
      <c r="AY84" s="2">
        <v>33204.515781024005</v>
      </c>
      <c r="AZ84" s="2">
        <v>23923.85052377668</v>
      </c>
      <c r="BA84" s="2">
        <v>650.60883015842467</v>
      </c>
      <c r="BB84" s="2">
        <v>3.1309592622850704</v>
      </c>
      <c r="BC84" s="2">
        <v>2.4963790412845293</v>
      </c>
      <c r="BD84" s="2">
        <v>30.219351533848311</v>
      </c>
      <c r="BE84" s="2">
        <v>40.638159647647228</v>
      </c>
      <c r="BF84" s="2">
        <v>16233.579493994566</v>
      </c>
      <c r="BG84" s="2">
        <v>30358.459688333482</v>
      </c>
      <c r="BH84" s="2">
        <v>20324.550212029841</v>
      </c>
      <c r="BI84" s="2">
        <v>637.15273340599697</v>
      </c>
      <c r="BJ84" s="2">
        <v>3.0875369382528515</v>
      </c>
      <c r="BK84" s="2">
        <v>11.451365301628943</v>
      </c>
      <c r="BL84" s="2">
        <v>119.68218524788119</v>
      </c>
      <c r="BM84" s="2">
        <v>139.49394409932282</v>
      </c>
    </row>
    <row r="85" spans="1:65">
      <c r="A85" s="2">
        <f t="shared" si="1"/>
        <v>2079</v>
      </c>
      <c r="B85" s="1">
        <f>economy!Z125</f>
        <v>16451.489337133127</v>
      </c>
      <c r="C85" s="1">
        <f>economy!AA125</f>
        <v>33286.915779028517</v>
      </c>
      <c r="D85" s="1">
        <f>economy!AB125</f>
        <v>24143.284540666144</v>
      </c>
      <c r="E85" s="1">
        <f>temperature!G235</f>
        <v>655.45968087275014</v>
      </c>
      <c r="F85" s="12">
        <f>temperature!I235</f>
        <v>3.1698264005944634</v>
      </c>
      <c r="G85" s="2">
        <f>economy!BE125</f>
        <v>2.6760270352786977</v>
      </c>
      <c r="H85" s="2">
        <f>economy!BF125</f>
        <v>32.560117783970703</v>
      </c>
      <c r="I85" s="2">
        <f>economy!BG125</f>
        <v>44.432964395005541</v>
      </c>
      <c r="J85" s="1">
        <v>16673.551934334067</v>
      </c>
      <c r="K85" s="1">
        <v>36202.953394056989</v>
      </c>
      <c r="L85" s="1">
        <v>28441.913949990674</v>
      </c>
      <c r="M85" s="1">
        <v>669.24830447513466</v>
      </c>
      <c r="N85" s="12">
        <v>3.2118275491571726</v>
      </c>
      <c r="O85" s="2">
        <v>0</v>
      </c>
      <c r="P85" s="2">
        <v>0</v>
      </c>
      <c r="Q85" s="2">
        <v>0</v>
      </c>
      <c r="R85" s="2">
        <v>15834.926545916403</v>
      </c>
      <c r="S85" s="2">
        <v>34382.061531977502</v>
      </c>
      <c r="T85" s="2">
        <v>27011.377279260225</v>
      </c>
      <c r="U85" s="2">
        <v>653.07787023179787</v>
      </c>
      <c r="V85" s="2">
        <v>3.1358711328728259</v>
      </c>
      <c r="W85" s="2">
        <v>35.746404119961824</v>
      </c>
      <c r="X85" s="2">
        <v>12.036045920058866</v>
      </c>
      <c r="Y85" s="2">
        <v>4.6482281541990176</v>
      </c>
      <c r="Z85" s="2">
        <v>14987.448972028469</v>
      </c>
      <c r="AA85" s="2">
        <v>32541.947037424434</v>
      </c>
      <c r="AB85" s="2">
        <v>25565.738707879962</v>
      </c>
      <c r="AC85" s="2">
        <v>636.74064035667334</v>
      </c>
      <c r="AD85" s="2">
        <v>3.0575895553539643</v>
      </c>
      <c r="AE85" s="2">
        <v>142.85159615298383</v>
      </c>
      <c r="AF85" s="2">
        <v>48.099053735827979</v>
      </c>
      <c r="AG85" s="2">
        <v>18.575483641201341</v>
      </c>
      <c r="AH85" s="1">
        <v>15834.928253415244</v>
      </c>
      <c r="AI85" s="1">
        <v>34382.057451763692</v>
      </c>
      <c r="AJ85" s="1">
        <v>27011.374256811923</v>
      </c>
      <c r="AK85" s="1">
        <v>653.05715369355494</v>
      </c>
      <c r="AL85" s="12">
        <v>3.1356733552417579</v>
      </c>
      <c r="AM85" s="2">
        <v>35.746407625879208</v>
      </c>
      <c r="AN85" s="2">
        <v>12.036044624815835</v>
      </c>
      <c r="AO85" s="2">
        <v>4.648227682132851</v>
      </c>
      <c r="AP85" s="2">
        <v>14987.454889252827</v>
      </c>
      <c r="AQ85" s="2">
        <v>32541.934892104295</v>
      </c>
      <c r="AR85" s="2">
        <v>25565.729754864089</v>
      </c>
      <c r="AS85" s="2">
        <v>636.69835544447892</v>
      </c>
      <c r="AT85" s="2">
        <v>3.0571790554439144</v>
      </c>
      <c r="AU85" s="2">
        <v>142.85164745098453</v>
      </c>
      <c r="AV85" s="2">
        <v>48.099037457176905</v>
      </c>
      <c r="AW85" s="2">
        <v>18.575477737091173</v>
      </c>
      <c r="AX85" s="2">
        <v>16451.489337133127</v>
      </c>
      <c r="AY85" s="2">
        <v>33286.915779028517</v>
      </c>
      <c r="AZ85" s="2">
        <v>24143.284540666144</v>
      </c>
      <c r="BA85" s="2">
        <v>655.45968087275014</v>
      </c>
      <c r="BB85" s="2">
        <v>3.1698264005944634</v>
      </c>
      <c r="BC85" s="2">
        <v>2.6760270352786977</v>
      </c>
      <c r="BD85" s="2">
        <v>32.560117783970703</v>
      </c>
      <c r="BE85" s="2">
        <v>44.432964395005541</v>
      </c>
      <c r="BF85" s="2">
        <v>16197.174002597516</v>
      </c>
      <c r="BG85" s="2">
        <v>30355.285643062572</v>
      </c>
      <c r="BH85" s="2">
        <v>20390.363452832396</v>
      </c>
      <c r="BI85" s="2">
        <v>641.37348270275265</v>
      </c>
      <c r="BJ85" s="2">
        <v>3.1243893562041705</v>
      </c>
      <c r="BK85" s="2">
        <v>12.263489078026392</v>
      </c>
      <c r="BL85" s="2">
        <v>128.28764157940304</v>
      </c>
      <c r="BM85" s="2">
        <v>150.76947221133454</v>
      </c>
    </row>
    <row r="86" spans="1:65">
      <c r="A86" s="2">
        <f t="shared" si="1"/>
        <v>2080</v>
      </c>
      <c r="B86" s="1">
        <f>economy!Z126</f>
        <v>16419.245976063252</v>
      </c>
      <c r="C86" s="1">
        <f>economy!AA126</f>
        <v>33361.367085754995</v>
      </c>
      <c r="D86" s="1">
        <f>economy!AB126</f>
        <v>24354.645555475145</v>
      </c>
      <c r="E86" s="1">
        <f>temperature!G236</f>
        <v>660.30149270257016</v>
      </c>
      <c r="F86" s="12">
        <f>temperature!I236</f>
        <v>3.2086700621278035</v>
      </c>
      <c r="G86" s="2">
        <f>economy!BE126</f>
        <v>2.8674067659725102</v>
      </c>
      <c r="H86" s="2">
        <f>economy!BF126</f>
        <v>35.062282778416829</v>
      </c>
      <c r="I86" s="2">
        <f>economy!BG126</f>
        <v>48.538547098999423</v>
      </c>
      <c r="J86" s="1">
        <v>16647.288647937621</v>
      </c>
      <c r="K86" s="1">
        <v>36378.181038111514</v>
      </c>
      <c r="L86" s="1">
        <v>28886.727021954921</v>
      </c>
      <c r="M86" s="1">
        <v>674.80743423576519</v>
      </c>
      <c r="N86" s="12">
        <v>3.2527323549831819</v>
      </c>
      <c r="O86" s="2">
        <v>0</v>
      </c>
      <c r="P86" s="2">
        <v>0</v>
      </c>
      <c r="Q86" s="2">
        <v>0</v>
      </c>
      <c r="R86" s="2">
        <v>15809.984035419948</v>
      </c>
      <c r="S86" s="2">
        <v>34548.475488497155</v>
      </c>
      <c r="T86" s="2">
        <v>27433.817455837932</v>
      </c>
      <c r="U86" s="2">
        <v>658.34028481242831</v>
      </c>
      <c r="V86" s="2">
        <v>3.1753188494036784</v>
      </c>
      <c r="W86" s="2">
        <v>36.219123169538214</v>
      </c>
      <c r="X86" s="2">
        <v>12.237625847269308</v>
      </c>
      <c r="Y86" s="2">
        <v>4.7202977930828283</v>
      </c>
      <c r="Z86" s="2">
        <v>14963.840855523156</v>
      </c>
      <c r="AA86" s="2">
        <v>32699.453726096985</v>
      </c>
      <c r="AB86" s="2">
        <v>25965.569392944839</v>
      </c>
      <c r="AC86" s="2">
        <v>641.70318007334129</v>
      </c>
      <c r="AD86" s="2">
        <v>3.0955148328516566</v>
      </c>
      <c r="AE86" s="2">
        <v>144.74069549079604</v>
      </c>
      <c r="AF86" s="2">
        <v>48.904616445704278</v>
      </c>
      <c r="AG86" s="2">
        <v>18.863491533546057</v>
      </c>
      <c r="AH86" s="1">
        <v>15809.985586023407</v>
      </c>
      <c r="AI86" s="1">
        <v>34548.471770609031</v>
      </c>
      <c r="AJ86" s="1">
        <v>27433.81466970596</v>
      </c>
      <c r="AK86" s="1">
        <v>658.31970030368234</v>
      </c>
      <c r="AL86" s="12">
        <v>3.1751223002556443</v>
      </c>
      <c r="AM86" s="2">
        <v>36.219126400887362</v>
      </c>
      <c r="AN86" s="2">
        <v>12.237624652873972</v>
      </c>
      <c r="AO86" s="2">
        <v>4.7202973579139664</v>
      </c>
      <c r="AP86" s="2">
        <v>14963.846229037621</v>
      </c>
      <c r="AQ86" s="2">
        <v>32699.442659288874</v>
      </c>
      <c r="AR86" s="2">
        <v>25965.561139938611</v>
      </c>
      <c r="AS86" s="2">
        <v>641.66116423093058</v>
      </c>
      <c r="AT86" s="2">
        <v>3.0951067939293879</v>
      </c>
      <c r="AU86" s="2">
        <v>144.740742771366</v>
      </c>
      <c r="AV86" s="2">
        <v>48.904601434509274</v>
      </c>
      <c r="AW86" s="2">
        <v>18.863486090908623</v>
      </c>
      <c r="AX86" s="2">
        <v>16419.245976063252</v>
      </c>
      <c r="AY86" s="2">
        <v>33361.367085754995</v>
      </c>
      <c r="AZ86" s="2">
        <v>24354.645555475145</v>
      </c>
      <c r="BA86" s="2">
        <v>660.30149270257016</v>
      </c>
      <c r="BB86" s="2">
        <v>3.2086700621278035</v>
      </c>
      <c r="BC86" s="2">
        <v>2.8674067659725102</v>
      </c>
      <c r="BD86" s="2">
        <v>35.062282778416829</v>
      </c>
      <c r="BE86" s="2">
        <v>48.538547098999423</v>
      </c>
      <c r="BF86" s="2">
        <v>16158.298560072881</v>
      </c>
      <c r="BG86" s="2">
        <v>30343.061280955921</v>
      </c>
      <c r="BH86" s="2">
        <v>20445.070009567626</v>
      </c>
      <c r="BI86" s="2">
        <v>645.56379302758</v>
      </c>
      <c r="BJ86" s="2">
        <v>3.1611497005335636</v>
      </c>
      <c r="BK86" s="2">
        <v>13.127404248884682</v>
      </c>
      <c r="BL86" s="2">
        <v>137.41891430616008</v>
      </c>
      <c r="BM86" s="2">
        <v>162.76650361106792</v>
      </c>
    </row>
    <row r="87" spans="1:65">
      <c r="A87" s="2">
        <f t="shared" si="1"/>
        <v>2081</v>
      </c>
      <c r="B87" s="1">
        <f>economy!Z127</f>
        <v>16384.665519504852</v>
      </c>
      <c r="C87" s="1">
        <f>economy!AA127</f>
        <v>33427.853548607345</v>
      </c>
      <c r="D87" s="1">
        <f>economy!AB127</f>
        <v>24557.610187868562</v>
      </c>
      <c r="E87" s="1">
        <f>temperature!G237</f>
        <v>665.1325154954942</v>
      </c>
      <c r="F87" s="12">
        <f>temperature!I237</f>
        <v>3.247481067426865</v>
      </c>
      <c r="G87" s="2">
        <f>economy!BE127</f>
        <v>3.0712012187544833</v>
      </c>
      <c r="H87" s="2">
        <f>economy!BF127</f>
        <v>37.735366103963642</v>
      </c>
      <c r="I87" s="2">
        <f>economy!BG127</f>
        <v>52.975557402290335</v>
      </c>
      <c r="J87" s="1">
        <v>16618.784621808158</v>
      </c>
      <c r="K87" s="1">
        <v>36547.779327403281</v>
      </c>
      <c r="L87" s="1">
        <v>29333.311175992159</v>
      </c>
      <c r="M87" s="1">
        <v>680.38752451153687</v>
      </c>
      <c r="N87" s="12">
        <v>3.2936868995509614</v>
      </c>
      <c r="O87" s="2">
        <v>0</v>
      </c>
      <c r="P87" s="2">
        <v>0</v>
      </c>
      <c r="Q87" s="2">
        <v>0</v>
      </c>
      <c r="R87" s="2">
        <v>15782.913504352719</v>
      </c>
      <c r="S87" s="2">
        <v>34709.543254513032</v>
      </c>
      <c r="T87" s="2">
        <v>27857.939649592019</v>
      </c>
      <c r="U87" s="2">
        <v>663.62283797789473</v>
      </c>
      <c r="V87" s="2">
        <v>3.2148233413395686</v>
      </c>
      <c r="W87" s="2">
        <v>36.693114665397147</v>
      </c>
      <c r="X87" s="2">
        <v>12.440405383263103</v>
      </c>
      <c r="Y87" s="2">
        <v>4.7926512476498129</v>
      </c>
      <c r="Z87" s="2">
        <v>14938.218658095297</v>
      </c>
      <c r="AA87" s="2">
        <v>32851.90042379099</v>
      </c>
      <c r="AB87" s="2">
        <v>26366.992116414411</v>
      </c>
      <c r="AC87" s="2">
        <v>646.68502820630579</v>
      </c>
      <c r="AD87" s="2">
        <v>3.1335035681801844</v>
      </c>
      <c r="AE87" s="2">
        <v>146.63488014497318</v>
      </c>
      <c r="AF87" s="2">
        <v>49.714973165686203</v>
      </c>
      <c r="AG87" s="2">
        <v>19.152633652208305</v>
      </c>
      <c r="AH87" s="1">
        <v>15782.914912451526</v>
      </c>
      <c r="AI87" s="1">
        <v>34709.539866852945</v>
      </c>
      <c r="AJ87" s="1">
        <v>27857.937081341363</v>
      </c>
      <c r="AK87" s="1">
        <v>663.60238305058328</v>
      </c>
      <c r="AL87" s="12">
        <v>3.2146280438858468</v>
      </c>
      <c r="AM87" s="2">
        <v>36.693117643627041</v>
      </c>
      <c r="AN87" s="2">
        <v>12.440404281888339</v>
      </c>
      <c r="AO87" s="2">
        <v>4.7926508465008562</v>
      </c>
      <c r="AP87" s="2">
        <v>14938.22353776988</v>
      </c>
      <c r="AQ87" s="2">
        <v>32851.890339951889</v>
      </c>
      <c r="AR87" s="2">
        <v>26366.984508810161</v>
      </c>
      <c r="AS87" s="2">
        <v>646.64327647831283</v>
      </c>
      <c r="AT87" s="2">
        <v>3.1330980399166317</v>
      </c>
      <c r="AU87" s="2">
        <v>146.63492372194875</v>
      </c>
      <c r="AV87" s="2">
        <v>49.714959323575918</v>
      </c>
      <c r="AW87" s="2">
        <v>19.152628635056125</v>
      </c>
      <c r="AX87" s="2">
        <v>16384.665519504852</v>
      </c>
      <c r="AY87" s="2">
        <v>33427.853548607345</v>
      </c>
      <c r="AZ87" s="2">
        <v>24557.610187868562</v>
      </c>
      <c r="BA87" s="2">
        <v>665.1325154954942</v>
      </c>
      <c r="BB87" s="2">
        <v>3.247481067426865</v>
      </c>
      <c r="BC87" s="2">
        <v>3.0712012187544833</v>
      </c>
      <c r="BD87" s="2">
        <v>37.735366103963642</v>
      </c>
      <c r="BE87" s="2">
        <v>52.975557402290335</v>
      </c>
      <c r="BF87" s="2">
        <v>16116.992897065924</v>
      </c>
      <c r="BG87" s="2">
        <v>30321.822599156319</v>
      </c>
      <c r="BH87" s="2">
        <v>20488.541940978561</v>
      </c>
      <c r="BI87" s="2">
        <v>649.72167878050971</v>
      </c>
      <c r="BJ87" s="2">
        <v>3.1978075100285532</v>
      </c>
      <c r="BK87" s="2">
        <v>14.046005862796171</v>
      </c>
      <c r="BL87" s="2">
        <v>147.10082012439693</v>
      </c>
      <c r="BM87" s="2">
        <v>175.51262491223278</v>
      </c>
    </row>
    <row r="88" spans="1:65">
      <c r="A88" s="2">
        <f t="shared" si="1"/>
        <v>2082</v>
      </c>
      <c r="B88" s="1">
        <f>economy!Z128</f>
        <v>16347.786923631689</v>
      </c>
      <c r="C88" s="1">
        <f>economy!AA128</f>
        <v>33486.363115778324</v>
      </c>
      <c r="D88" s="1">
        <f>economy!AB128</f>
        <v>24751.858401788824</v>
      </c>
      <c r="E88" s="1">
        <f>temperature!G238</f>
        <v>669.95098421549824</v>
      </c>
      <c r="F88" s="12">
        <f>temperature!I238</f>
        <v>3.2862502961576769</v>
      </c>
      <c r="G88" s="2">
        <f>economy!BE128</f>
        <v>3.288127885455403</v>
      </c>
      <c r="H88" s="2">
        <f>economy!BF128</f>
        <v>40.589326823127777</v>
      </c>
      <c r="I88" s="2">
        <f>economy!BG128</f>
        <v>57.765506738667156</v>
      </c>
      <c r="J88" s="1">
        <v>16588.078541978663</v>
      </c>
      <c r="K88" s="1">
        <v>36711.745531602144</v>
      </c>
      <c r="L88" s="1">
        <v>29781.619383041139</v>
      </c>
      <c r="M88" s="1">
        <v>685.98792077290364</v>
      </c>
      <c r="N88" s="12">
        <v>3.3346847460414564</v>
      </c>
      <c r="O88" s="2">
        <v>0</v>
      </c>
      <c r="P88" s="2">
        <v>0</v>
      </c>
      <c r="Q88" s="2">
        <v>0</v>
      </c>
      <c r="R88" s="2">
        <v>15753.751691407379</v>
      </c>
      <c r="S88" s="2">
        <v>34865.262234781418</v>
      </c>
      <c r="T88" s="2">
        <v>28283.699195709658</v>
      </c>
      <c r="U88" s="2">
        <v>668.92490247668513</v>
      </c>
      <c r="V88" s="2">
        <v>3.2543784396231437</v>
      </c>
      <c r="W88" s="2">
        <v>37.168325274151421</v>
      </c>
      <c r="X88" s="2">
        <v>12.644361112816364</v>
      </c>
      <c r="Y88" s="2">
        <v>4.8652809473936314</v>
      </c>
      <c r="Z88" s="2">
        <v>14910.617147770119</v>
      </c>
      <c r="AA88" s="2">
        <v>32999.284667791479</v>
      </c>
      <c r="AB88" s="2">
        <v>26769.964600617077</v>
      </c>
      <c r="AC88" s="2">
        <v>651.68558506266709</v>
      </c>
      <c r="AD88" s="2">
        <v>3.1715498841282459</v>
      </c>
      <c r="AE88" s="2">
        <v>148.53393695834288</v>
      </c>
      <c r="AF88" s="2">
        <v>50.530030316959483</v>
      </c>
      <c r="AG88" s="2">
        <v>19.442879741373304</v>
      </c>
      <c r="AH88" s="1">
        <v>15753.752970074906</v>
      </c>
      <c r="AI88" s="1">
        <v>34865.259148087796</v>
      </c>
      <c r="AJ88" s="1">
        <v>28283.696828340147</v>
      </c>
      <c r="AK88" s="1">
        <v>668.90457476469589</v>
      </c>
      <c r="AL88" s="12">
        <v>3.2541844148749268</v>
      </c>
      <c r="AM88" s="2">
        <v>37.168328019040118</v>
      </c>
      <c r="AN88" s="2">
        <v>12.644360097240432</v>
      </c>
      <c r="AO88" s="2">
        <v>4.8652805776110615</v>
      </c>
      <c r="AP88" s="2">
        <v>14910.621578909548</v>
      </c>
      <c r="AQ88" s="2">
        <v>32999.27547982036</v>
      </c>
      <c r="AR88" s="2">
        <v>26769.957588057405</v>
      </c>
      <c r="AS88" s="2">
        <v>651.64409265704398</v>
      </c>
      <c r="AT88" s="2">
        <v>3.1711469116661855</v>
      </c>
      <c r="AU88" s="2">
        <v>148.53397712111203</v>
      </c>
      <c r="AV88" s="2">
        <v>50.530017553171056</v>
      </c>
      <c r="AW88" s="2">
        <v>19.442875116518987</v>
      </c>
      <c r="AX88" s="2">
        <v>16347.786923631689</v>
      </c>
      <c r="AY88" s="2">
        <v>33486.363115778324</v>
      </c>
      <c r="AZ88" s="2">
        <v>24751.858401788824</v>
      </c>
      <c r="BA88" s="2">
        <v>669.95098421549824</v>
      </c>
      <c r="BB88" s="2">
        <v>3.2862502961576769</v>
      </c>
      <c r="BC88" s="2">
        <v>3.288127885455403</v>
      </c>
      <c r="BD88" s="2">
        <v>40.589326823127777</v>
      </c>
      <c r="BE88" s="2">
        <v>57.765506738667156</v>
      </c>
      <c r="BF88" s="2">
        <v>16073.297092048431</v>
      </c>
      <c r="BG88" s="2">
        <v>30291.612796089914</v>
      </c>
      <c r="BH88" s="2">
        <v>20520.674078867251</v>
      </c>
      <c r="BI88" s="2">
        <v>653.84517157249786</v>
      </c>
      <c r="BJ88" s="2">
        <v>3.2343524203568856</v>
      </c>
      <c r="BK88" s="2">
        <v>15.022324709013155</v>
      </c>
      <c r="BL88" s="2">
        <v>157.35881671698559</v>
      </c>
      <c r="BM88" s="2">
        <v>189.03480028900535</v>
      </c>
    </row>
    <row r="89" spans="1:65">
      <c r="A89" s="2">
        <f t="shared" si="1"/>
        <v>2083</v>
      </c>
      <c r="B89" s="1">
        <f>economy!Z129</f>
        <v>16308.649392006602</v>
      </c>
      <c r="C89" s="1">
        <f>economy!AA129</f>
        <v>33536.887867619735</v>
      </c>
      <c r="D89" s="1">
        <f>economy!AB129</f>
        <v>24937.074501030314</v>
      </c>
      <c r="E89" s="1">
        <f>temperature!G239</f>
        <v>674.75511993907548</v>
      </c>
      <c r="F89" s="12">
        <f>temperature!I239</f>
        <v>3.3249686890366332</v>
      </c>
      <c r="G89" s="2">
        <f>economy!BE129</f>
        <v>3.5189402065548601</v>
      </c>
      <c r="H89" s="2">
        <f>economy!BF129</f>
        <v>43.634574958388804</v>
      </c>
      <c r="I89" s="2">
        <f>economy!BG129</f>
        <v>62.930750386320391</v>
      </c>
      <c r="J89" s="1">
        <v>16555.209291825078</v>
      </c>
      <c r="K89" s="1">
        <v>36870.079226795009</v>
      </c>
      <c r="L89" s="1">
        <v>30231.604371621575</v>
      </c>
      <c r="M89" s="1">
        <v>691.60797446392178</v>
      </c>
      <c r="N89" s="12">
        <v>3.3757195763739829</v>
      </c>
      <c r="O89" s="2">
        <v>0</v>
      </c>
      <c r="P89" s="2">
        <v>0</v>
      </c>
      <c r="Q89" s="2">
        <v>0</v>
      </c>
      <c r="R89" s="2">
        <v>15722.535522835733</v>
      </c>
      <c r="S89" s="2">
        <v>35015.63202466748</v>
      </c>
      <c r="T89" s="2">
        <v>28711.051199242385</v>
      </c>
      <c r="U89" s="2">
        <v>674.24585695664337</v>
      </c>
      <c r="V89" s="2">
        <v>3.293978078449407</v>
      </c>
      <c r="W89" s="2">
        <v>37.644701699775453</v>
      </c>
      <c r="X89" s="2">
        <v>12.849469393154836</v>
      </c>
      <c r="Y89" s="2">
        <v>4.9381792836344038</v>
      </c>
      <c r="Z89" s="2">
        <v>14881.071270497381</v>
      </c>
      <c r="AA89" s="2">
        <v>33141.60606931238</v>
      </c>
      <c r="AB89" s="2">
        <v>27174.444350319769</v>
      </c>
      <c r="AC89" s="2">
        <v>656.70425677355104</v>
      </c>
      <c r="AD89" s="2">
        <v>3.2096479908301507</v>
      </c>
      <c r="AE89" s="2">
        <v>150.43765292487583</v>
      </c>
      <c r="AF89" s="2">
        <v>51.349693411804076</v>
      </c>
      <c r="AG89" s="2">
        <v>19.734199392844832</v>
      </c>
      <c r="AH89" s="1">
        <v>15722.536683948312</v>
      </c>
      <c r="AI89" s="1">
        <v>35015.629212264947</v>
      </c>
      <c r="AJ89" s="1">
        <v>28711.049017077279</v>
      </c>
      <c r="AK89" s="1">
        <v>674.22565417203123</v>
      </c>
      <c r="AL89" s="12">
        <v>3.2937853453346904</v>
      </c>
      <c r="AM89" s="2">
        <v>37.644704229559821</v>
      </c>
      <c r="AN89" s="2">
        <v>12.849468456714726</v>
      </c>
      <c r="AO89" s="2">
        <v>4.9381789427712013</v>
      </c>
      <c r="AP89" s="2">
        <v>14881.075294258164</v>
      </c>
      <c r="AQ89" s="2">
        <v>33141.597697806457</v>
      </c>
      <c r="AR89" s="2">
        <v>27174.437886367519</v>
      </c>
      <c r="AS89" s="2">
        <v>656.66301905419994</v>
      </c>
      <c r="AT89" s="2">
        <v>3.209247615021082</v>
      </c>
      <c r="AU89" s="2">
        <v>150.43768994027673</v>
      </c>
      <c r="AV89" s="2">
        <v>51.349681642596714</v>
      </c>
      <c r="AW89" s="2">
        <v>19.734195129683616</v>
      </c>
      <c r="AX89" s="2">
        <v>16308.649392006602</v>
      </c>
      <c r="AY89" s="2">
        <v>33536.887867619735</v>
      </c>
      <c r="AZ89" s="2">
        <v>24937.074501030314</v>
      </c>
      <c r="BA89" s="2">
        <v>674.75511993907548</v>
      </c>
      <c r="BB89" s="2">
        <v>3.3249686890366332</v>
      </c>
      <c r="BC89" s="2">
        <v>3.5189402065548601</v>
      </c>
      <c r="BD89" s="2">
        <v>43.634574958388804</v>
      </c>
      <c r="BE89" s="2">
        <v>62.930750386320391</v>
      </c>
      <c r="BF89" s="2">
        <v>16027.251547531332</v>
      </c>
      <c r="BG89" s="2">
        <v>30252.48228030889</v>
      </c>
      <c r="BH89" s="2">
        <v>20541.384909233526</v>
      </c>
      <c r="BI89" s="2">
        <v>657.93232340706606</v>
      </c>
      <c r="BJ89" s="2">
        <v>3.2707741705776097</v>
      </c>
      <c r="BK89" s="2">
        <v>16.059532182224988</v>
      </c>
      <c r="BL89" s="2">
        <v>168.21898253067855</v>
      </c>
      <c r="BM89" s="2">
        <v>203.35920754448583</v>
      </c>
    </row>
    <row r="90" spans="1:65">
      <c r="A90" s="2">
        <f t="shared" si="1"/>
        <v>2084</v>
      </c>
      <c r="B90" s="1">
        <f>economy!Z130</f>
        <v>16267.292352319258</v>
      </c>
      <c r="C90" s="1">
        <f>economy!AA130</f>
        <v>33579.424046240492</v>
      </c>
      <c r="D90" s="1">
        <f>economy!AB130</f>
        <v>25112.948166569004</v>
      </c>
      <c r="E90" s="1">
        <f>temperature!G240</f>
        <v>679.54313095974089</v>
      </c>
      <c r="F90" s="12">
        <f>temperature!I240</f>
        <v>3.3636272497093298</v>
      </c>
      <c r="G90" s="2">
        <f>economy!BE130</f>
        <v>3.7644290581006081</v>
      </c>
      <c r="H90" s="2">
        <f>economy!BF130</f>
        <v>46.881982632905014</v>
      </c>
      <c r="I90" s="2">
        <f>economy!BG130</f>
        <v>68.494462613022975</v>
      </c>
      <c r="J90" s="1">
        <v>16520.215928544461</v>
      </c>
      <c r="K90" s="1">
        <v>37022.782262572407</v>
      </c>
      <c r="L90" s="1">
        <v>30683.218641319614</v>
      </c>
      <c r="M90" s="1">
        <v>697.24704310019752</v>
      </c>
      <c r="N90" s="12">
        <v>3.416785192290277</v>
      </c>
      <c r="O90" s="2">
        <v>0</v>
      </c>
      <c r="P90" s="2">
        <v>0</v>
      </c>
      <c r="Q90" s="2">
        <v>0</v>
      </c>
      <c r="R90" s="2">
        <v>15689.302090097175</v>
      </c>
      <c r="S90" s="2">
        <v>35160.654378870087</v>
      </c>
      <c r="T90" s="2">
        <v>29139.950547906377</v>
      </c>
      <c r="U90" s="2">
        <v>679.58508604636495</v>
      </c>
      <c r="V90" s="2">
        <v>3.3336162968833816</v>
      </c>
      <c r="W90" s="2">
        <v>38.122190703254397</v>
      </c>
      <c r="X90" s="2">
        <v>13.055706365097366</v>
      </c>
      <c r="Y90" s="2">
        <v>5.0113386117840406</v>
      </c>
      <c r="Z90" s="2">
        <v>14849.616128959246</v>
      </c>
      <c r="AA90" s="2">
        <v>33278.866283845891</v>
      </c>
      <c r="AB90" s="2">
        <v>27580.388664823364</v>
      </c>
      <c r="AC90" s="2">
        <v>661.74045535884648</v>
      </c>
      <c r="AD90" s="2">
        <v>3.2477921879070499</v>
      </c>
      <c r="AE90" s="2">
        <v>152.3458152680669</v>
      </c>
      <c r="AF90" s="2">
        <v>52.173867098092252</v>
      </c>
      <c r="AG90" s="2">
        <v>20.026562055084781</v>
      </c>
      <c r="AH90" s="1">
        <v>15689.303144443456</v>
      </c>
      <c r="AI90" s="1">
        <v>35160.651816441554</v>
      </c>
      <c r="AJ90" s="1">
        <v>29139.948536489563</v>
      </c>
      <c r="AK90" s="1">
        <v>679.56500597576087</v>
      </c>
      <c r="AL90" s="12">
        <v>3.3334248723582331</v>
      </c>
      <c r="AM90" s="2">
        <v>38.122193034749955</v>
      </c>
      <c r="AN90" s="2">
        <v>13.055705501645747</v>
      </c>
      <c r="AO90" s="2">
        <v>5.0113382975836442</v>
      </c>
      <c r="AP90" s="2">
        <v>14849.619782728654</v>
      </c>
      <c r="AQ90" s="2">
        <v>33278.858656422017</v>
      </c>
      <c r="AR90" s="2">
        <v>27580.38270665699</v>
      </c>
      <c r="AS90" s="2">
        <v>661.69946783861383</v>
      </c>
      <c r="AT90" s="2">
        <v>3.2473944455368633</v>
      </c>
      <c r="AU90" s="2">
        <v>152.34584938214033</v>
      </c>
      <c r="AV90" s="2">
        <v>52.173856246206164</v>
      </c>
      <c r="AW90" s="2">
        <v>20.026558125394075</v>
      </c>
      <c r="AX90" s="2">
        <v>16267.292352319258</v>
      </c>
      <c r="AY90" s="2">
        <v>33579.424046240492</v>
      </c>
      <c r="AZ90" s="2">
        <v>25112.948166569004</v>
      </c>
      <c r="BA90" s="2">
        <v>679.54313095974089</v>
      </c>
      <c r="BB90" s="2">
        <v>3.3636272497093298</v>
      </c>
      <c r="BC90" s="2">
        <v>3.7644290581006081</v>
      </c>
      <c r="BD90" s="2">
        <v>46.881982632905014</v>
      </c>
      <c r="BE90" s="2">
        <v>68.494462613022975</v>
      </c>
      <c r="BF90" s="2">
        <v>15978.896966519476</v>
      </c>
      <c r="BG90" s="2">
        <v>30204.488667948513</v>
      </c>
      <c r="BH90" s="2">
        <v>20550.617347146097</v>
      </c>
      <c r="BI90" s="2">
        <v>661.98120991649853</v>
      </c>
      <c r="BJ90" s="2">
        <v>3.3070626096813918</v>
      </c>
      <c r="BK90" s="2">
        <v>17.160945246154309</v>
      </c>
      <c r="BL90" s="2">
        <v>179.70799364866173</v>
      </c>
      <c r="BM90" s="2">
        <v>218.51107165460888</v>
      </c>
    </row>
    <row r="91" spans="1:65">
      <c r="A91" s="2">
        <f t="shared" si="1"/>
        <v>2085</v>
      </c>
      <c r="B91" s="1">
        <f>economy!Z131</f>
        <v>16223.755433479624</v>
      </c>
      <c r="C91" s="1">
        <f>economy!AA131</f>
        <v>33613.972083171095</v>
      </c>
      <c r="D91" s="1">
        <f>economy!AB131</f>
        <v>25279.175532097015</v>
      </c>
      <c r="E91" s="1">
        <f>temperature!G241</f>
        <v>684.31321400389925</v>
      </c>
      <c r="F91" s="12">
        <f>temperature!I241</f>
        <v>3.4022170466008879</v>
      </c>
      <c r="G91" s="2">
        <f>economy!BE131</f>
        <v>4.0254242840248207</v>
      </c>
      <c r="H91" s="2">
        <f>economy!BF131</f>
        <v>50.342894809288275</v>
      </c>
      <c r="I91" s="2">
        <f>economy!BG131</f>
        <v>74.480604467672208</v>
      </c>
      <c r="J91" s="1">
        <v>16483.137660030119</v>
      </c>
      <c r="K91" s="1">
        <v>37169.858728269443</v>
      </c>
      <c r="L91" s="1">
        <v>31136.414476921116</v>
      </c>
      <c r="M91" s="1">
        <v>702.90449036378868</v>
      </c>
      <c r="N91" s="12">
        <v>3.4578755162425328</v>
      </c>
      <c r="O91" s="2">
        <v>0</v>
      </c>
      <c r="P91" s="2">
        <v>0</v>
      </c>
      <c r="Q91" s="2">
        <v>0</v>
      </c>
      <c r="R91" s="2">
        <v>15654.088627885001</v>
      </c>
      <c r="S91" s="2">
        <v>35300.3331793447</v>
      </c>
      <c r="T91" s="2">
        <v>29570.351925498449</v>
      </c>
      <c r="U91" s="2">
        <v>684.94198043434449</v>
      </c>
      <c r="V91" s="2">
        <v>3.3732872402682448</v>
      </c>
      <c r="W91" s="2">
        <v>38.600739122011134</v>
      </c>
      <c r="X91" s="2">
        <v>13.263047964277796</v>
      </c>
      <c r="Y91" s="2">
        <v>5.0847512537066573</v>
      </c>
      <c r="Z91" s="2">
        <v>14816.286961739213</v>
      </c>
      <c r="AA91" s="2">
        <v>33411.068980757111</v>
      </c>
      <c r="AB91" s="2">
        <v>27987.754650641957</v>
      </c>
      <c r="AC91" s="2">
        <v>666.79359879049525</v>
      </c>
      <c r="AD91" s="2">
        <v>3.2859768663862692</v>
      </c>
      <c r="AE91" s="2">
        <v>154.25821151843923</v>
      </c>
      <c r="AF91" s="2">
        <v>53.002455204102922</v>
      </c>
      <c r="AG91" s="2">
        <v>20.319937042634049</v>
      </c>
      <c r="AH91" s="1">
        <v>15654.089585265394</v>
      </c>
      <c r="AI91" s="1">
        <v>35300.330844723416</v>
      </c>
      <c r="AJ91" s="1">
        <v>29570.350071499543</v>
      </c>
      <c r="AK91" s="1">
        <v>684.92202093554647</v>
      </c>
      <c r="AL91" s="12">
        <v>3.3730971394227298</v>
      </c>
      <c r="AM91" s="2">
        <v>38.600741270722359</v>
      </c>
      <c r="AN91" s="2">
        <v>13.263047168143235</v>
      </c>
      <c r="AO91" s="2">
        <v>5.0847509640881912</v>
      </c>
      <c r="AP91" s="2">
        <v>14816.290279479847</v>
      </c>
      <c r="AQ91" s="2">
        <v>33411.062031432964</v>
      </c>
      <c r="AR91" s="2">
        <v>27987.749158774746</v>
      </c>
      <c r="AS91" s="2">
        <v>666.7528571245075</v>
      </c>
      <c r="AT91" s="2">
        <v>3.2855817903902236</v>
      </c>
      <c r="AU91" s="2">
        <v>154.25824295804378</v>
      </c>
      <c r="AV91" s="2">
        <v>53.002445198259444</v>
      </c>
      <c r="AW91" s="2">
        <v>20.319933420388345</v>
      </c>
      <c r="AX91" s="2">
        <v>16223.755433479624</v>
      </c>
      <c r="AY91" s="2">
        <v>33613.972083171095</v>
      </c>
      <c r="AZ91" s="2">
        <v>25279.175532097015</v>
      </c>
      <c r="BA91" s="2">
        <v>684.31321400389925</v>
      </c>
      <c r="BB91" s="2">
        <v>3.4022170466008879</v>
      </c>
      <c r="BC91" s="2">
        <v>4.0254242840248207</v>
      </c>
      <c r="BD91" s="2">
        <v>50.342894809288275</v>
      </c>
      <c r="BE91" s="2">
        <v>74.480604467672208</v>
      </c>
      <c r="BF91" s="2">
        <v>15928.274329211283</v>
      </c>
      <c r="BG91" s="2">
        <v>30147.696768420148</v>
      </c>
      <c r="BH91" s="2">
        <v>20548.339395123658</v>
      </c>
      <c r="BI91" s="2">
        <v>665.98993363735303</v>
      </c>
      <c r="BJ91" s="2">
        <v>3.343207703158265</v>
      </c>
      <c r="BK91" s="2">
        <v>18.330031494641862</v>
      </c>
      <c r="BL91" s="2">
        <v>191.8530977116024</v>
      </c>
      <c r="BM91" s="2">
        <v>234.51449737468837</v>
      </c>
    </row>
    <row r="92" spans="1:65">
      <c r="A92" s="2">
        <f t="shared" si="1"/>
        <v>2086</v>
      </c>
      <c r="B92" s="1">
        <f>economy!Z132</f>
        <v>16178.078443069991</v>
      </c>
      <c r="C92" s="1">
        <f>economy!AA132</f>
        <v>33640.536624930966</v>
      </c>
      <c r="D92" s="1">
        <f>economy!AB132</f>
        <v>25435.460293601835</v>
      </c>
      <c r="E92" s="1">
        <f>temperature!G242</f>
        <v>689.0635555605827</v>
      </c>
      <c r="F92" s="12">
        <f>temperature!I242</f>
        <v>3.4407292147558675</v>
      </c>
      <c r="G92" s="2">
        <f>economy!BE132</f>
        <v>4.3027962745299027</v>
      </c>
      <c r="H92" s="2">
        <f>economy!BF132</f>
        <v>54.029139565735683</v>
      </c>
      <c r="I92" s="2">
        <f>economy!BG132</f>
        <v>80.91388380994303</v>
      </c>
      <c r="J92" s="1">
        <v>16444.013822147044</v>
      </c>
      <c r="K92" s="1">
        <v>37311.314918372285</v>
      </c>
      <c r="L92" s="1">
        <v>31591.143963131653</v>
      </c>
      <c r="M92" s="1">
        <v>708.57968619502708</v>
      </c>
      <c r="N92" s="12">
        <v>3.4989845920958569</v>
      </c>
      <c r="O92" s="2">
        <v>0</v>
      </c>
      <c r="P92" s="2">
        <v>0</v>
      </c>
      <c r="Q92" s="2">
        <v>0</v>
      </c>
      <c r="R92" s="2">
        <v>15616.932492534195</v>
      </c>
      <c r="S92" s="2">
        <v>35434.674402435507</v>
      </c>
      <c r="T92" s="2">
        <v>30002.209825869468</v>
      </c>
      <c r="U92" s="2">
        <v>690.31593694580647</v>
      </c>
      <c r="V92" s="2">
        <v>3.4129851614345852</v>
      </c>
      <c r="W92" s="2">
        <v>39.080293889090797</v>
      </c>
      <c r="X92" s="2">
        <v>13.471469932429564</v>
      </c>
      <c r="Y92" s="2">
        <v>5.1584095001644021</v>
      </c>
      <c r="Z92" s="2">
        <v>14781.119122855202</v>
      </c>
      <c r="AA92" s="2">
        <v>33538.219812134383</v>
      </c>
      <c r="AB92" s="2">
        <v>28396.49923471181</v>
      </c>
      <c r="AC92" s="2">
        <v>671.86311105422533</v>
      </c>
      <c r="AD92" s="2">
        <v>3.3241965104095597</v>
      </c>
      <c r="AE92" s="2">
        <v>156.17462959008881</v>
      </c>
      <c r="AF92" s="2">
        <v>53.835360783588477</v>
      </c>
      <c r="AG92" s="2">
        <v>20.614293545875281</v>
      </c>
      <c r="AH92" s="1">
        <v>15616.933361851177</v>
      </c>
      <c r="AI92" s="1">
        <v>35434.672275415454</v>
      </c>
      <c r="AJ92" s="1">
        <v>30002.208116996499</v>
      </c>
      <c r="AK92" s="1">
        <v>690.29609594454223</v>
      </c>
      <c r="AL92" s="12">
        <v>3.4127963975935982</v>
      </c>
      <c r="AM92" s="2">
        <v>39.080295869313133</v>
      </c>
      <c r="AN92" s="2">
        <v>13.471469198379836</v>
      </c>
      <c r="AO92" s="2">
        <v>5.1584092332090101</v>
      </c>
      <c r="AP92" s="2">
        <v>14781.122135417932</v>
      </c>
      <c r="AQ92" s="2">
        <v>33538.213480763945</v>
      </c>
      <c r="AR92" s="2">
        <v>28396.494172732677</v>
      </c>
      <c r="AS92" s="2">
        <v>671.82261103355404</v>
      </c>
      <c r="AT92" s="2">
        <v>3.3238041300770758</v>
      </c>
      <c r="AU92" s="2">
        <v>156.17465856439244</v>
      </c>
      <c r="AV92" s="2">
        <v>53.835351558028847</v>
      </c>
      <c r="AW92" s="2">
        <v>20.61429020707557</v>
      </c>
      <c r="AX92" s="2">
        <v>16178.078443069991</v>
      </c>
      <c r="AY92" s="2">
        <v>33640.536624930966</v>
      </c>
      <c r="AZ92" s="2">
        <v>25435.460293601835</v>
      </c>
      <c r="BA92" s="2">
        <v>689.0635555605827</v>
      </c>
      <c r="BB92" s="2">
        <v>3.4407292147558675</v>
      </c>
      <c r="BC92" s="2">
        <v>4.3027962745299027</v>
      </c>
      <c r="BD92" s="2">
        <v>54.029139565735683</v>
      </c>
      <c r="BE92" s="2">
        <v>80.91388380994303</v>
      </c>
      <c r="BF92" s="2">
        <v>15875.424869947759</v>
      </c>
      <c r="BG92" s="2">
        <v>30082.178558001218</v>
      </c>
      <c r="BH92" s="2">
        <v>20534.544675690377</v>
      </c>
      <c r="BI92" s="2">
        <v>669.95662730906156</v>
      </c>
      <c r="BJ92" s="2">
        <v>3.3791995395886048</v>
      </c>
      <c r="BK92" s="2">
        <v>19.570414308699327</v>
      </c>
      <c r="BL92" s="2">
        <v>204.6820848536002</v>
      </c>
      <c r="BM92" s="2">
        <v>251.3923025915324</v>
      </c>
    </row>
    <row r="93" spans="1:65">
      <c r="A93" s="2">
        <f t="shared" si="1"/>
        <v>2087</v>
      </c>
      <c r="B93" s="1">
        <f>economy!Z133</f>
        <v>16130.301345158054</v>
      </c>
      <c r="C93" s="1">
        <f>economy!AA133</f>
        <v>33659.126556334268</v>
      </c>
      <c r="D93" s="1">
        <f>economy!AB133</f>
        <v>25581.514848202762</v>
      </c>
      <c r="E93" s="1">
        <f>temperature!G243</f>
        <v>693.79233332700051</v>
      </c>
      <c r="F93" s="12">
        <f>temperature!I243</f>
        <v>3.4791549576851506</v>
      </c>
      <c r="G93" s="2">
        <f>economy!BE133</f>
        <v>4.5974575912039226</v>
      </c>
      <c r="H93" s="2">
        <f>economy!BF133</f>
        <v>57.953037846699509</v>
      </c>
      <c r="I93" s="2">
        <f>economy!BG133</f>
        <v>87.819707216939904</v>
      </c>
      <c r="J93" s="1">
        <v>16402.883856411707</v>
      </c>
      <c r="K93" s="1">
        <v>37447.159297106904</v>
      </c>
      <c r="L93" s="1">
        <v>32047.358999822234</v>
      </c>
      <c r="M93" s="1">
        <v>714.27200688122207</v>
      </c>
      <c r="N93" s="12">
        <v>3.5401065856551774</v>
      </c>
      <c r="O93" s="2">
        <v>0</v>
      </c>
      <c r="P93" s="2">
        <v>0</v>
      </c>
      <c r="Q93" s="2">
        <v>0</v>
      </c>
      <c r="R93" s="2">
        <v>15577.871140814168</v>
      </c>
      <c r="S93" s="2">
        <v>35563.68608523209</v>
      </c>
      <c r="T93" s="2">
        <v>30435.478567398066</v>
      </c>
      <c r="U93" s="2">
        <v>695.70635861714936</v>
      </c>
      <c r="V93" s="2">
        <v>3.4527044217210454</v>
      </c>
      <c r="W93" s="2">
        <v>39.56080205208518</v>
      </c>
      <c r="X93" s="2">
        <v>13.680947828717516</v>
      </c>
      <c r="Y93" s="2">
        <v>5.2323056133396113</v>
      </c>
      <c r="Z93" s="2">
        <v>14744.148061659536</v>
      </c>
      <c r="AA93" s="2">
        <v>33660.326380908817</v>
      </c>
      <c r="AB93" s="2">
        <v>28806.57917807444</v>
      </c>
      <c r="AC93" s="2">
        <v>676.94842220963346</v>
      </c>
      <c r="AD93" s="2">
        <v>3.3624456987407125</v>
      </c>
      <c r="AE93" s="2">
        <v>158.09485785619918</v>
      </c>
      <c r="AF93" s="2">
        <v>54.672486161033028</v>
      </c>
      <c r="AG93" s="2">
        <v>20.909600641101871</v>
      </c>
      <c r="AH93" s="1">
        <v>15577.871930154401</v>
      </c>
      <c r="AI93" s="1">
        <v>35563.684147395004</v>
      </c>
      <c r="AJ93" s="1">
        <v>30435.47699231662</v>
      </c>
      <c r="AK93" s="1">
        <v>695.6866341040045</v>
      </c>
      <c r="AL93" s="12">
        <v>3.452517006540297</v>
      </c>
      <c r="AM93" s="2">
        <v>39.560803876999017</v>
      </c>
      <c r="AN93" s="2">
        <v>13.680947151925702</v>
      </c>
      <c r="AO93" s="2">
        <v>5.2323053672778705</v>
      </c>
      <c r="AP93" s="2">
        <v>14744.150797068129</v>
      </c>
      <c r="AQ93" s="2">
        <v>33660.320612667587</v>
      </c>
      <c r="AR93" s="2">
        <v>28806.574512408944</v>
      </c>
      <c r="AS93" s="2">
        <v>676.90815975526925</v>
      </c>
      <c r="AT93" s="2">
        <v>3.3620560399104638</v>
      </c>
      <c r="AU93" s="2">
        <v>158.09488455805482</v>
      </c>
      <c r="AV93" s="2">
        <v>54.672477655092486</v>
      </c>
      <c r="AW93" s="2">
        <v>20.909597563618171</v>
      </c>
      <c r="AX93" s="2">
        <v>16130.301345158054</v>
      </c>
      <c r="AY93" s="2">
        <v>33659.126556334268</v>
      </c>
      <c r="AZ93" s="2">
        <v>25581.514848202762</v>
      </c>
      <c r="BA93" s="2">
        <v>693.79233332700051</v>
      </c>
      <c r="BB93" s="2">
        <v>3.4791549576851506</v>
      </c>
      <c r="BC93" s="2">
        <v>4.5974575912039226</v>
      </c>
      <c r="BD93" s="2">
        <v>57.953037846699509</v>
      </c>
      <c r="BE93" s="2">
        <v>87.819707216939904</v>
      </c>
      <c r="BF93" s="2">
        <v>15820.390054416186</v>
      </c>
      <c r="BG93" s="2">
        <v>30008.013141028699</v>
      </c>
      <c r="BH93" s="2">
        <v>20509.252829826077</v>
      </c>
      <c r="BI93" s="2">
        <v>673.879457178537</v>
      </c>
      <c r="BJ93" s="2">
        <v>3.4150283372507642</v>
      </c>
      <c r="BK93" s="2">
        <v>20.885878107798941</v>
      </c>
      <c r="BL93" s="2">
        <v>218.22325563347135</v>
      </c>
      <c r="BM93" s="2">
        <v>269.16585417551636</v>
      </c>
    </row>
    <row r="94" spans="1:65">
      <c r="A94" s="2">
        <f t="shared" si="1"/>
        <v>2088</v>
      </c>
      <c r="B94" s="1">
        <f>economy!Z134</f>
        <v>16080.464238474511</v>
      </c>
      <c r="C94" s="1">
        <f>economy!AA134</f>
        <v>33669.755021368554</v>
      </c>
      <c r="D94" s="1">
        <f>economy!AB134</f>
        <v>25717.061456831601</v>
      </c>
      <c r="E94" s="1">
        <f>temperature!G244</f>
        <v>698.49771777119918</v>
      </c>
      <c r="F94" s="12">
        <f>temperature!I244</f>
        <v>3.5174855492363615</v>
      </c>
      <c r="G94" s="2">
        <f>economy!BE134</f>
        <v>4.9103646395152376</v>
      </c>
      <c r="H94" s="2">
        <f>economy!BF134</f>
        <v>62.127412623348803</v>
      </c>
      <c r="I94" s="2">
        <f>economy!BG134</f>
        <v>95.224123463149994</v>
      </c>
      <c r="J94" s="1">
        <v>16359.787288080684</v>
      </c>
      <c r="K94" s="1">
        <v>37577.40246222866</v>
      </c>
      <c r="L94" s="1">
        <v>32505.011317745291</v>
      </c>
      <c r="M94" s="1">
        <v>719.98083514221923</v>
      </c>
      <c r="N94" s="12">
        <v>3.5812357850263035</v>
      </c>
      <c r="O94" s="2">
        <v>0</v>
      </c>
      <c r="P94" s="2">
        <v>0</v>
      </c>
      <c r="Q94" s="2">
        <v>0</v>
      </c>
      <c r="R94" s="2">
        <v>15536.94210911056</v>
      </c>
      <c r="S94" s="2">
        <v>35687.378291168148</v>
      </c>
      <c r="T94" s="2">
        <v>30870.112307910815</v>
      </c>
      <c r="U94" s="2">
        <v>701.11265476794199</v>
      </c>
      <c r="V94" s="2">
        <v>3.4924394918162567</v>
      </c>
      <c r="W94" s="2">
        <v>40.042210791779667</v>
      </c>
      <c r="X94" s="2">
        <v>13.891457041102589</v>
      </c>
      <c r="Y94" s="2">
        <v>5.3064318294244384</v>
      </c>
      <c r="Z94" s="2">
        <v>14705.409303109906</v>
      </c>
      <c r="AA94" s="2">
        <v>33777.398208260289</v>
      </c>
      <c r="AB94" s="2">
        <v>29217.951089983999</v>
      </c>
      <c r="AC94" s="2">
        <v>682.0489684485176</v>
      </c>
      <c r="AD94" s="2">
        <v>3.4007191060826081</v>
      </c>
      <c r="AE94" s="2">
        <v>160.01868522345686</v>
      </c>
      <c r="AF94" s="2">
        <v>55.513732977043823</v>
      </c>
      <c r="AG94" s="2">
        <v>21.205827300857212</v>
      </c>
      <c r="AH94" s="1">
        <v>15536.9428258195</v>
      </c>
      <c r="AI94" s="1">
        <v>35687.37652572574</v>
      </c>
      <c r="AJ94" s="1">
        <v>30870.110856169627</v>
      </c>
      <c r="AK94" s="1">
        <v>701.09304479544301</v>
      </c>
      <c r="AL94" s="12">
        <v>3.4922534353736459</v>
      </c>
      <c r="AM94" s="2">
        <v>40.042212473537035</v>
      </c>
      <c r="AN94" s="2">
        <v>13.891456417115808</v>
      </c>
      <c r="AO94" s="2">
        <v>5.3064316026247669</v>
      </c>
      <c r="AP94" s="2">
        <v>14705.411786819503</v>
      </c>
      <c r="AQ94" s="2">
        <v>33777.39295317568</v>
      </c>
      <c r="AR94" s="2">
        <v>29217.946789673832</v>
      </c>
      <c r="AS94" s="2">
        <v>682.00893960564315</v>
      </c>
      <c r="AT94" s="2">
        <v>3.4003321913283613</v>
      </c>
      <c r="AU94" s="2">
        <v>160.01870983067073</v>
      </c>
      <c r="AV94" s="2">
        <v>55.513725134758396</v>
      </c>
      <c r="AW94" s="2">
        <v>21.205824464283307</v>
      </c>
      <c r="AX94" s="2">
        <v>16080.464238474511</v>
      </c>
      <c r="AY94" s="2">
        <v>33669.755021368554</v>
      </c>
      <c r="AZ94" s="2">
        <v>25717.061456831601</v>
      </c>
      <c r="BA94" s="2">
        <v>698.49771777119918</v>
      </c>
      <c r="BB94" s="2">
        <v>3.5174855492363615</v>
      </c>
      <c r="BC94" s="2">
        <v>4.9103646395152376</v>
      </c>
      <c r="BD94" s="2">
        <v>62.127412623348803</v>
      </c>
      <c r="BE94" s="2">
        <v>95.224123463149994</v>
      </c>
      <c r="BF94" s="2">
        <v>15763.211557115366</v>
      </c>
      <c r="BG94" s="2">
        <v>29925.286698448392</v>
      </c>
      <c r="BH94" s="2">
        <v>20472.509774263399</v>
      </c>
      <c r="BI94" s="2">
        <v>677.75662629301269</v>
      </c>
      <c r="BJ94" s="2">
        <v>3.4506844507364902</v>
      </c>
      <c r="BK94" s="2">
        <v>22.280373693446112</v>
      </c>
      <c r="BL94" s="2">
        <v>232.50538595650596</v>
      </c>
      <c r="BM94" s="2">
        <v>287.85490813177432</v>
      </c>
    </row>
    <row r="95" spans="1:65">
      <c r="A95" s="2">
        <f t="shared" si="1"/>
        <v>2089</v>
      </c>
      <c r="B95" s="1">
        <f>economy!Z135</f>
        <v>16028.607334958086</v>
      </c>
      <c r="C95" s="1">
        <f>economy!AA135</f>
        <v>33672.439441480288</v>
      </c>
      <c r="D95" s="1">
        <f>economy!AB135</f>
        <v>25841.833424716526</v>
      </c>
      <c r="E95" s="1">
        <f>temperature!G245</f>
        <v>703.1778738124367</v>
      </c>
      <c r="F95" s="12">
        <f>temperature!I245</f>
        <v>3.5557123355035194</v>
      </c>
      <c r="G95" s="2">
        <f>economy!BE135</f>
        <v>5.2425193893241069</v>
      </c>
      <c r="H95" s="2">
        <f>economy!BF135</f>
        <v>66.565597397348284</v>
      </c>
      <c r="I95" s="2">
        <f>economy!BG135</f>
        <v>103.15375833773136</v>
      </c>
      <c r="J95" s="1">
        <v>16314.763704652434</v>
      </c>
      <c r="K95" s="1">
        <v>37702.057108036635</v>
      </c>
      <c r="L95" s="1">
        <v>32964.052494664807</v>
      </c>
      <c r="M95" s="1">
        <v>725.70556021276821</v>
      </c>
      <c r="N95" s="12">
        <v>3.6223666008204396</v>
      </c>
      <c r="O95" s="2">
        <v>0</v>
      </c>
      <c r="P95" s="2">
        <v>0</v>
      </c>
      <c r="Q95" s="2">
        <v>0</v>
      </c>
      <c r="R95" s="2">
        <v>15494.182993000306</v>
      </c>
      <c r="S95" s="2">
        <v>35805.763074885188</v>
      </c>
      <c r="T95" s="2">
        <v>31306.065059996505</v>
      </c>
      <c r="U95" s="2">
        <v>706.53424107040519</v>
      </c>
      <c r="V95" s="2">
        <v>3.5321849524315936</v>
      </c>
      <c r="W95" s="2">
        <v>40.524467440506832</v>
      </c>
      <c r="X95" s="2">
        <v>14.102972797724645</v>
      </c>
      <c r="Y95" s="2">
        <v>5.3807803612695979</v>
      </c>
      <c r="Z95" s="2">
        <v>14664.938428414729</v>
      </c>
      <c r="AA95" s="2">
        <v>33889.446700330351</v>
      </c>
      <c r="AB95" s="2">
        <v>29630.571442388606</v>
      </c>
      <c r="AC95" s="2">
        <v>687.16419215136864</v>
      </c>
      <c r="AD95" s="2">
        <v>3.4390115042134002</v>
      </c>
      <c r="AE95" s="2">
        <v>161.94590120530083</v>
      </c>
      <c r="AF95" s="2">
        <v>56.359002233816831</v>
      </c>
      <c r="AG95" s="2">
        <v>21.502942404510907</v>
      </c>
      <c r="AH95" s="1">
        <v>15494.183643750001</v>
      </c>
      <c r="AI95" s="1">
        <v>35805.761466535339</v>
      </c>
      <c r="AJ95" s="1">
        <v>31306.063721958912</v>
      </c>
      <c r="AK95" s="1">
        <v>706.51474375025009</v>
      </c>
      <c r="AL95" s="12">
        <v>3.5320002633141865</v>
      </c>
      <c r="AM95" s="2">
        <v>40.524468990311412</v>
      </c>
      <c r="AN95" s="2">
        <v>14.102972222435156</v>
      </c>
      <c r="AO95" s="2">
        <v>5.38078015222752</v>
      </c>
      <c r="AP95" s="2">
        <v>14664.940683546845</v>
      </c>
      <c r="AQ95" s="2">
        <v>33889.441912853457</v>
      </c>
      <c r="AR95" s="2">
        <v>29630.567478888166</v>
      </c>
      <c r="AS95" s="2">
        <v>687.12439308391231</v>
      </c>
      <c r="AT95" s="2">
        <v>3.4386273530210438</v>
      </c>
      <c r="AU95" s="2">
        <v>161.94592388180354</v>
      </c>
      <c r="AV95" s="2">
        <v>56.358995003560473</v>
      </c>
      <c r="AW95" s="2">
        <v>21.502939790030446</v>
      </c>
      <c r="AX95" s="2">
        <v>16028.607334958086</v>
      </c>
      <c r="AY95" s="2">
        <v>33672.439441480288</v>
      </c>
      <c r="AZ95" s="2">
        <v>25841.833424716526</v>
      </c>
      <c r="BA95" s="2">
        <v>703.1778738124367</v>
      </c>
      <c r="BB95" s="2">
        <v>3.5557123355035194</v>
      </c>
      <c r="BC95" s="2">
        <v>5.2425193893241069</v>
      </c>
      <c r="BD95" s="2">
        <v>66.565597397348284</v>
      </c>
      <c r="BE95" s="2">
        <v>103.15375833773136</v>
      </c>
      <c r="BF95" s="2">
        <v>15703.931239089963</v>
      </c>
      <c r="BG95" s="2">
        <v>29834.092423522929</v>
      </c>
      <c r="BH95" s="2">
        <v>20424.387811955577</v>
      </c>
      <c r="BI95" s="2">
        <v>681.58637776281012</v>
      </c>
      <c r="BJ95" s="2">
        <v>3.4861583775630405</v>
      </c>
      <c r="BK95" s="2">
        <v>23.758023682835152</v>
      </c>
      <c r="BL95" s="2">
        <v>247.55768899720738</v>
      </c>
      <c r="BM95" s="2">
        <v>307.47745586488679</v>
      </c>
    </row>
    <row r="96" spans="1:65">
      <c r="A96" s="2">
        <f t="shared" si="1"/>
        <v>2090</v>
      </c>
      <c r="B96" s="1">
        <f>economy!Z136</f>
        <v>15974.770938671722</v>
      </c>
      <c r="C96" s="1">
        <f>economy!AA136</f>
        <v>33667.201531100269</v>
      </c>
      <c r="D96" s="1">
        <f>economy!AB136</f>
        <v>25955.576293018792</v>
      </c>
      <c r="E96" s="1">
        <f>temperature!G246</f>
        <v>707.83096261910146</v>
      </c>
      <c r="F96" s="12">
        <f>temperature!I246</f>
        <v>3.5938267367906396</v>
      </c>
      <c r="G96" s="2">
        <f>economy!BE136</f>
        <v>5.5949711440394738</v>
      </c>
      <c r="H96" s="2">
        <f>economy!BF136</f>
        <v>71.281443979982356</v>
      </c>
      <c r="I96" s="2">
        <f>economy!BG136</f>
        <v>111.63574064127617</v>
      </c>
      <c r="J96" s="1">
        <v>16267.852734786895</v>
      </c>
      <c r="K96" s="1">
        <v>37821.137987636997</v>
      </c>
      <c r="L96" s="1">
        <v>33424.433971849234</v>
      </c>
      <c r="M96" s="1">
        <v>731.44557792167643</v>
      </c>
      <c r="N96" s="12">
        <v>3.6634935662111316</v>
      </c>
      <c r="O96" s="2">
        <v>0</v>
      </c>
      <c r="P96" s="2">
        <v>0</v>
      </c>
      <c r="Q96" s="2">
        <v>0</v>
      </c>
      <c r="R96" s="2">
        <v>15449.631427224262</v>
      </c>
      <c r="S96" s="2">
        <v>35918.854446383957</v>
      </c>
      <c r="T96" s="2">
        <v>31743.290706665182</v>
      </c>
      <c r="U96" s="2">
        <v>711.97053961631707</v>
      </c>
      <c r="V96" s="2">
        <v>3.5719354948139324</v>
      </c>
      <c r="W96" s="2">
        <v>41.007519500192302</v>
      </c>
      <c r="X96" s="2">
        <v>14.315470178289928</v>
      </c>
      <c r="Y96" s="2">
        <v>5.4553434010841064</v>
      </c>
      <c r="Z96" s="2">
        <v>14622.771056056852</v>
      </c>
      <c r="AA96" s="2">
        <v>33996.485114263713</v>
      </c>
      <c r="AB96" s="2">
        <v>30044.396584738839</v>
      </c>
      <c r="AC96" s="2">
        <v>692.2935419419332</v>
      </c>
      <c r="AD96" s="2">
        <v>3.4773177629511802</v>
      </c>
      <c r="AE96" s="2">
        <v>163.87629599395146</v>
      </c>
      <c r="AF96" s="2">
        <v>57.208194340623187</v>
      </c>
      <c r="AG96" s="2">
        <v>21.800914749039556</v>
      </c>
      <c r="AH96" s="1">
        <v>15449.632018074952</v>
      </c>
      <c r="AI96" s="1">
        <v>35918.852981179436</v>
      </c>
      <c r="AJ96" s="1">
        <v>31743.289473445646</v>
      </c>
      <c r="AK96" s="1">
        <v>711.95115311674726</v>
      </c>
      <c r="AL96" s="12">
        <v>3.5717521802007557</v>
      </c>
      <c r="AM96" s="2">
        <v>41.007520928373296</v>
      </c>
      <c r="AN96" s="2">
        <v>14.315469647908499</v>
      </c>
      <c r="AO96" s="2">
        <v>5.4553432084123825</v>
      </c>
      <c r="AP96" s="2">
        <v>14622.773103612884</v>
      </c>
      <c r="AQ96" s="2">
        <v>33996.480752878793</v>
      </c>
      <c r="AR96" s="2">
        <v>30044.392931727714</v>
      </c>
      <c r="AS96" s="2">
        <v>692.2539689273915</v>
      </c>
      <c r="AT96" s="2">
        <v>3.4769363918873513</v>
      </c>
      <c r="AU96" s="2">
        <v>163.87631689087723</v>
      </c>
      <c r="AV96" s="2">
        <v>57.208187674772617</v>
      </c>
      <c r="AW96" s="2">
        <v>21.800912339302439</v>
      </c>
      <c r="AX96" s="2">
        <v>15974.770938671722</v>
      </c>
      <c r="AY96" s="2">
        <v>33667.201531100269</v>
      </c>
      <c r="AZ96" s="2">
        <v>25955.576293018792</v>
      </c>
      <c r="BA96" s="2">
        <v>707.83096261910146</v>
      </c>
      <c r="BB96" s="2">
        <v>3.5938267367906396</v>
      </c>
      <c r="BC96" s="2">
        <v>5.5949711440394738</v>
      </c>
      <c r="BD96" s="2">
        <v>71.281443979982356</v>
      </c>
      <c r="BE96" s="2">
        <v>111.63574064127617</v>
      </c>
      <c r="BF96" s="2">
        <v>15642.591125942638</v>
      </c>
      <c r="BG96" s="2">
        <v>29734.530444549458</v>
      </c>
      <c r="BH96" s="2">
        <v>20364.985591551773</v>
      </c>
      <c r="BI96" s="2">
        <v>685.36699797539211</v>
      </c>
      <c r="BJ96" s="2">
        <v>3.5214407647688204</v>
      </c>
      <c r="BK96" s="2">
        <v>25.323128030123566</v>
      </c>
      <c r="BL96" s="2">
        <v>263.40977414932718</v>
      </c>
      <c r="BM96" s="2">
        <v>328.04957835600527</v>
      </c>
    </row>
    <row r="97" spans="1:65">
      <c r="A97" s="2">
        <f t="shared" si="1"/>
        <v>2091</v>
      </c>
      <c r="B97" s="1">
        <f>economy!Z137</f>
        <v>15918.995425093555</v>
      </c>
      <c r="C97" s="1">
        <f>economy!AA137</f>
        <v>33654.067310242601</v>
      </c>
      <c r="D97" s="1">
        <f>economy!AB137</f>
        <v>26058.049034382497</v>
      </c>
      <c r="E97" s="1">
        <f>temperature!G247</f>
        <v>712.45514352318582</v>
      </c>
      <c r="F97" s="12">
        <f>temperature!I247</f>
        <v>3.631820249642971</v>
      </c>
      <c r="G97" s="2">
        <f>economy!BE137</f>
        <v>5.9688183590394797</v>
      </c>
      <c r="H97" s="2">
        <f>economy!BF137</f>
        <v>76.289329477411968</v>
      </c>
      <c r="I97" s="2">
        <f>economy!BG137</f>
        <v>120.69761929229857</v>
      </c>
      <c r="J97" s="1">
        <v>16219.094027647876</v>
      </c>
      <c r="K97" s="1">
        <v>37934.661874484569</v>
      </c>
      <c r="L97" s="1">
        <v>33886.107070876322</v>
      </c>
      <c r="M97" s="1">
        <v>737.20029076770675</v>
      </c>
      <c r="N97" s="12">
        <v>3.7046113368522553</v>
      </c>
      <c r="O97" s="2">
        <v>0</v>
      </c>
      <c r="P97" s="2">
        <v>0</v>
      </c>
      <c r="Q97" s="2">
        <v>0</v>
      </c>
      <c r="R97" s="2">
        <v>15403.325066061832</v>
      </c>
      <c r="S97" s="2">
        <v>36026.668334491158</v>
      </c>
      <c r="T97" s="2">
        <v>32181.743017303706</v>
      </c>
      <c r="U97" s="2">
        <v>717.42097898128691</v>
      </c>
      <c r="V97" s="2">
        <v>3.6116859211072327</v>
      </c>
      <c r="W97" s="2">
        <v>41.491314660079198</v>
      </c>
      <c r="X97" s="2">
        <v>14.528924125449684</v>
      </c>
      <c r="Y97" s="2">
        <v>5.530113123178463</v>
      </c>
      <c r="Z97" s="2">
        <v>14578.942823199763</v>
      </c>
      <c r="AA97" s="2">
        <v>34098.528523604538</v>
      </c>
      <c r="AB97" s="2">
        <v>30459.382759078242</v>
      </c>
      <c r="AC97" s="2">
        <v>697.43647273976376</v>
      </c>
      <c r="AD97" s="2">
        <v>3.5156328509561163</v>
      </c>
      <c r="AE97" s="2">
        <v>165.80966053115955</v>
      </c>
      <c r="AF97" s="2">
        <v>58.06120915926126</v>
      </c>
      <c r="AG97" s="2">
        <v>22.099713059981728</v>
      </c>
      <c r="AH97" s="1">
        <v>15403.325602517983</v>
      </c>
      <c r="AI97" s="1">
        <v>36026.666999720066</v>
      </c>
      <c r="AJ97" s="1">
        <v>32181.741880709465</v>
      </c>
      <c r="AK97" s="1">
        <v>717.40170152459064</v>
      </c>
      <c r="AL97" s="12">
        <v>3.6115039868480836</v>
      </c>
      <c r="AM97" s="2">
        <v>41.49131597615925</v>
      </c>
      <c r="AN97" s="2">
        <v>14.528923636480968</v>
      </c>
      <c r="AO97" s="2">
        <v>5.5301129455979829</v>
      </c>
      <c r="AP97" s="2">
        <v>14578.944682255</v>
      </c>
      <c r="AQ97" s="2">
        <v>34098.52455047275</v>
      </c>
      <c r="AR97" s="2">
        <v>30459.37939228809</v>
      </c>
      <c r="AS97" s="2">
        <v>697.39712216427938</v>
      </c>
      <c r="AT97" s="2">
        <v>3.5152542738288219</v>
      </c>
      <c r="AU97" s="2">
        <v>165.80967978784253</v>
      </c>
      <c r="AV97" s="2">
        <v>58.061203013886932</v>
      </c>
      <c r="AW97" s="2">
        <v>22.099710838990077</v>
      </c>
      <c r="AX97" s="2">
        <v>15918.995425093555</v>
      </c>
      <c r="AY97" s="2">
        <v>33654.067310242601</v>
      </c>
      <c r="AZ97" s="2">
        <v>26058.049034382497</v>
      </c>
      <c r="BA97" s="2">
        <v>712.45514352318582</v>
      </c>
      <c r="BB97" s="2">
        <v>3.631820249642971</v>
      </c>
      <c r="BC97" s="2">
        <v>5.9688183590394797</v>
      </c>
      <c r="BD97" s="2">
        <v>76.289329477411968</v>
      </c>
      <c r="BE97" s="2">
        <v>120.69761929229857</v>
      </c>
      <c r="BF97" s="2">
        <v>15579.233386133343</v>
      </c>
      <c r="BG97" s="2">
        <v>29626.70773449371</v>
      </c>
      <c r="BH97" s="2">
        <v>20294.427913329273</v>
      </c>
      <c r="BI97" s="2">
        <v>689.09681974192063</v>
      </c>
      <c r="BJ97" s="2">
        <v>3.5565224154774122</v>
      </c>
      <c r="BK97" s="2">
        <v>26.980169632574544</v>
      </c>
      <c r="BL97" s="2">
        <v>280.09160304587783</v>
      </c>
      <c r="BM97" s="2">
        <v>349.58531000385545</v>
      </c>
    </row>
    <row r="98" spans="1:65">
      <c r="A98" s="2">
        <f t="shared" si="1"/>
        <v>2092</v>
      </c>
      <c r="B98" s="1">
        <f>economy!Z138</f>
        <v>15861.321220785956</v>
      </c>
      <c r="C98" s="1">
        <f>economy!AA138</f>
        <v>33633.067114011021</v>
      </c>
      <c r="D98" s="1">
        <f>economy!AB138</f>
        <v>26149.025244607703</v>
      </c>
      <c r="E98" s="1">
        <f>temperature!G248</f>
        <v>717.04857604943629</v>
      </c>
      <c r="F98" s="12">
        <f>temperature!I248</f>
        <v>3.6696844489584119</v>
      </c>
      <c r="G98" s="2">
        <f>economy!BE138</f>
        <v>6.3652105099643261</v>
      </c>
      <c r="H98" s="2">
        <f>economy!BF138</f>
        <v>81.604162411876047</v>
      </c>
      <c r="I98" s="2">
        <f>economy!BG138</f>
        <v>130.36727157137304</v>
      </c>
      <c r="J98" s="1">
        <v>16168.527232672415</v>
      </c>
      <c r="K98" s="1">
        <v>38042.647523232517</v>
      </c>
      <c r="L98" s="1">
        <v>34349.023010703168</v>
      </c>
      <c r="M98" s="1">
        <v>742.96910799219313</v>
      </c>
      <c r="N98" s="12">
        <v>3.7457146906653174</v>
      </c>
      <c r="O98" s="2">
        <v>0</v>
      </c>
      <c r="P98" s="2">
        <v>0</v>
      </c>
      <c r="Q98" s="2">
        <v>0</v>
      </c>
      <c r="R98" s="2">
        <v>15355.301564112026</v>
      </c>
      <c r="S98" s="2">
        <v>36129.222549669968</v>
      </c>
      <c r="T98" s="2">
        <v>32621.375663883558</v>
      </c>
      <c r="U98" s="2">
        <v>722.8849942863377</v>
      </c>
      <c r="V98" s="2">
        <v>3.6514311445714345</v>
      </c>
      <c r="W98" s="2">
        <v>41.975800814118571</v>
      </c>
      <c r="X98" s="2">
        <v>14.74330945615745</v>
      </c>
      <c r="Y98" s="2">
        <v>5.6050816867437367</v>
      </c>
      <c r="Z98" s="2">
        <v>14533.489367479948</v>
      </c>
      <c r="AA98" s="2">
        <v>34195.593783073455</v>
      </c>
      <c r="AB98" s="2">
        <v>30875.486115373042</v>
      </c>
      <c r="AC98" s="2">
        <v>702.59244581067583</v>
      </c>
      <c r="AD98" s="2">
        <v>3.5539518363787184</v>
      </c>
      <c r="AE98" s="2">
        <v>167.74578657762947</v>
      </c>
      <c r="AF98" s="2">
        <v>58.917946049425424</v>
      </c>
      <c r="AG98" s="2">
        <v>22.399306002536878</v>
      </c>
      <c r="AH98" s="1">
        <v>15355.302051173143</v>
      </c>
      <c r="AI98" s="1">
        <v>36129.221333746507</v>
      </c>
      <c r="AJ98" s="1">
        <v>32621.374616360757</v>
      </c>
      <c r="AK98" s="1">
        <v>722.86582414648183</v>
      </c>
      <c r="AL98" s="12">
        <v>3.6512505952618941</v>
      </c>
      <c r="AM98" s="2">
        <v>41.9758020268767</v>
      </c>
      <c r="AN98" s="2">
        <v>14.743309005377274</v>
      </c>
      <c r="AO98" s="2">
        <v>5.6050815230750919</v>
      </c>
      <c r="AP98" s="2">
        <v>14533.491055359873</v>
      </c>
      <c r="AQ98" s="2">
        <v>34195.590163708177</v>
      </c>
      <c r="AR98" s="2">
        <v>30875.483012427921</v>
      </c>
      <c r="AS98" s="2">
        <v>702.55331416435797</v>
      </c>
      <c r="AT98" s="2">
        <v>3.5535760643903234</v>
      </c>
      <c r="AU98" s="2">
        <v>167.7458043225223</v>
      </c>
      <c r="AV98" s="2">
        <v>58.91794038400581</v>
      </c>
      <c r="AW98" s="2">
        <v>22.39930395553996</v>
      </c>
      <c r="AX98" s="2">
        <v>15861.321220785956</v>
      </c>
      <c r="AY98" s="2">
        <v>33633.067114011021</v>
      </c>
      <c r="AZ98" s="2">
        <v>26149.025244607703</v>
      </c>
      <c r="BA98" s="2">
        <v>717.04857604943629</v>
      </c>
      <c r="BB98" s="2">
        <v>3.6696844489584119</v>
      </c>
      <c r="BC98" s="2">
        <v>6.3652105099643261</v>
      </c>
      <c r="BD98" s="2">
        <v>81.604162411876047</v>
      </c>
      <c r="BE98" s="2">
        <v>130.36727157137304</v>
      </c>
      <c r="BF98" s="2">
        <v>15513.900309575976</v>
      </c>
      <c r="BG98" s="2">
        <v>29510.738007497723</v>
      </c>
      <c r="BH98" s="2">
        <v>20212.865380731997</v>
      </c>
      <c r="BI98" s="2">
        <v>692.77422535760229</v>
      </c>
      <c r="BJ98" s="2">
        <v>3.5913942954130875</v>
      </c>
      <c r="BK98" s="2">
        <v>28.733820018505828</v>
      </c>
      <c r="BL98" s="2">
        <v>297.63344270836313</v>
      </c>
      <c r="BM98" s="2">
        <v>372.0965138017566</v>
      </c>
    </row>
    <row r="99" spans="1:65">
      <c r="A99" s="2">
        <f t="shared" si="1"/>
        <v>2093</v>
      </c>
      <c r="B99" s="1">
        <f>economy!Z139</f>
        <v>15801.788783446562</v>
      </c>
      <c r="C99" s="1">
        <f>economy!AA139</f>
        <v>33604.23559884866</v>
      </c>
      <c r="D99" s="1">
        <f>economy!AB139</f>
        <v>26228.294322148322</v>
      </c>
      <c r="E99" s="1">
        <f>temperature!G249</f>
        <v>721.60942205636741</v>
      </c>
      <c r="F99" s="12">
        <f>temperature!I249</f>
        <v>3.7074109901904491</v>
      </c>
      <c r="G99" s="2">
        <f>economy!BE139</f>
        <v>6.7853500114825716</v>
      </c>
      <c r="H99" s="2">
        <f>economy!BF139</f>
        <v>87.24138790799077</v>
      </c>
      <c r="I99" s="2">
        <f>economy!BG139</f>
        <v>140.672802637177</v>
      </c>
      <c r="J99" s="1">
        <v>16116.19197977226</v>
      </c>
      <c r="K99" s="1">
        <v>38145.11562992353</v>
      </c>
      <c r="L99" s="1">
        <v>34813.132924954145</v>
      </c>
      <c r="M99" s="1">
        <v>748.75144564834397</v>
      </c>
      <c r="N99" s="12">
        <v>3.7867985275040232</v>
      </c>
      <c r="O99" s="2">
        <v>0</v>
      </c>
      <c r="P99" s="2">
        <v>0</v>
      </c>
      <c r="Q99" s="2">
        <v>0</v>
      </c>
      <c r="R99" s="2">
        <v>15305.59855748508</v>
      </c>
      <c r="S99" s="2">
        <v>36226.5367462059</v>
      </c>
      <c r="T99" s="2">
        <v>33062.14223737592</v>
      </c>
      <c r="U99" s="2">
        <v>728.36202725674866</v>
      </c>
      <c r="V99" s="2">
        <v>3.6911661896668178</v>
      </c>
      <c r="W99" s="2">
        <v>42.460926078014914</v>
      </c>
      <c r="X99" s="2">
        <v>14.958600872992186</v>
      </c>
      <c r="Y99" s="2">
        <v>5.6802412386597476</v>
      </c>
      <c r="Z99" s="2">
        <v>14486.446309189721</v>
      </c>
      <c r="AA99" s="2">
        <v>34287.699492755775</v>
      </c>
      <c r="AB99" s="2">
        <v>31292.662727039027</v>
      </c>
      <c r="AC99" s="2">
        <v>707.76092881503882</v>
      </c>
      <c r="AD99" s="2">
        <v>3.5922698873625434</v>
      </c>
      <c r="AE99" s="2">
        <v>169.68446678106682</v>
      </c>
      <c r="AF99" s="2">
        <v>59.778303913939361</v>
      </c>
      <c r="AG99" s="2">
        <v>22.699662192781375</v>
      </c>
      <c r="AH99" s="1">
        <v>15305.598999691987</v>
      </c>
      <c r="AI99" s="1">
        <v>36226.535638570967</v>
      </c>
      <c r="AJ99" s="1">
        <v>33062.14127195983</v>
      </c>
      <c r="AK99" s="1">
        <v>728.34296275712927</v>
      </c>
      <c r="AL99" s="12">
        <v>3.6909870287196496</v>
      </c>
      <c r="AM99" s="2">
        <v>42.460927195544322</v>
      </c>
      <c r="AN99" s="2">
        <v>14.9586004574266</v>
      </c>
      <c r="AO99" s="2">
        <v>5.6802410878154967</v>
      </c>
      <c r="AP99" s="2">
        <v>14486.447841630219</v>
      </c>
      <c r="AQ99" s="2">
        <v>34287.69619572629</v>
      </c>
      <c r="AR99" s="2">
        <v>31292.659867308284</v>
      </c>
      <c r="AS99" s="2">
        <v>707.72201268751542</v>
      </c>
      <c r="AT99" s="2">
        <v>3.5918969292554852</v>
      </c>
      <c r="AU99" s="2">
        <v>169.6844831325881</v>
      </c>
      <c r="AV99" s="2">
        <v>59.778298691097717</v>
      </c>
      <c r="AW99" s="2">
        <v>22.699660306178586</v>
      </c>
      <c r="AX99" s="2">
        <v>15801.788783446562</v>
      </c>
      <c r="AY99" s="2">
        <v>33604.23559884866</v>
      </c>
      <c r="AZ99" s="2">
        <v>26228.294322148322</v>
      </c>
      <c r="BA99" s="2">
        <v>721.60942205636741</v>
      </c>
      <c r="BB99" s="2">
        <v>3.7074109901904491</v>
      </c>
      <c r="BC99" s="2">
        <v>6.7853500114825716</v>
      </c>
      <c r="BD99" s="2">
        <v>87.24138790799077</v>
      </c>
      <c r="BE99" s="2">
        <v>140.672802637177</v>
      </c>
      <c r="BF99" s="2">
        <v>15446.634286543078</v>
      </c>
      <c r="BG99" s="2">
        <v>29386.741602274818</v>
      </c>
      <c r="BH99" s="2">
        <v>20120.473898409757</v>
      </c>
      <c r="BI99" s="2">
        <v>696.39764955738679</v>
      </c>
      <c r="BJ99" s="2">
        <v>3.6260475393493015</v>
      </c>
      <c r="BK99" s="2">
        <v>30.588945113652457</v>
      </c>
      <c r="BL99" s="2">
        <v>316.06581590137046</v>
      </c>
      <c r="BM99" s="2">
        <v>395.59276941202029</v>
      </c>
    </row>
    <row r="100" spans="1:65">
      <c r="A100" s="2">
        <f t="shared" si="1"/>
        <v>2094</v>
      </c>
      <c r="B100" s="1">
        <f>economy!Z140</f>
        <v>15740.438582344736</v>
      </c>
      <c r="C100" s="1">
        <f>economy!AA140</f>
        <v>33567.611745367241</v>
      </c>
      <c r="D100" s="1">
        <f>economy!AB140</f>
        <v>26295.662626694419</v>
      </c>
      <c r="E100" s="1">
        <f>temperature!G250</f>
        <v>726.13584798534862</v>
      </c>
      <c r="F100" s="12">
        <f>temperature!I250</f>
        <v>3.7449916116526598</v>
      </c>
      <c r="G100" s="2">
        <f>economy!BE140</f>
        <v>7.2304941871227326</v>
      </c>
      <c r="H100" s="2">
        <f>economy!BF140</f>
        <v>93.216991872928304</v>
      </c>
      <c r="I100" s="2">
        <f>economy!BG140</f>
        <v>151.64243656274638</v>
      </c>
      <c r="J100" s="1">
        <v>16062.127859971495</v>
      </c>
      <c r="K100" s="1">
        <v>38242.088791555987</v>
      </c>
      <c r="L100" s="1">
        <v>35278.387879385096</v>
      </c>
      <c r="M100" s="1">
        <v>754.54672666720398</v>
      </c>
      <c r="N100" s="12">
        <v>3.8278578687037208</v>
      </c>
      <c r="O100" s="2">
        <v>0</v>
      </c>
      <c r="P100" s="2">
        <v>0</v>
      </c>
      <c r="Q100" s="2">
        <v>0</v>
      </c>
      <c r="R100" s="2">
        <v>15254.25364540909</v>
      </c>
      <c r="S100" s="2">
        <v>36318.632383799733</v>
      </c>
      <c r="T100" s="2">
        <v>33503.996264334142</v>
      </c>
      <c r="U100" s="2">
        <v>733.85152627810885</v>
      </c>
      <c r="V100" s="2">
        <v>3.7308861920116523</v>
      </c>
      <c r="W100" s="2">
        <v>42.946638805915285</v>
      </c>
      <c r="X100" s="2">
        <v>15.174772975435893</v>
      </c>
      <c r="Y100" s="2">
        <v>5.7555839163256062</v>
      </c>
      <c r="Z100" s="2">
        <v>14437.849233853949</v>
      </c>
      <c r="AA100" s="2">
        <v>34374.865961730146</v>
      </c>
      <c r="AB100" s="2">
        <v>31710.868606627821</v>
      </c>
      <c r="AC100" s="2">
        <v>712.94139585383039</v>
      </c>
      <c r="AD100" s="2">
        <v>3.6305822724093386</v>
      </c>
      <c r="AE100" s="2">
        <v>171.62549474281008</v>
      </c>
      <c r="AF100" s="2">
        <v>60.642181243809176</v>
      </c>
      <c r="AG100" s="2">
        <v>23.000750208973983</v>
      </c>
      <c r="AH100" s="1">
        <v>15254.254046885899</v>
      </c>
      <c r="AI100" s="1">
        <v>36318.631374830125</v>
      </c>
      <c r="AJ100" s="1">
        <v>33503.995374603408</v>
      </c>
      <c r="AK100" s="1">
        <v>733.83256578941518</v>
      </c>
      <c r="AL100" s="12">
        <v>3.7307084217247555</v>
      </c>
      <c r="AM100" s="2">
        <v>42.946639835676812</v>
      </c>
      <c r="AN100" s="2">
        <v>15.174772592341794</v>
      </c>
      <c r="AO100" s="2">
        <v>5.7555837773031069</v>
      </c>
      <c r="AP100" s="2">
        <v>14437.850625146879</v>
      </c>
      <c r="AQ100" s="2">
        <v>34374.862958391655</v>
      </c>
      <c r="AR100" s="2">
        <v>31710.865971090217</v>
      </c>
      <c r="AS100" s="2">
        <v>712.90269193001882</v>
      </c>
      <c r="AT100" s="2">
        <v>3.630212134604903</v>
      </c>
      <c r="AU100" s="2">
        <v>171.62550981012572</v>
      </c>
      <c r="AV100" s="2">
        <v>60.642176429070176</v>
      </c>
      <c r="AW100" s="2">
        <v>23.00074847022535</v>
      </c>
      <c r="AX100" s="2">
        <v>15740.438582344736</v>
      </c>
      <c r="AY100" s="2">
        <v>33567.611745367241</v>
      </c>
      <c r="AZ100" s="2">
        <v>26295.662626694419</v>
      </c>
      <c r="BA100" s="2">
        <v>726.13584798534862</v>
      </c>
      <c r="BB100" s="2">
        <v>3.7449916116526598</v>
      </c>
      <c r="BC100" s="2">
        <v>7.2304941871227326</v>
      </c>
      <c r="BD100" s="2">
        <v>93.216991872928304</v>
      </c>
      <c r="BE100" s="2">
        <v>151.64243656274638</v>
      </c>
      <c r="BF100" s="2">
        <v>15377.477786889634</v>
      </c>
      <c r="BG100" s="2">
        <v>29254.845352457469</v>
      </c>
      <c r="BH100" s="2">
        <v>20017.454019424389</v>
      </c>
      <c r="BI100" s="2">
        <v>699.96558234907877</v>
      </c>
      <c r="BJ100" s="2">
        <v>3.6604734574702951</v>
      </c>
      <c r="BK100" s="2">
        <v>32.550611082189533</v>
      </c>
      <c r="BL100" s="2">
        <v>335.4194487855533</v>
      </c>
      <c r="BM100" s="2">
        <v>420.08127555882083</v>
      </c>
    </row>
    <row r="101" spans="1:65">
      <c r="A101" s="2">
        <f t="shared" si="1"/>
        <v>2095</v>
      </c>
      <c r="B101" s="1">
        <f>economy!Z141</f>
        <v>15677.311079146697</v>
      </c>
      <c r="C101" s="1">
        <f>economy!AA141</f>
        <v>33523.238857596843</v>
      </c>
      <c r="D101" s="1">
        <f>economy!AB141</f>
        <v>26350.954607719461</v>
      </c>
      <c r="E101" s="1">
        <f>temperature!G251</f>
        <v>730.62602721295866</v>
      </c>
      <c r="F101" s="12">
        <f>temperature!I251</f>
        <v>3.7824181369334555</v>
      </c>
      <c r="G101" s="2">
        <f>economy!BE141</f>
        <v>7.7019572907534721</v>
      </c>
      <c r="H101" s="2">
        <f>economy!BF141</f>
        <v>99.547504099251682</v>
      </c>
      <c r="I101" s="2">
        <f>economy!BG141</f>
        <v>163.30439926048828</v>
      </c>
      <c r="J101" s="1">
        <v>16006.374406484636</v>
      </c>
      <c r="K101" s="1">
        <v>38333.591465062025</v>
      </c>
      <c r="L101" s="1">
        <v>35744.738889480926</v>
      </c>
      <c r="M101" s="1">
        <v>760.35438092025322</v>
      </c>
      <c r="N101" s="12">
        <v>3.8688878565230236</v>
      </c>
      <c r="O101" s="2">
        <v>0</v>
      </c>
      <c r="P101" s="2">
        <v>0</v>
      </c>
      <c r="Q101" s="2">
        <v>0</v>
      </c>
      <c r="R101" s="2">
        <v>15201.304372255237</v>
      </c>
      <c r="S101" s="2">
        <v>36405.532688602543</v>
      </c>
      <c r="T101" s="2">
        <v>33946.891223603656</v>
      </c>
      <c r="U101" s="2">
        <v>739.35294644953456</v>
      </c>
      <c r="V101" s="2">
        <v>3.770586398220646</v>
      </c>
      <c r="W101" s="2">
        <v>43.432887606733857</v>
      </c>
      <c r="X101" s="2">
        <v>15.391800271094075</v>
      </c>
      <c r="Y101" s="2">
        <v>5.831101850506216</v>
      </c>
      <c r="Z101" s="2">
        <v>14387.733675204547</v>
      </c>
      <c r="AA101" s="2">
        <v>34457.115171171208</v>
      </c>
      <c r="AB101" s="2">
        <v>32130.059721633963</v>
      </c>
      <c r="AC101" s="2">
        <v>718.13332751238931</v>
      </c>
      <c r="AD101" s="2">
        <v>3.668884360614296</v>
      </c>
      <c r="AE101" s="2">
        <v>173.56866508300769</v>
      </c>
      <c r="AF101" s="2">
        <v>61.50947616304876</v>
      </c>
      <c r="AG101" s="2">
        <v>23.302538602925921</v>
      </c>
      <c r="AH101" s="1">
        <v>15201.304736747523</v>
      </c>
      <c r="AI101" s="1">
        <v>36405.531769528192</v>
      </c>
      <c r="AJ101" s="1">
        <v>33946.890403637903</v>
      </c>
      <c r="AK101" s="1">
        <v>739.33408838772129</v>
      </c>
      <c r="AL101" s="12">
        <v>3.7704100198417274</v>
      </c>
      <c r="AM101" s="2">
        <v>43.432888555605324</v>
      </c>
      <c r="AN101" s="2">
        <v>15.391799917941373</v>
      </c>
      <c r="AO101" s="2">
        <v>5.8311017223810362</v>
      </c>
      <c r="AP101" s="2">
        <v>14387.734938329968</v>
      </c>
      <c r="AQ101" s="2">
        <v>34457.112435418429</v>
      </c>
      <c r="AR101" s="2">
        <v>32130.057292752434</v>
      </c>
      <c r="AS101" s="2">
        <v>718.09483256847648</v>
      </c>
      <c r="AT101" s="2">
        <v>3.6685170473447806</v>
      </c>
      <c r="AU101" s="2">
        <v>173.56867896675249</v>
      </c>
      <c r="AV101" s="2">
        <v>61.509471724614215</v>
      </c>
      <c r="AW101" s="2">
        <v>23.302537000469595</v>
      </c>
      <c r="AX101" s="2">
        <v>15677.311079146697</v>
      </c>
      <c r="AY101" s="2">
        <v>33523.238857596843</v>
      </c>
      <c r="AZ101" s="2">
        <v>26350.954607719461</v>
      </c>
      <c r="BA101" s="2">
        <v>730.62602721295866</v>
      </c>
      <c r="BB101" s="2">
        <v>3.7824181369334555</v>
      </c>
      <c r="BC101" s="2">
        <v>7.7019572907534721</v>
      </c>
      <c r="BD101" s="2">
        <v>99.547504099251682</v>
      </c>
      <c r="BE101" s="2">
        <v>163.30439926048828</v>
      </c>
      <c r="BF101" s="2">
        <v>15306.473339607399</v>
      </c>
      <c r="BG101" s="2">
        <v>29115.182444020313</v>
      </c>
      <c r="BH101" s="2">
        <v>19904.030146039178</v>
      </c>
      <c r="BI101" s="2">
        <v>703.47657170662967</v>
      </c>
      <c r="BJ101" s="2">
        <v>3.6946635416247813</v>
      </c>
      <c r="BK101" s="2">
        <v>34.624090238281831</v>
      </c>
      <c r="BL101" s="2">
        <v>355.7252159790545</v>
      </c>
      <c r="BM101" s="2">
        <v>445.56676799273333</v>
      </c>
    </row>
    <row r="102" spans="1:65">
      <c r="A102" s="2">
        <f t="shared" si="1"/>
        <v>2096</v>
      </c>
      <c r="B102" s="1">
        <f>economy!Z142</f>
        <v>15612.446709133133</v>
      </c>
      <c r="C102" s="1">
        <f>economy!AA142</f>
        <v>33471.1645584996</v>
      </c>
      <c r="D102" s="1">
        <f>economy!AB142</f>
        <v>26394.013893585365</v>
      </c>
      <c r="E102" s="1">
        <f>temperature!G252</f>
        <v>735.07814250075842</v>
      </c>
      <c r="F102" s="12">
        <f>temperature!I252</f>
        <v>3.8196824774282985</v>
      </c>
      <c r="G102" s="2">
        <f>economy!BE142</f>
        <v>8.2011125802881963</v>
      </c>
      <c r="H102" s="2">
        <f>economy!BF142</f>
        <v>106.25000021951635</v>
      </c>
      <c r="I102" s="2">
        <f>economy!BG142</f>
        <v>175.6867937894672</v>
      </c>
      <c r="J102" s="1">
        <v>15948.971076239382</v>
      </c>
      <c r="K102" s="1">
        <v>38419.649925734549</v>
      </c>
      <c r="L102" s="1">
        <v>36212.136938148091</v>
      </c>
      <c r="M102" s="1">
        <v>766.17384527861896</v>
      </c>
      <c r="N102" s="12">
        <v>3.9098837534846065</v>
      </c>
      <c r="O102" s="2">
        <v>0</v>
      </c>
      <c r="P102" s="2">
        <v>0</v>
      </c>
      <c r="Q102" s="2">
        <v>0</v>
      </c>
      <c r="R102" s="2">
        <v>15146.788209985787</v>
      </c>
      <c r="S102" s="2">
        <v>36487.262613727959</v>
      </c>
      <c r="T102" s="2">
        <v>34390.780563121574</v>
      </c>
      <c r="U102" s="2">
        <v>744.86574963401313</v>
      </c>
      <c r="V102" s="2">
        <v>3.810262165631392</v>
      </c>
      <c r="W102" s="2">
        <v>43.919621360102497</v>
      </c>
      <c r="X102" s="2">
        <v>15.609657186848215</v>
      </c>
      <c r="Y102" s="2">
        <v>5.9067871681889255</v>
      </c>
      <c r="Z102" s="2">
        <v>14336.135098556073</v>
      </c>
      <c r="AA102" s="2">
        <v>34534.470736958654</v>
      </c>
      <c r="AB102" s="2">
        <v>32550.192010388102</v>
      </c>
      <c r="AC102" s="2">
        <v>723.33621090180668</v>
      </c>
      <c r="AD102" s="2">
        <v>3.707171621778782</v>
      </c>
      <c r="AE102" s="2">
        <v>175.51377350430735</v>
      </c>
      <c r="AF102" s="2">
        <v>62.380086473235117</v>
      </c>
      <c r="AG102" s="2">
        <v>23.604995911411677</v>
      </c>
      <c r="AH102" s="1">
        <v>15146.78854089529</v>
      </c>
      <c r="AI102" s="1">
        <v>36487.26177655653</v>
      </c>
      <c r="AJ102" s="1">
        <v>34390.77980746251</v>
      </c>
      <c r="AK102" s="1">
        <v>744.84699245837555</v>
      </c>
      <c r="AL102" s="12">
        <v>3.8100871794195137</v>
      </c>
      <c r="AM102" s="2">
        <v>43.919622234424068</v>
      </c>
      <c r="AN102" s="2">
        <v>15.609656861303339</v>
      </c>
      <c r="AO102" s="2">
        <v>5.9067870501087523</v>
      </c>
      <c r="AP102" s="2">
        <v>14336.136245302469</v>
      </c>
      <c r="AQ102" s="2">
        <v>34534.468245001357</v>
      </c>
      <c r="AR102" s="2">
        <v>32550.189771994163</v>
      </c>
      <c r="AS102" s="2">
        <v>723.2979218014267</v>
      </c>
      <c r="AT102" s="2">
        <v>3.706807135213356</v>
      </c>
      <c r="AU102" s="2">
        <v>175.51378629724923</v>
      </c>
      <c r="AV102" s="2">
        <v>62.380082381776596</v>
      </c>
      <c r="AW102" s="2">
        <v>23.604994434587823</v>
      </c>
      <c r="AX102" s="2">
        <v>15612.446709133133</v>
      </c>
      <c r="AY102" s="2">
        <v>33471.1645584996</v>
      </c>
      <c r="AZ102" s="2">
        <v>26394.013893585365</v>
      </c>
      <c r="BA102" s="2">
        <v>735.07814250075842</v>
      </c>
      <c r="BB102" s="2">
        <v>3.8196824774282985</v>
      </c>
      <c r="BC102" s="2">
        <v>8.2011125802881963</v>
      </c>
      <c r="BD102" s="2">
        <v>106.25000021951635</v>
      </c>
      <c r="BE102" s="2">
        <v>175.6867937894672</v>
      </c>
      <c r="BF102" s="2">
        <v>15233.663512721416</v>
      </c>
      <c r="BG102" s="2">
        <v>28967.892259952252</v>
      </c>
      <c r="BH102" s="2">
        <v>19780.449590218053</v>
      </c>
      <c r="BI102" s="2">
        <v>706.92922610728601</v>
      </c>
      <c r="BJ102" s="2">
        <v>3.728609471449793</v>
      </c>
      <c r="BK102" s="2">
        <v>36.814867023621268</v>
      </c>
      <c r="BL102" s="2">
        <v>377.01408315421594</v>
      </c>
      <c r="BM102" s="2">
        <v>472.05145408821471</v>
      </c>
    </row>
    <row r="103" spans="1:65">
      <c r="A103" s="2">
        <f t="shared" si="1"/>
        <v>2097</v>
      </c>
      <c r="B103" s="1">
        <f>economy!Z143</f>
        <v>15545.885862812192</v>
      </c>
      <c r="C103" s="1">
        <f>economy!AA143</f>
        <v>33411.440781594974</v>
      </c>
      <c r="D103" s="1">
        <f>economy!AB143</f>
        <v>26424.704331599172</v>
      </c>
      <c r="E103" s="1">
        <f>temperature!G253</f>
        <v>739.49038853558113</v>
      </c>
      <c r="F103" s="12">
        <f>temperature!I253</f>
        <v>3.8567766349951045</v>
      </c>
      <c r="G103" s="2">
        <f>economy!BE143</f>
        <v>8.7293944441791389</v>
      </c>
      <c r="H103" s="2">
        <f>economy!BF143</f>
        <v>113.34210244244025</v>
      </c>
      <c r="I103" s="2">
        <f>economy!BG143</f>
        <v>188.81746866608765</v>
      </c>
      <c r="J103" s="1">
        <v>15889.957231847644</v>
      </c>
      <c r="K103" s="1">
        <v>38500.292225141871</v>
      </c>
      <c r="L103" s="1">
        <v>36680.532993464585</v>
      </c>
      <c r="M103" s="1">
        <v>772.00456366888443</v>
      </c>
      <c r="N103" s="12">
        <v>3.9508409416218728</v>
      </c>
      <c r="O103" s="2">
        <v>0</v>
      </c>
      <c r="P103" s="2">
        <v>0</v>
      </c>
      <c r="Q103" s="2">
        <v>0</v>
      </c>
      <c r="R103" s="2">
        <v>15090.742541028145</v>
      </c>
      <c r="S103" s="2">
        <v>36563.848799278196</v>
      </c>
      <c r="T103" s="2">
        <v>34835.617716771689</v>
      </c>
      <c r="U103" s="2">
        <v>750.38940450583448</v>
      </c>
      <c r="V103" s="2">
        <v>3.8499089619257174</v>
      </c>
      <c r="W103" s="2">
        <v>44.406789231939698</v>
      </c>
      <c r="X103" s="2">
        <v>15.828318079929947</v>
      </c>
      <c r="Y103" s="2">
        <v>5.9826319954443195</v>
      </c>
      <c r="Z103" s="2">
        <v>14283.088884585792</v>
      </c>
      <c r="AA103" s="2">
        <v>34606.957871827908</v>
      </c>
      <c r="AB103" s="2">
        <v>32971.221398002708</v>
      </c>
      <c r="AC103" s="2">
        <v>728.54953969790108</v>
      </c>
      <c r="AD103" s="2">
        <v>3.7454396264076188</v>
      </c>
      <c r="AE103" s="2">
        <v>177.46061685402231</v>
      </c>
      <c r="AF103" s="2">
        <v>63.253909697751112</v>
      </c>
      <c r="AG103" s="2">
        <v>23.908090667596845</v>
      </c>
      <c r="AH103" s="1">
        <v>15090.742841444253</v>
      </c>
      <c r="AI103" s="1">
        <v>36563.848036726296</v>
      </c>
      <c r="AJ103" s="1">
        <v>34835.617020387064</v>
      </c>
      <c r="AK103" s="1">
        <v>750.3707467171796</v>
      </c>
      <c r="AL103" s="12">
        <v>3.849735367209862</v>
      </c>
      <c r="AM103" s="2">
        <v>44.40679003755573</v>
      </c>
      <c r="AN103" s="2">
        <v>15.828317779840635</v>
      </c>
      <c r="AO103" s="2">
        <v>5.9826318866233468</v>
      </c>
      <c r="AP103" s="2">
        <v>14283.089925659215</v>
      </c>
      <c r="AQ103" s="2">
        <v>34606.955601986025</v>
      </c>
      <c r="AR103" s="2">
        <v>32971.21933518997</v>
      </c>
      <c r="AS103" s="2">
        <v>728.51145338850165</v>
      </c>
      <c r="AT103" s="2">
        <v>3.7450779667721688</v>
      </c>
      <c r="AU103" s="2">
        <v>177.46062864167587</v>
      </c>
      <c r="AV103" s="2">
        <v>63.253905926218955</v>
      </c>
      <c r="AW103" s="2">
        <v>23.908089306577462</v>
      </c>
      <c r="AX103" s="2">
        <v>15545.885862812192</v>
      </c>
      <c r="AY103" s="2">
        <v>33411.440781594974</v>
      </c>
      <c r="AZ103" s="2">
        <v>26424.704331599172</v>
      </c>
      <c r="BA103" s="2">
        <v>739.49038853558113</v>
      </c>
      <c r="BB103" s="2">
        <v>3.8567766349951045</v>
      </c>
      <c r="BC103" s="2">
        <v>8.7293944441791389</v>
      </c>
      <c r="BD103" s="2">
        <v>113.34210244244025</v>
      </c>
      <c r="BE103" s="2">
        <v>188.81746866608765</v>
      </c>
      <c r="BF103" s="2">
        <v>15159.090893540229</v>
      </c>
      <c r="BG103" s="2">
        <v>28813.120212405294</v>
      </c>
      <c r="BH103" s="2">
        <v>19646.981501586608</v>
      </c>
      <c r="BI103" s="2">
        <v>710.32221689738049</v>
      </c>
      <c r="BJ103" s="2">
        <v>3.7623031203421391</v>
      </c>
      <c r="BK103" s="2">
        <v>39.128644045983165</v>
      </c>
      <c r="BL103" s="2">
        <v>399.31704731304865</v>
      </c>
      <c r="BM103" s="2">
        <v>499.53496492280027</v>
      </c>
    </row>
    <row r="104" spans="1:65">
      <c r="A104" s="2">
        <f t="shared" si="1"/>
        <v>2098</v>
      </c>
      <c r="B104" s="1">
        <f>economy!Z144</f>
        <v>15477.66886793121</v>
      </c>
      <c r="C104" s="1">
        <f>economy!AA144</f>
        <v>33344.123758551155</v>
      </c>
      <c r="D104" s="1">
        <f>economy!AB144</f>
        <v>26442.910969325399</v>
      </c>
      <c r="E104" s="1">
        <f>temperature!G254</f>
        <v>743.86097455237655</v>
      </c>
      <c r="F104" s="12">
        <f>temperature!I254</f>
        <v>3.8936927047369729</v>
      </c>
      <c r="G104" s="2">
        <f>economy!BE144</f>
        <v>9.2883005812567383</v>
      </c>
      <c r="H104" s="2">
        <f>economy!BF144</f>
        <v>120.84197900154474</v>
      </c>
      <c r="I104" s="2">
        <f>economy!BG144</f>
        <v>202.72387992752391</v>
      </c>
      <c r="J104" s="1">
        <v>15829.372124028023</v>
      </c>
      <c r="K104" s="1">
        <v>38575.548148569578</v>
      </c>
      <c r="L104" s="1">
        <v>37149.878026451181</v>
      </c>
      <c r="M104" s="1">
        <v>777.845987125477</v>
      </c>
      <c r="N104" s="12">
        <v>3.9917549216378894</v>
      </c>
      <c r="O104" s="2">
        <v>0</v>
      </c>
      <c r="P104" s="2">
        <v>0</v>
      </c>
      <c r="Q104" s="2">
        <v>0</v>
      </c>
      <c r="R104" s="2">
        <v>15033.204641578119</v>
      </c>
      <c r="S104" s="2">
        <v>36635.319531921828</v>
      </c>
      <c r="T104" s="2">
        <v>35281.356121259487</v>
      </c>
      <c r="U104" s="2">
        <v>755.923386595078</v>
      </c>
      <c r="V104" s="2">
        <v>3.8895223646525388</v>
      </c>
      <c r="W104" s="2">
        <v>44.894340689631385</v>
      </c>
      <c r="X104" s="2">
        <v>16.047757248906869</v>
      </c>
      <c r="Y104" s="2">
        <v>6.0586284602860916</v>
      </c>
      <c r="Z104" s="2">
        <v>14228.630313520804</v>
      </c>
      <c r="AA104" s="2">
        <v>34674.603347097473</v>
      </c>
      <c r="AB104" s="2">
        <v>33393.103812337547</v>
      </c>
      <c r="AC104" s="2">
        <v>733.77281417772747</v>
      </c>
      <c r="AD104" s="2">
        <v>3.7836840455976897</v>
      </c>
      <c r="AE104" s="2">
        <v>179.40899318475269</v>
      </c>
      <c r="AF104" s="2">
        <v>64.130843125676776</v>
      </c>
      <c r="AG104" s="2">
        <v>24.211791412462713</v>
      </c>
      <c r="AH104" s="1">
        <v>15033.204914306478</v>
      </c>
      <c r="AI104" s="1">
        <v>36635.318837352264</v>
      </c>
      <c r="AJ104" s="1">
        <v>35281.355479509919</v>
      </c>
      <c r="AK104" s="1">
        <v>755.90482673398787</v>
      </c>
      <c r="AL104" s="12">
        <v>3.8893501598873379</v>
      </c>
      <c r="AM104" s="2">
        <v>44.894341431929291</v>
      </c>
      <c r="AN104" s="2">
        <v>16.047756972288127</v>
      </c>
      <c r="AO104" s="2">
        <v>6.0586283599998492</v>
      </c>
      <c r="AP104" s="2">
        <v>14228.631258644109</v>
      </c>
      <c r="AQ104" s="2">
        <v>34674.601279614493</v>
      </c>
      <c r="AR104" s="2">
        <v>33393.101911363425</v>
      </c>
      <c r="AS104" s="2">
        <v>733.73492768711526</v>
      </c>
      <c r="AT104" s="2">
        <v>3.7833252112889322</v>
      </c>
      <c r="AU104" s="2">
        <v>179.40900404594476</v>
      </c>
      <c r="AV104" s="2">
        <v>64.130839649123558</v>
      </c>
      <c r="AW104" s="2">
        <v>24.211790158186819</v>
      </c>
      <c r="AX104" s="2">
        <v>15477.66886793121</v>
      </c>
      <c r="AY104" s="2">
        <v>33344.123758551155</v>
      </c>
      <c r="AZ104" s="2">
        <v>26442.910969325399</v>
      </c>
      <c r="BA104" s="2">
        <v>743.86097455237655</v>
      </c>
      <c r="BB104" s="2">
        <v>3.8936927047369729</v>
      </c>
      <c r="BC104" s="2">
        <v>9.2883005812567383</v>
      </c>
      <c r="BD104" s="2">
        <v>120.84197900154474</v>
      </c>
      <c r="BE104" s="2">
        <v>202.72387992752391</v>
      </c>
      <c r="BF104" s="2">
        <v>15082.798069271092</v>
      </c>
      <c r="BG104" s="2">
        <v>28651.017562598994</v>
      </c>
      <c r="BH104" s="2">
        <v>19503.915672122293</v>
      </c>
      <c r="BI104" s="2">
        <v>713.65428047283535</v>
      </c>
      <c r="BJ104" s="2">
        <v>3.7957365612545266</v>
      </c>
      <c r="BK104" s="2">
        <v>41.571348173379889</v>
      </c>
      <c r="BL104" s="2">
        <v>422.6650749011975</v>
      </c>
      <c r="BM104" s="2">
        <v>528.01432545814464</v>
      </c>
    </row>
    <row r="105" spans="1:65">
      <c r="A105" s="2">
        <f t="shared" si="1"/>
        <v>2099</v>
      </c>
      <c r="B105" s="1">
        <f>economy!Z145</f>
        <v>15407.835971890254</v>
      </c>
      <c r="C105" s="1">
        <f>economy!AA145</f>
        <v>33269.274002602127</v>
      </c>
      <c r="D105" s="1">
        <f>economy!AB145</f>
        <v>26448.540967484827</v>
      </c>
      <c r="E105" s="1">
        <f>temperature!G255</f>
        <v>748.18812703060075</v>
      </c>
      <c r="F105" s="12">
        <f>temperature!I255</f>
        <v>3.930422877914761</v>
      </c>
      <c r="G105" s="2">
        <f>economy!BE145</f>
        <v>9.8793942344578927</v>
      </c>
      <c r="H105" s="2">
        <f>economy!BF145</f>
        <v>128.76834224863509</v>
      </c>
      <c r="I105" s="2">
        <f>economy!BG145</f>
        <v>217.43294782370356</v>
      </c>
      <c r="J105" s="1">
        <v>15767.254874483318</v>
      </c>
      <c r="K105" s="1">
        <v>38645.449172030065</v>
      </c>
      <c r="L105" s="1">
        <v>37620.123028831775</v>
      </c>
      <c r="M105" s="1">
        <v>783.69757383962576</v>
      </c>
      <c r="N105" s="12">
        <v>4.0326213119827159</v>
      </c>
      <c r="O105" s="2">
        <v>0</v>
      </c>
      <c r="P105" s="2">
        <v>0</v>
      </c>
      <c r="Q105" s="2">
        <v>0</v>
      </c>
      <c r="R105" s="2">
        <v>14974.211665335426</v>
      </c>
      <c r="S105" s="2">
        <v>36701.704704061165</v>
      </c>
      <c r="T105" s="2">
        <v>35727.949232977124</v>
      </c>
      <c r="U105" s="2">
        <v>761.46717832912668</v>
      </c>
      <c r="V105" s="2">
        <v>3.929098060658557</v>
      </c>
      <c r="W105" s="2">
        <v>45.382225516817506</v>
      </c>
      <c r="X105" s="2">
        <v>16.267948944570556</v>
      </c>
      <c r="Y105" s="2">
        <v>6.1347686955246212</v>
      </c>
      <c r="Z105" s="2">
        <v>14172.794549735367</v>
      </c>
      <c r="AA105" s="2">
        <v>34737.435454009428</v>
      </c>
      <c r="AB105" s="2">
        <v>33815.795199956192</v>
      </c>
      <c r="AC105" s="2">
        <v>739.00554125357507</v>
      </c>
      <c r="AD105" s="2">
        <v>3.8219006508243685</v>
      </c>
      <c r="AE105" s="2">
        <v>181.35870181343276</v>
      </c>
      <c r="AF105" s="2">
        <v>65.010783855290043</v>
      </c>
      <c r="AG105" s="2">
        <v>24.516066706205827</v>
      </c>
      <c r="AH105" s="1">
        <v>14974.211912924007</v>
      </c>
      <c r="AI105" s="1">
        <v>36701.70407142576</v>
      </c>
      <c r="AJ105" s="1">
        <v>35727.948641585557</v>
      </c>
      <c r="AK105" s="1">
        <v>761.44871497430995</v>
      </c>
      <c r="AL105" s="12">
        <v>3.9289272434773137</v>
      </c>
      <c r="AM105" s="2">
        <v>45.382226200763178</v>
      </c>
      <c r="AN105" s="2">
        <v>16.267948689591726</v>
      </c>
      <c r="AO105" s="2">
        <v>6.13476860310519</v>
      </c>
      <c r="AP105" s="2">
        <v>14172.795407738306</v>
      </c>
      <c r="AQ105" s="2">
        <v>34737.433570882102</v>
      </c>
      <c r="AR105" s="2">
        <v>33815.793448151213</v>
      </c>
      <c r="AS105" s="2">
        <v>738.96785168663064</v>
      </c>
      <c r="AT105" s="2">
        <v>3.8215446385184966</v>
      </c>
      <c r="AU105" s="2">
        <v>181.35871182082406</v>
      </c>
      <c r="AV105" s="2">
        <v>65.010780650707716</v>
      </c>
      <c r="AW105" s="2">
        <v>24.516065550319798</v>
      </c>
      <c r="AX105" s="2">
        <v>15407.835971890254</v>
      </c>
      <c r="AY105" s="2">
        <v>33269.274002602127</v>
      </c>
      <c r="AZ105" s="2">
        <v>26448.540967484827</v>
      </c>
      <c r="BA105" s="2">
        <v>748.18812703060075</v>
      </c>
      <c r="BB105" s="2">
        <v>3.930422877914761</v>
      </c>
      <c r="BC105" s="2">
        <v>9.8793942344578927</v>
      </c>
      <c r="BD105" s="2">
        <v>128.76834224863509</v>
      </c>
      <c r="BE105" s="2">
        <v>217.43294782370356</v>
      </c>
      <c r="BF105" s="2">
        <v>15004.827608011627</v>
      </c>
      <c r="BG105" s="2">
        <v>28481.74122880926</v>
      </c>
      <c r="BH105" s="2">
        <v>19351.561228221304</v>
      </c>
      <c r="BI105" s="2">
        <v>716.9242202618932</v>
      </c>
      <c r="BJ105" s="2">
        <v>3.828902072293324</v>
      </c>
      <c r="BK105" s="2">
        <v>44.149136677924581</v>
      </c>
      <c r="BL105" s="2">
        <v>447.08903793596789</v>
      </c>
      <c r="BM105" s="2">
        <v>557.48394320348939</v>
      </c>
    </row>
    <row r="106" spans="1:65">
      <c r="A106" s="2">
        <f t="shared" si="1"/>
        <v>2100</v>
      </c>
      <c r="B106" s="1">
        <f>economy!Z146</f>
        <v>15336.427324560238</v>
      </c>
      <c r="C106" s="1">
        <f>economy!AA146</f>
        <v>33186.95628765798</v>
      </c>
      <c r="D106" s="1">
        <f>economy!AB146</f>
        <v>26441.524434915533</v>
      </c>
      <c r="E106" s="1">
        <f>temperature!G256</f>
        <v>752.47009245411846</v>
      </c>
      <c r="F106" s="12">
        <f>temperature!I256</f>
        <v>3.966959444990334</v>
      </c>
      <c r="G106" s="2">
        <f>economy!BE146</f>
        <v>10.504306478972362</v>
      </c>
      <c r="H106" s="2">
        <f>economy!BF146</f>
        <v>137.14044532636305</v>
      </c>
      <c r="I106" s="2">
        <f>economy!BG146</f>
        <v>232.97090913569551</v>
      </c>
      <c r="J106" s="1">
        <v>15703.644459235313</v>
      </c>
      <c r="K106" s="1">
        <v>38710.028418880844</v>
      </c>
      <c r="L106" s="1">
        <v>38091.219030749846</v>
      </c>
      <c r="M106" s="1">
        <v>789.55878920487783</v>
      </c>
      <c r="N106" s="12">
        <v>4.0734358478549746</v>
      </c>
      <c r="O106" s="2">
        <v>0</v>
      </c>
      <c r="P106" s="2">
        <v>0</v>
      </c>
      <c r="Q106" s="2">
        <v>0</v>
      </c>
      <c r="R106" s="2">
        <v>14913.800627673982</v>
      </c>
      <c r="S106" s="2">
        <v>36763.035772628427</v>
      </c>
      <c r="T106" s="2">
        <v>36175.35054482695</v>
      </c>
      <c r="U106" s="2">
        <v>767.02026907118466</v>
      </c>
      <c r="V106" s="2">
        <v>3.9686318454328418</v>
      </c>
      <c r="W106" s="2">
        <v>45.870393827778592</v>
      </c>
      <c r="X106" s="2">
        <v>16.488867380717682</v>
      </c>
      <c r="Y106" s="2">
        <v>6.2110448416095672</v>
      </c>
      <c r="Z106" s="2">
        <v>14115.616626760278</v>
      </c>
      <c r="AA106" s="2">
        <v>34795.48396471938</v>
      </c>
      <c r="AB106" s="2">
        <v>34239.251542043465</v>
      </c>
      <c r="AC106" s="2">
        <v>744.24723450441491</v>
      </c>
      <c r="AD106" s="2">
        <v>3.8600853136319961</v>
      </c>
      <c r="AE106" s="2">
        <v>183.30954337878481</v>
      </c>
      <c r="AF106" s="2">
        <v>65.893628837141065</v>
      </c>
      <c r="AG106" s="2">
        <v>24.820885139594179</v>
      </c>
      <c r="AH106" s="1">
        <v>14913.800852436632</v>
      </c>
      <c r="AI106" s="1">
        <v>36763.035196415913</v>
      </c>
      <c r="AJ106" s="1">
        <v>36175.349999850368</v>
      </c>
      <c r="AK106" s="1">
        <v>767.00190083790926</v>
      </c>
      <c r="AL106" s="12">
        <v>3.9684624126979728</v>
      </c>
      <c r="AM106" s="2">
        <v>45.870394457949438</v>
      </c>
      <c r="AN106" s="2">
        <v>16.488867145690424</v>
      </c>
      <c r="AO106" s="2">
        <v>6.2110447564411784</v>
      </c>
      <c r="AP106" s="2">
        <v>14115.617405661418</v>
      </c>
      <c r="AQ106" s="2">
        <v>34795.482249542518</v>
      </c>
      <c r="AR106" s="2">
        <v>34239.249927727724</v>
      </c>
      <c r="AS106" s="2">
        <v>744.20973903996969</v>
      </c>
      <c r="AT106" s="2">
        <v>3.859732118388111</v>
      </c>
      <c r="AU106" s="2">
        <v>183.30955259935098</v>
      </c>
      <c r="AV106" s="2">
        <v>65.893625883310875</v>
      </c>
      <c r="AW106" s="2">
        <v>24.820884074396623</v>
      </c>
      <c r="AX106" s="2">
        <v>15336.427324560238</v>
      </c>
      <c r="AY106" s="2">
        <v>33186.95628765798</v>
      </c>
      <c r="AZ106" s="2">
        <v>26441.524434915533</v>
      </c>
      <c r="BA106" s="2">
        <v>752.47009245411846</v>
      </c>
      <c r="BB106" s="2">
        <v>3.966959444990334</v>
      </c>
      <c r="BC106" s="2">
        <v>10.504306478972362</v>
      </c>
      <c r="BD106" s="2">
        <v>137.14044532636305</v>
      </c>
      <c r="BE106" s="2">
        <v>232.97090913569551</v>
      </c>
      <c r="BF106" s="2">
        <v>14925.222040128343</v>
      </c>
      <c r="BG106" s="2">
        <v>28305.453582818198</v>
      </c>
      <c r="BH106" s="2">
        <v>19190.245221992951</v>
      </c>
      <c r="BI106" s="2">
        <v>720.13090849918353</v>
      </c>
      <c r="BJ106" s="2">
        <v>3.8617921420951005</v>
      </c>
      <c r="BK106" s="2">
        <v>46.868403423020126</v>
      </c>
      <c r="BL106" s="2">
        <v>472.61964833918398</v>
      </c>
      <c r="BM106" s="2">
        <v>587.93561549570006</v>
      </c>
    </row>
    <row r="107" spans="1:65">
      <c r="A107" s="2">
        <f t="shared" si="1"/>
        <v>2101</v>
      </c>
      <c r="B107" s="1">
        <f>economy!Z147</f>
        <v>15263.482961508496</v>
      </c>
      <c r="C107" s="1">
        <f>economy!AA147</f>
        <v>33097.239622984467</v>
      </c>
      <c r="D107" s="1">
        <f>economy!AB147</f>
        <v>26421.815176354397</v>
      </c>
      <c r="E107" s="1">
        <f>temperature!G257</f>
        <v>756.70514012360172</v>
      </c>
      <c r="F107" s="12">
        <f>temperature!I257</f>
        <v>4.0032947987996268</v>
      </c>
      <c r="G107" s="2">
        <f>economy!BE147</f>
        <v>11.164738565319574</v>
      </c>
      <c r="H107" s="2">
        <f>economy!BF147</f>
        <v>145.97807735640018</v>
      </c>
      <c r="I107" s="2">
        <f>economy!BG147</f>
        <v>249.36316623355341</v>
      </c>
      <c r="J107" s="1">
        <v>15638.579692419315</v>
      </c>
      <c r="K107" s="1">
        <v>38769.320616092213</v>
      </c>
      <c r="L107" s="1">
        <v>38563.117118411959</v>
      </c>
      <c r="M107" s="1">
        <v>795.42910585917093</v>
      </c>
      <c r="N107" s="12">
        <v>4.114194380133247</v>
      </c>
      <c r="O107" s="2">
        <v>0</v>
      </c>
      <c r="P107" s="2">
        <v>0</v>
      </c>
      <c r="Q107" s="2">
        <v>0</v>
      </c>
      <c r="R107" s="2">
        <v>14852.008390248911</v>
      </c>
      <c r="S107" s="2">
        <v>36819.345717549659</v>
      </c>
      <c r="T107" s="2">
        <v>36623.513602975705</v>
      </c>
      <c r="U107" s="2">
        <v>772.58215515577751</v>
      </c>
      <c r="V107" s="2">
        <v>4.008119622371094</v>
      </c>
      <c r="W107" s="2">
        <v>46.358796081418994</v>
      </c>
      <c r="X107" s="2">
        <v>16.710486744815718</v>
      </c>
      <c r="Y107" s="2">
        <v>6.287449049456848</v>
      </c>
      <c r="Z107" s="2">
        <v>14057.131432706594</v>
      </c>
      <c r="AA107" s="2">
        <v>34848.780092972964</v>
      </c>
      <c r="AB107" s="2">
        <v>34663.428870258052</v>
      </c>
      <c r="AC107" s="2">
        <v>749.49741420476221</v>
      </c>
      <c r="AD107" s="2">
        <v>3.8982340052343654</v>
      </c>
      <c r="AE107" s="2">
        <v>185.26131989716305</v>
      </c>
      <c r="AF107" s="2">
        <v>66.779274916667035</v>
      </c>
      <c r="AG107" s="2">
        <v>25.126215345261173</v>
      </c>
      <c r="AH107" s="1">
        <v>14852.008594286897</v>
      </c>
      <c r="AI107" s="1">
        <v>36819.345192738001</v>
      </c>
      <c r="AJ107" s="1">
        <v>36623.513100779091</v>
      </c>
      <c r="AK107" s="1">
        <v>772.56388069438276</v>
      </c>
      <c r="AL107" s="12">
        <v>4.0079515702221178</v>
      </c>
      <c r="AM107" s="2">
        <v>46.358796662034202</v>
      </c>
      <c r="AN107" s="2">
        <v>16.710486528183061</v>
      </c>
      <c r="AO107" s="2">
        <v>6.2874489709718198</v>
      </c>
      <c r="AP107" s="2">
        <v>14057.132139787673</v>
      </c>
      <c r="AQ107" s="2">
        <v>34848.778530797972</v>
      </c>
      <c r="AR107" s="2">
        <v>34663.427382664056</v>
      </c>
      <c r="AS107" s="2">
        <v>749.46011009262781</v>
      </c>
      <c r="AT107" s="2">
        <v>3.8978836205929333</v>
      </c>
      <c r="AU107" s="2">
        <v>185.26132839263826</v>
      </c>
      <c r="AV107" s="2">
        <v>66.779272194020635</v>
      </c>
      <c r="AW107" s="2">
        <v>25.126214363652117</v>
      </c>
      <c r="AX107" s="2">
        <v>15263.482961508496</v>
      </c>
      <c r="AY107" s="2">
        <v>33097.239622984467</v>
      </c>
      <c r="AZ107" s="2">
        <v>26421.815176354397</v>
      </c>
      <c r="BA107" s="2">
        <v>756.70514012360172</v>
      </c>
      <c r="BB107" s="2">
        <v>4.0032947987996268</v>
      </c>
      <c r="BC107" s="2">
        <v>11.164738565319574</v>
      </c>
      <c r="BD107" s="2">
        <v>145.97807735640018</v>
      </c>
      <c r="BE107" s="2">
        <v>249.36316623355341</v>
      </c>
      <c r="BF107" s="2">
        <v>14844.023840032296</v>
      </c>
      <c r="BG107" s="2">
        <v>28122.322235247822</v>
      </c>
      <c r="BH107" s="2">
        <v>19020.311134664957</v>
      </c>
      <c r="BI107" s="2">
        <v>723.27328778192918</v>
      </c>
      <c r="BJ107" s="2">
        <v>3.8943994749595152</v>
      </c>
      <c r="BK107" s="2">
        <v>49.735785086986716</v>
      </c>
      <c r="BL107" s="2">
        <v>499.28739068021582</v>
      </c>
      <c r="BM107" s="2">
        <v>619.35855528354148</v>
      </c>
    </row>
    <row r="108" spans="1:65">
      <c r="A108" s="2">
        <f t="shared" si="1"/>
        <v>2102</v>
      </c>
      <c r="B108" s="1">
        <f>economy!Z148</f>
        <v>15189.042787634797</v>
      </c>
      <c r="C108" s="1">
        <f>economy!AA148</f>
        <v>33000.197223337818</v>
      </c>
      <c r="D108" s="1">
        <f>economy!AB148</f>
        <v>26389.391344207088</v>
      </c>
      <c r="E108" s="1">
        <f>temperature!G258</f>
        <v>760.89156500948388</v>
      </c>
      <c r="F108" s="12">
        <f>temperature!I258</f>
        <v>4.0394214378529263</v>
      </c>
      <c r="G108" s="2">
        <f>economy!BE148</f>
        <v>11.86246431784906</v>
      </c>
      <c r="H108" s="2">
        <f>economy!BF148</f>
        <v>155.30155708245235</v>
      </c>
      <c r="I108" s="2">
        <f>economy!BG148</f>
        <v>266.63413409210125</v>
      </c>
      <c r="J108" s="1">
        <v>15572.099210540691</v>
      </c>
      <c r="K108" s="1">
        <v>38823.36205020755</v>
      </c>
      <c r="L108" s="1">
        <v>39035.76845162933</v>
      </c>
      <c r="M108" s="1">
        <v>801.30800372346005</v>
      </c>
      <c r="N108" s="12">
        <v>4.1548928742426252</v>
      </c>
      <c r="O108" s="2">
        <v>0</v>
      </c>
      <c r="P108" s="2">
        <v>0</v>
      </c>
      <c r="Q108" s="2">
        <v>0</v>
      </c>
      <c r="R108" s="2">
        <v>14788.871646042642</v>
      </c>
      <c r="S108" s="2">
        <v>36870.668999916408</v>
      </c>
      <c r="T108" s="2">
        <v>37072.392023512235</v>
      </c>
      <c r="U108" s="2">
        <v>778.15233992122069</v>
      </c>
      <c r="V108" s="2">
        <v>4.0475574019651228</v>
      </c>
      <c r="W108" s="2">
        <v>46.847383094841781</v>
      </c>
      <c r="X108" s="2">
        <v>16.932781208545151</v>
      </c>
      <c r="Y108" s="2">
        <v>6.3639734832558776</v>
      </c>
      <c r="Z108" s="2">
        <v>13997.373696105353</v>
      </c>
      <c r="AA108" s="2">
        <v>34897.356454507033</v>
      </c>
      <c r="AB108" s="2">
        <v>35088.283282493998</v>
      </c>
      <c r="AC108" s="2">
        <v>754.75560735092222</v>
      </c>
      <c r="AD108" s="2">
        <v>3.9363427960309147</v>
      </c>
      <c r="AE108" s="2">
        <v>187.21383481676872</v>
      </c>
      <c r="AF108" s="2">
        <v>67.667618876312503</v>
      </c>
      <c r="AG108" s="2">
        <v>25.432026008920904</v>
      </c>
      <c r="AH108" s="1">
        <v>14788.871831264101</v>
      </c>
      <c r="AI108" s="1">
        <v>36870.668521929671</v>
      </c>
      <c r="AJ108" s="1">
        <v>37072.391560744632</v>
      </c>
      <c r="AK108" s="1">
        <v>778.13415791570344</v>
      </c>
      <c r="AL108" s="12">
        <v>4.0473907258643003</v>
      </c>
      <c r="AM108" s="2">
        <v>46.847383629790215</v>
      </c>
      <c r="AN108" s="2">
        <v>16.932781008871235</v>
      </c>
      <c r="AO108" s="2">
        <v>6.3639734109308721</v>
      </c>
      <c r="AP108" s="2">
        <v>13997.374337978905</v>
      </c>
      <c r="AQ108" s="2">
        <v>34897.355031712876</v>
      </c>
      <c r="AR108" s="2">
        <v>35088.281911695558</v>
      </c>
      <c r="AS108" s="2">
        <v>754.71849190906573</v>
      </c>
      <c r="AT108" s="2">
        <v>3.9359952141074803</v>
      </c>
      <c r="AU108" s="2">
        <v>187.21384264405467</v>
      </c>
      <c r="AV108" s="2">
        <v>67.667616366804111</v>
      </c>
      <c r="AW108" s="2">
        <v>25.432025104355006</v>
      </c>
      <c r="AX108" s="2">
        <v>15189.042787634797</v>
      </c>
      <c r="AY108" s="2">
        <v>33000.197223337818</v>
      </c>
      <c r="AZ108" s="2">
        <v>26389.391344207088</v>
      </c>
      <c r="BA108" s="2">
        <v>760.89156500948388</v>
      </c>
      <c r="BB108" s="2">
        <v>4.0394214378529263</v>
      </c>
      <c r="BC108" s="2">
        <v>11.86246431784906</v>
      </c>
      <c r="BD108" s="2">
        <v>155.30155708245235</v>
      </c>
      <c r="BE108" s="2">
        <v>266.63413409210125</v>
      </c>
      <c r="BF108" s="2">
        <v>14761.275408361573</v>
      </c>
      <c r="BG108" s="2">
        <v>27932.519810244739</v>
      </c>
      <c r="BH108" s="2">
        <v>18842.117305794156</v>
      </c>
      <c r="BI108" s="2">
        <v>726.35037240090037</v>
      </c>
      <c r="BJ108" s="2">
        <v>3.9267169957168355</v>
      </c>
      <c r="BK108" s="2">
        <v>52.758167415722639</v>
      </c>
      <c r="BL108" s="2">
        <v>527.12245354829645</v>
      </c>
      <c r="BM108" s="2">
        <v>651.73943506068167</v>
      </c>
    </row>
    <row r="109" spans="1:65">
      <c r="A109" s="2">
        <f t="shared" si="1"/>
        <v>2103</v>
      </c>
      <c r="B109" s="1">
        <f>economy!Z149</f>
        <v>15113.146561219863</v>
      </c>
      <c r="C109" s="1">
        <f>economy!AA149</f>
        <v>32895.906474449439</v>
      </c>
      <c r="D109" s="1">
        <f>economy!AB149</f>
        <v>26344.25598602619</v>
      </c>
      <c r="E109" s="1">
        <f>temperature!G259</f>
        <v>765.02769063266396</v>
      </c>
      <c r="F109" s="12">
        <f>temperature!I259</f>
        <v>4.0753319697580466</v>
      </c>
      <c r="G109" s="2">
        <f>economy!BE149</f>
        <v>12.599332589130789</v>
      </c>
      <c r="H109" s="2">
        <f>economy!BF149</f>
        <v>165.13172491042386</v>
      </c>
      <c r="I109" s="2">
        <f>economy!BG149</f>
        <v>284.8070865763425</v>
      </c>
      <c r="J109" s="1">
        <v>15504.241457194395</v>
      </c>
      <c r="K109" s="1">
        <v>38872.190523036574</v>
      </c>
      <c r="L109" s="1">
        <v>39509.124281232216</v>
      </c>
      <c r="M109" s="1">
        <v>807.19497003689867</v>
      </c>
      <c r="N109" s="12">
        <v>4.1955274089614925</v>
      </c>
      <c r="O109" s="2">
        <v>0</v>
      </c>
      <c r="P109" s="2">
        <v>0</v>
      </c>
      <c r="Q109" s="2">
        <v>0</v>
      </c>
      <c r="R109" s="2">
        <v>14724.426904850885</v>
      </c>
      <c r="S109" s="2">
        <v>36917.041519904749</v>
      </c>
      <c r="T109" s="2">
        <v>37521.939508984404</v>
      </c>
      <c r="U109" s="2">
        <v>783.730333739044</v>
      </c>
      <c r="V109" s="2">
        <v>4.086941300922815</v>
      </c>
      <c r="W109" s="2">
        <v>47.336106056512357</v>
      </c>
      <c r="X109" s="2">
        <v>17.155724938210252</v>
      </c>
      <c r="Y109" s="2">
        <v>6.4406103232527832</v>
      </c>
      <c r="Z109" s="2">
        <v>13936.377972164433</v>
      </c>
      <c r="AA109" s="2">
        <v>34941.247027211866</v>
      </c>
      <c r="AB109" s="2">
        <v>35513.770958528112</v>
      </c>
      <c r="AC109" s="2">
        <v>760.0213476845978</v>
      </c>
      <c r="AD109" s="2">
        <v>3.97440785504409</v>
      </c>
      <c r="AE109" s="2">
        <v>189.16689307022497</v>
      </c>
      <c r="AF109" s="2">
        <v>68.558557477126641</v>
      </c>
      <c r="AG109" s="2">
        <v>25.73828588048784</v>
      </c>
      <c r="AH109" s="1">
        <v>14724.427072988541</v>
      </c>
      <c r="AI109" s="1">
        <v>36917.041084573422</v>
      </c>
      <c r="AJ109" s="1">
        <v>37521.939082556717</v>
      </c>
      <c r="AK109" s="1">
        <v>783.71224290571536</v>
      </c>
      <c r="AL109" s="12">
        <v>4.0867759956985594</v>
      </c>
      <c r="AM109" s="2">
        <v>47.336106549378442</v>
      </c>
      <c r="AN109" s="2">
        <v>17.155724754170969</v>
      </c>
      <c r="AO109" s="2">
        <v>6.4406102566053445</v>
      </c>
      <c r="AP109" s="2">
        <v>13936.378554835126</v>
      </c>
      <c r="AQ109" s="2">
        <v>34941.245731387455</v>
      </c>
      <c r="AR109" s="2">
        <v>35513.769695374882</v>
      </c>
      <c r="AS109" s="2">
        <v>759.98441829645549</v>
      </c>
      <c r="AT109" s="2">
        <v>3.9740630666184678</v>
      </c>
      <c r="AU109" s="2">
        <v>189.16690028176853</v>
      </c>
      <c r="AV109" s="2">
        <v>68.558555164114907</v>
      </c>
      <c r="AW109" s="2">
        <v>25.738285046931086</v>
      </c>
      <c r="AX109" s="2">
        <v>15113.146561219863</v>
      </c>
      <c r="AY109" s="2">
        <v>32895.906474449439</v>
      </c>
      <c r="AZ109" s="2">
        <v>26344.25598602619</v>
      </c>
      <c r="BA109" s="2">
        <v>765.02769063266396</v>
      </c>
      <c r="BB109" s="2">
        <v>4.0753319697580466</v>
      </c>
      <c r="BC109" s="2">
        <v>12.599332589130789</v>
      </c>
      <c r="BD109" s="2">
        <v>165.13172491042386</v>
      </c>
      <c r="BE109" s="2">
        <v>284.8070865763425</v>
      </c>
      <c r="BF109" s="2">
        <v>14677.019054579076</v>
      </c>
      <c r="BG109" s="2">
        <v>27736.223710023191</v>
      </c>
      <c r="BH109" s="2">
        <v>18656.035302587879</v>
      </c>
      <c r="BI109" s="2">
        <v>729.3612494405711</v>
      </c>
      <c r="BJ109" s="2">
        <v>3.9587378543093048</v>
      </c>
      <c r="BK109" s="2">
        <v>55.942691496457371</v>
      </c>
      <c r="BL109" s="2">
        <v>556.15465978602094</v>
      </c>
      <c r="BM109" s="2">
        <v>685.0624483587759</v>
      </c>
    </row>
    <row r="110" spans="1:65">
      <c r="A110" s="2">
        <f t="shared" si="1"/>
        <v>2104</v>
      </c>
      <c r="B110" s="1">
        <f>economy!Z150</f>
        <v>15035.833878389183</v>
      </c>
      <c r="C110" s="1">
        <f>economy!AA150</f>
        <v>32784.448893768087</v>
      </c>
      <c r="D110" s="1">
        <f>economy!AB150</f>
        <v>26286.437480098171</v>
      </c>
      <c r="E110" s="1">
        <f>temperature!G260</f>
        <v>769.11187195939681</v>
      </c>
      <c r="F110" s="12">
        <f>temperature!I260</f>
        <v>4.111019114760345</v>
      </c>
      <c r="G110" s="2">
        <f>economy!BE150</f>
        <v>13.377269770673506</v>
      </c>
      <c r="H110" s="2">
        <f>economy!BF150</f>
        <v>175.48993329156963</v>
      </c>
      <c r="I110" s="2">
        <f>economy!BG150</f>
        <v>303.90400338636255</v>
      </c>
      <c r="J110" s="1">
        <v>15435.044668248918</v>
      </c>
      <c r="K110" s="1">
        <v>38915.845307124255</v>
      </c>
      <c r="L110" s="1">
        <v>39983.135966330192</v>
      </c>
      <c r="M110" s="1">
        <v>813.08949938858427</v>
      </c>
      <c r="N110" s="12">
        <v>4.2360941751733856</v>
      </c>
      <c r="O110" s="2">
        <v>0</v>
      </c>
      <c r="P110" s="2">
        <v>0</v>
      </c>
      <c r="Q110" s="2">
        <v>0</v>
      </c>
      <c r="R110" s="2">
        <v>14658.710479209843</v>
      </c>
      <c r="S110" s="2">
        <v>36958.500574481048</v>
      </c>
      <c r="T110" s="2">
        <v>37972.109864789934</v>
      </c>
      <c r="U110" s="2">
        <v>789.31565404036644</v>
      </c>
      <c r="V110" s="2">
        <v>4.1262675412236485</v>
      </c>
      <c r="W110" s="2">
        <v>47.824916539009749</v>
      </c>
      <c r="X110" s="2">
        <v>17.379292105011352</v>
      </c>
      <c r="Y110" s="2">
        <v>6.5173517685060913</v>
      </c>
      <c r="Z110" s="2">
        <v>13874.178629443473</v>
      </c>
      <c r="AA110" s="2">
        <v>34980.487111093025</v>
      </c>
      <c r="AB110" s="2">
        <v>35939.848175529864</v>
      </c>
      <c r="AC110" s="2">
        <v>765.29417571383556</v>
      </c>
      <c r="AD110" s="2">
        <v>4.0124254492830937</v>
      </c>
      <c r="AE110" s="2">
        <v>191.12030112550505</v>
      </c>
      <c r="AF110" s="2">
        <v>69.451987499806577</v>
      </c>
      <c r="AG110" s="2">
        <v>26.044963785086555</v>
      </c>
      <c r="AH110" s="1">
        <v>14658.710631837128</v>
      </c>
      <c r="AI110" s="1">
        <v>36958.500178006056</v>
      </c>
      <c r="AJ110" s="1">
        <v>37972.109471854528</v>
      </c>
      <c r="AK110" s="1">
        <v>789.29765312657435</v>
      </c>
      <c r="AL110" s="12">
        <v>4.1261036011118062</v>
      </c>
      <c r="AM110" s="2">
        <v>47.824916993097226</v>
      </c>
      <c r="AN110" s="2">
        <v>17.379291935385698</v>
      </c>
      <c r="AO110" s="2">
        <v>6.517351707091473</v>
      </c>
      <c r="AP110" s="2">
        <v>13874.179158363952</v>
      </c>
      <c r="AQ110" s="2">
        <v>34980.485930929965</v>
      </c>
      <c r="AR110" s="2">
        <v>35939.847011586651</v>
      </c>
      <c r="AS110" s="2">
        <v>765.25742982575684</v>
      </c>
      <c r="AT110" s="2">
        <v>4.0120834438842401</v>
      </c>
      <c r="AU110" s="2">
        <v>191.12030776964576</v>
      </c>
      <c r="AV110" s="2">
        <v>69.451985367945738</v>
      </c>
      <c r="AW110" s="2">
        <v>26.044963016976446</v>
      </c>
      <c r="AX110" s="2">
        <v>15035.833878389183</v>
      </c>
      <c r="AY110" s="2">
        <v>32784.448893768087</v>
      </c>
      <c r="AZ110" s="2">
        <v>26286.437480098171</v>
      </c>
      <c r="BA110" s="2">
        <v>769.11187195939681</v>
      </c>
      <c r="BB110" s="2">
        <v>4.111019114760345</v>
      </c>
      <c r="BC110" s="2">
        <v>13.377269770673506</v>
      </c>
      <c r="BD110" s="2">
        <v>175.48993329156963</v>
      </c>
      <c r="BE110" s="2">
        <v>303.90400338636255</v>
      </c>
      <c r="BF110" s="2">
        <v>14591.296979993291</v>
      </c>
      <c r="BG110" s="2">
        <v>27533.615869814017</v>
      </c>
      <c r="BH110" s="2">
        <v>18462.448244016829</v>
      </c>
      <c r="BI110" s="2">
        <v>732.30507964483081</v>
      </c>
      <c r="BJ110" s="2">
        <v>3.9904554300667576</v>
      </c>
      <c r="BK110" s="2">
        <v>59.296760044113043</v>
      </c>
      <c r="BL110" s="2">
        <v>586.41339582778085</v>
      </c>
      <c r="BM110" s="2">
        <v>719.30938799202499</v>
      </c>
    </row>
    <row r="111" spans="1:65">
      <c r="A111" s="2">
        <f t="shared" si="1"/>
        <v>2105</v>
      </c>
      <c r="B111" s="1">
        <f>economy!Z151</f>
        <v>14957.14415799456</v>
      </c>
      <c r="C111" s="1">
        <f>economy!AA151</f>
        <v>32665.910086378819</v>
      </c>
      <c r="D111" s="1">
        <f>economy!AB151</f>
        <v>26215.989852359529</v>
      </c>
      <c r="E111" s="1">
        <f>temperature!G261</f>
        <v>773.14249829612334</v>
      </c>
      <c r="F111" s="12">
        <f>temperature!I261</f>
        <v>4.1464757093918401</v>
      </c>
      <c r="G111" s="2">
        <f>economy!BE151</f>
        <v>14.198282360374447</v>
      </c>
      <c r="H111" s="2">
        <f>economy!BF151</f>
        <v>186.39803539840719</v>
      </c>
      <c r="I111" s="2">
        <f>economy!BG151</f>
        <v>323.94541911263161</v>
      </c>
      <c r="J111" s="1">
        <v>15364.54685749547</v>
      </c>
      <c r="K111" s="1">
        <v>38954.367101036849</v>
      </c>
      <c r="L111" s="1">
        <v>40457.754991397189</v>
      </c>
      <c r="M111" s="1">
        <v>818.99109374587511</v>
      </c>
      <c r="N111" s="12">
        <v>4.2765894745685413</v>
      </c>
      <c r="O111" s="2">
        <v>0</v>
      </c>
      <c r="P111" s="2">
        <v>0</v>
      </c>
      <c r="Q111" s="2">
        <v>0</v>
      </c>
      <c r="R111" s="2">
        <v>14591.758470765513</v>
      </c>
      <c r="S111" s="2">
        <v>36995.084814934504</v>
      </c>
      <c r="T111" s="2">
        <v>38422.857015400696</v>
      </c>
      <c r="U111" s="2">
        <v>794.90782533921572</v>
      </c>
      <c r="V111" s="2">
        <v>4.1655324491145533</v>
      </c>
      <c r="W111" s="2">
        <v>48.313766511361351</v>
      </c>
      <c r="X111" s="2">
        <v>17.60345689517165</v>
      </c>
      <c r="Y111" s="2">
        <v>6.5941900396111954</v>
      </c>
      <c r="Z111" s="2">
        <v>13810.809836947741</v>
      </c>
      <c r="AA111" s="2">
        <v>35015.113288069369</v>
      </c>
      <c r="AB111" s="2">
        <v>36366.471323413418</v>
      </c>
      <c r="AC111" s="2">
        <v>770.57363873129759</v>
      </c>
      <c r="AD111" s="2">
        <v>4.0503919430390019</v>
      </c>
      <c r="AE111" s="2">
        <v>193.0738670351995</v>
      </c>
      <c r="AF111" s="2">
        <v>70.347805785160503</v>
      </c>
      <c r="AG111" s="2">
        <v>26.35202863393695</v>
      </c>
      <c r="AH111" s="1">
        <v>14591.758609311177</v>
      </c>
      <c r="AI111" s="1">
        <v>36995.08445385447</v>
      </c>
      <c r="AJ111" s="1">
        <v>38422.856653332608</v>
      </c>
      <c r="AK111" s="1">
        <v>794.8899131221325</v>
      </c>
      <c r="AL111" s="12">
        <v>4.1653698677976543</v>
      </c>
      <c r="AM111" s="2">
        <v>48.313766929715136</v>
      </c>
      <c r="AN111" s="2">
        <v>17.603456738833675</v>
      </c>
      <c r="AO111" s="2">
        <v>6.5941899830194028</v>
      </c>
      <c r="AP111" s="2">
        <v>13810.810317069228</v>
      </c>
      <c r="AQ111" s="2">
        <v>35015.112213264292</v>
      </c>
      <c r="AR111" s="2">
        <v>36366.470250904567</v>
      </c>
      <c r="AS111" s="2">
        <v>770.53707385011398</v>
      </c>
      <c r="AT111" s="2">
        <v>4.0500527090257696</v>
      </c>
      <c r="AU111" s="2">
        <v>193.07387315649061</v>
      </c>
      <c r="AV111" s="2">
        <v>70.347803820299688</v>
      </c>
      <c r="AW111" s="2">
        <v>26.352027926145738</v>
      </c>
      <c r="AX111" s="2">
        <v>14957.14415799456</v>
      </c>
      <c r="AY111" s="2">
        <v>32665.910086378819</v>
      </c>
      <c r="AZ111" s="2">
        <v>26215.989852359529</v>
      </c>
      <c r="BA111" s="2">
        <v>773.14249829612334</v>
      </c>
      <c r="BB111" s="2">
        <v>4.1464757093918401</v>
      </c>
      <c r="BC111" s="2">
        <v>14.198282360374447</v>
      </c>
      <c r="BD111" s="2">
        <v>186.39803539840719</v>
      </c>
      <c r="BE111" s="2">
        <v>323.94541911263161</v>
      </c>
      <c r="BF111" s="2">
        <v>14504.15126120951</v>
      </c>
      <c r="BG111" s="2">
        <v>27324.882503802928</v>
      </c>
      <c r="BH111" s="2">
        <v>18261.749094562732</v>
      </c>
      <c r="BI111" s="2">
        <v>735.1810980465018</v>
      </c>
      <c r="BJ111" s="2">
        <v>4.0218633356582796</v>
      </c>
      <c r="BK111" s="2">
        <v>62.828043691261598</v>
      </c>
      <c r="BL111" s="2">
        <v>617.92754039759689</v>
      </c>
      <c r="BM111" s="2">
        <v>754.45974004352991</v>
      </c>
    </row>
    <row r="112" spans="1:65">
      <c r="A112" s="2">
        <f t="shared" si="1"/>
        <v>2106</v>
      </c>
      <c r="B112" s="1">
        <f>economy!Z152</f>
        <v>14877.116626915295</v>
      </c>
      <c r="C112" s="1">
        <f>economy!AA152</f>
        <v>32540.379696028755</v>
      </c>
      <c r="D112" s="1">
        <f>economy!AB152</f>
        <v>26132.992968798993</v>
      </c>
      <c r="E112" s="1">
        <f>temperature!G262</f>
        <v>777.11799616945086</v>
      </c>
      <c r="F112" s="12">
        <f>temperature!I262</f>
        <v>4.1816947102200182</v>
      </c>
      <c r="G112" s="2">
        <f>economy!BE152</f>
        <v>15.064459587059259</v>
      </c>
      <c r="H112" s="2">
        <f>economy!BF152</f>
        <v>197.87837204743289</v>
      </c>
      <c r="I112" s="2">
        <f>economy!BG152</f>
        <v>344.95027589399302</v>
      </c>
      <c r="J112" s="1">
        <v>15292.785802762302</v>
      </c>
      <c r="K112" s="1">
        <v>38987.797984506673</v>
      </c>
      <c r="L112" s="1">
        <v>40932.932983157683</v>
      </c>
      <c r="M112" s="1">
        <v>824.89926247929122</v>
      </c>
      <c r="N112" s="12">
        <v>4.3170097182995173</v>
      </c>
      <c r="O112" s="2">
        <v>0</v>
      </c>
      <c r="P112" s="2">
        <v>0</v>
      </c>
      <c r="Q112" s="2">
        <v>0</v>
      </c>
      <c r="R112" s="2">
        <v>14523.606757084748</v>
      </c>
      <c r="S112" s="2">
        <v>37026.834204275678</v>
      </c>
      <c r="T112" s="2">
        <v>38874.135020398528</v>
      </c>
      <c r="U112" s="2">
        <v>800.50637925279841</v>
      </c>
      <c r="V112" s="2">
        <v>4.2047324540507249</v>
      </c>
      <c r="W112" s="2">
        <v>48.802608350962259</v>
      </c>
      <c r="X112" s="2">
        <v>17.828193519912144</v>
      </c>
      <c r="Y112" s="2">
        <v>6.6711173813903404</v>
      </c>
      <c r="Z112" s="2">
        <v>13746.305551640582</v>
      </c>
      <c r="AA112" s="2">
        <v>35045.163381645238</v>
      </c>
      <c r="AB112" s="2">
        <v>36793.596920011965</v>
      </c>
      <c r="AC112" s="2">
        <v>775.85929082984512</v>
      </c>
      <c r="AD112" s="2">
        <v>4.0883037971160174</v>
      </c>
      <c r="AE112" s="2">
        <v>195.02740048412406</v>
      </c>
      <c r="AF112" s="2">
        <v>71.245909273963846</v>
      </c>
      <c r="AG112" s="2">
        <v>26.659449435101926</v>
      </c>
      <c r="AH112" s="1">
        <v>14523.606882846125</v>
      </c>
      <c r="AI112" s="1">
        <v>37026.833875436838</v>
      </c>
      <c r="AJ112" s="1">
        <v>38874.13468677803</v>
      </c>
      <c r="AK112" s="1">
        <v>800.48855453826638</v>
      </c>
      <c r="AL112" s="12">
        <v>4.2045712246952966</v>
      </c>
      <c r="AM112" s="2">
        <v>48.802608736388798</v>
      </c>
      <c r="AN112" s="2">
        <v>17.828193375823613</v>
      </c>
      <c r="AO112" s="2">
        <v>6.6711173292434376</v>
      </c>
      <c r="AP112" s="2">
        <v>13746.305987458951</v>
      </c>
      <c r="AQ112" s="2">
        <v>35045.162402810609</v>
      </c>
      <c r="AR112" s="2">
        <v>36793.595931769851</v>
      </c>
      <c r="AS112" s="2">
        <v>775.82290452055759</v>
      </c>
      <c r="AT112" s="2">
        <v>4.0879673217539843</v>
      </c>
      <c r="AU112" s="2">
        <v>195.02740612362842</v>
      </c>
      <c r="AV112" s="2">
        <v>71.245907463054451</v>
      </c>
      <c r="AW112" s="2">
        <v>26.659448782902707</v>
      </c>
      <c r="AX112" s="2">
        <v>14877.116626915295</v>
      </c>
      <c r="AY112" s="2">
        <v>32540.379696028755</v>
      </c>
      <c r="AZ112" s="2">
        <v>26132.992968798993</v>
      </c>
      <c r="BA112" s="2">
        <v>777.11799616945086</v>
      </c>
      <c r="BB112" s="2">
        <v>4.1816947102200182</v>
      </c>
      <c r="BC112" s="2">
        <v>15.064459587059259</v>
      </c>
      <c r="BD112" s="2">
        <v>197.87837204743289</v>
      </c>
      <c r="BE112" s="2">
        <v>344.95027589399302</v>
      </c>
      <c r="BF112" s="2">
        <v>14415.623834016476</v>
      </c>
      <c r="BG112" s="2">
        <v>27110.213842674901</v>
      </c>
      <c r="BH112" s="2">
        <v>18054.338942374019</v>
      </c>
      <c r="BI112" s="2">
        <v>737.9886143607846</v>
      </c>
      <c r="BJ112" s="2">
        <v>4.0529554207032827</v>
      </c>
      <c r="BK112" s="2">
        <v>66.544487272089839</v>
      </c>
      <c r="BL112" s="2">
        <v>650.72539283017034</v>
      </c>
      <c r="BM112" s="2">
        <v>790.49079240336584</v>
      </c>
    </row>
    <row r="113" spans="1:65">
      <c r="A113" s="2">
        <f t="shared" si="1"/>
        <v>2107</v>
      </c>
      <c r="B113" s="1">
        <f>economy!Z153</f>
        <v>14795.790305781427</v>
      </c>
      <c r="C113" s="1">
        <f>economy!AA153</f>
        <v>32407.951351206622</v>
      </c>
      <c r="D113" s="1">
        <f>economy!AB153</f>
        <v>26037.55259856219</v>
      </c>
      <c r="E113" s="1">
        <f>temperature!G263</f>
        <v>781.03683217606374</v>
      </c>
      <c r="F113" s="12">
        <f>temperature!I263</f>
        <v>4.2166691976853281</v>
      </c>
      <c r="G113" s="2">
        <f>economy!BE153</f>
        <v>15.977976092424704</v>
      </c>
      <c r="H113" s="2">
        <f>economy!BF153</f>
        <v>209.95375682747138</v>
      </c>
      <c r="I113" s="2">
        <f>economy!BG153</f>
        <v>366.9357811909386</v>
      </c>
      <c r="J113" s="1">
        <v>15219.799032494271</v>
      </c>
      <c r="K113" s="1">
        <v>39016.181373476582</v>
      </c>
      <c r="L113" s="1">
        <v>41408.621727254533</v>
      </c>
      <c r="M113" s="1">
        <v>830.8135223840186</v>
      </c>
      <c r="N113" s="12">
        <v>4.3573514255950698</v>
      </c>
      <c r="O113" s="2">
        <v>0</v>
      </c>
      <c r="P113" s="2">
        <v>0</v>
      </c>
      <c r="Q113" s="2">
        <v>0</v>
      </c>
      <c r="R113" s="2">
        <v>14454.290978908481</v>
      </c>
      <c r="S113" s="2">
        <v>37053.789974540094</v>
      </c>
      <c r="T113" s="2">
        <v>39325.898090303577</v>
      </c>
      <c r="U113" s="2">
        <v>806.11085451872043</v>
      </c>
      <c r="V113" s="2">
        <v>4.2438640875857478</v>
      </c>
      <c r="W113" s="2">
        <v>49.291394855076916</v>
      </c>
      <c r="X113" s="2">
        <v>18.053476225268493</v>
      </c>
      <c r="Y113" s="2">
        <v>6.7481260655450512</v>
      </c>
      <c r="Z113" s="2">
        <v>13680.699506374776</v>
      </c>
      <c r="AA113" s="2">
        <v>35070.676416493028</v>
      </c>
      <c r="AB113" s="2">
        <v>37221.181626055833</v>
      </c>
      <c r="AC113" s="2">
        <v>781.15069291543193</v>
      </c>
      <c r="AD113" s="2">
        <v>4.1261575680034026</v>
      </c>
      <c r="AE113" s="2">
        <v>196.98071283526119</v>
      </c>
      <c r="AF113" s="2">
        <v>72.146195046184872</v>
      </c>
      <c r="AG113" s="2">
        <v>26.967195304085031</v>
      </c>
      <c r="AH113" s="1">
        <v>14454.291093063594</v>
      </c>
      <c r="AI113" s="1">
        <v>37053.789675069136</v>
      </c>
      <c r="AJ113" s="1">
        <v>39325.897782900232</v>
      </c>
      <c r="AK113" s="1">
        <v>806.09311614015587</v>
      </c>
      <c r="AL113" s="12">
        <v>4.2437042028777832</v>
      </c>
      <c r="AM113" s="2">
        <v>49.291395210162698</v>
      </c>
      <c r="AN113" s="2">
        <v>18.053476092472067</v>
      </c>
      <c r="AO113" s="2">
        <v>6.7481260174946405</v>
      </c>
      <c r="AP113" s="2">
        <v>13680.699901972337</v>
      </c>
      <c r="AQ113" s="2">
        <v>35070.675525075996</v>
      </c>
      <c r="AR113" s="2">
        <v>37221.18071547342</v>
      </c>
      <c r="AS113" s="2">
        <v>781.11448279900912</v>
      </c>
      <c r="AT113" s="2">
        <v>4.1258238375379497</v>
      </c>
      <c r="AU113" s="2">
        <v>196.98071803082377</v>
      </c>
      <c r="AV113" s="2">
        <v>72.14619337719499</v>
      </c>
      <c r="AW113" s="2">
        <v>26.967194703120519</v>
      </c>
      <c r="AX113" s="2">
        <v>14795.790305781427</v>
      </c>
      <c r="AY113" s="2">
        <v>32407.951351206622</v>
      </c>
      <c r="AZ113" s="2">
        <v>26037.55259856219</v>
      </c>
      <c r="BA113" s="2">
        <v>781.03683217606374</v>
      </c>
      <c r="BB113" s="2">
        <v>4.2166691976853281</v>
      </c>
      <c r="BC113" s="2">
        <v>15.977976092424704</v>
      </c>
      <c r="BD113" s="2">
        <v>209.95375682747138</v>
      </c>
      <c r="BE113" s="2">
        <v>366.9357811909386</v>
      </c>
      <c r="BF113" s="2">
        <v>14325.756477713905</v>
      </c>
      <c r="BG113" s="2">
        <v>26889.803863414214</v>
      </c>
      <c r="BH113" s="2">
        <v>17840.625276336224</v>
      </c>
      <c r="BI113" s="2">
        <v>740.72701314458754</v>
      </c>
      <c r="BJ113" s="2">
        <v>4.0837257750271316</v>
      </c>
      <c r="BK113" s="2">
        <v>70.454316090265237</v>
      </c>
      <c r="BL113" s="2">
        <v>684.83460128724619</v>
      </c>
      <c r="BM113" s="2">
        <v>827.37775651392872</v>
      </c>
    </row>
    <row r="114" spans="1:65">
      <c r="A114" s="2">
        <f t="shared" si="1"/>
        <v>2108</v>
      </c>
      <c r="B114" s="1">
        <f>economy!Z154</f>
        <v>14713.20399512083</v>
      </c>
      <c r="C114" s="1">
        <f>economy!AA154</f>
        <v>32268.722606232979</v>
      </c>
      <c r="D114" s="1">
        <f>economy!AB154</f>
        <v>25929.800344131425</v>
      </c>
      <c r="E114" s="1">
        <f>temperature!G264</f>
        <v>784.89751578706159</v>
      </c>
      <c r="F114" s="12">
        <f>temperature!I264</f>
        <v>4.2513923800148321</v>
      </c>
      <c r="G114" s="2">
        <f>economy!BE154</f>
        <v>16.941094670637078</v>
      </c>
      <c r="H114" s="2">
        <f>economy!BF154</f>
        <v>222.64745939752373</v>
      </c>
      <c r="I114" s="2">
        <f>economy!BG154</f>
        <v>389.91727218420817</v>
      </c>
      <c r="J114" s="1">
        <v>15145.623812797019</v>
      </c>
      <c r="K114" s="1">
        <v>39039.561975084929</v>
      </c>
      <c r="L114" s="1">
        <v>41884.773184679259</v>
      </c>
      <c r="M114" s="1">
        <v>836.73339769803579</v>
      </c>
      <c r="N114" s="12">
        <v>4.3976112223362422</v>
      </c>
      <c r="O114" s="2">
        <v>0</v>
      </c>
      <c r="P114" s="2">
        <v>0</v>
      </c>
      <c r="Q114" s="2">
        <v>0</v>
      </c>
      <c r="R114" s="2">
        <v>14383.846527846188</v>
      </c>
      <c r="S114" s="2">
        <v>37075.994584035252</v>
      </c>
      <c r="T114" s="2">
        <v>39778.100602177081</v>
      </c>
      <c r="U114" s="2">
        <v>811.7207970091722</v>
      </c>
      <c r="V114" s="2">
        <v>4.2829239822152054</v>
      </c>
      <c r="W114" s="2">
        <v>49.780079251923503</v>
      </c>
      <c r="X114" s="2">
        <v>18.279279301744513</v>
      </c>
      <c r="Y114" s="2">
        <v>6.825208393268217</v>
      </c>
      <c r="Z114" s="2">
        <v>13614.025198241865</v>
      </c>
      <c r="AA114" s="2">
        <v>35091.692577983194</v>
      </c>
      <c r="AB114" s="2">
        <v>37649.182259937195</v>
      </c>
      <c r="AC114" s="2">
        <v>786.44741271730118</v>
      </c>
      <c r="AD114" s="2">
        <v>4.1639499069924355</v>
      </c>
      <c r="AE114" s="2">
        <v>198.93361717403502</v>
      </c>
      <c r="AF114" s="2">
        <v>73.048560359557086</v>
      </c>
      <c r="AG114" s="2">
        <v>27.275235474267202</v>
      </c>
      <c r="AH114" s="1">
        <v>14383.846631464667</v>
      </c>
      <c r="AI114" s="1">
        <v>37075.994311314396</v>
      </c>
      <c r="AJ114" s="1">
        <v>39778.100318934878</v>
      </c>
      <c r="AK114" s="1">
        <v>811.70314382652157</v>
      </c>
      <c r="AL114" s="12">
        <v>4.2827654343938759</v>
      </c>
      <c r="AM114" s="2">
        <v>49.780079579052213</v>
      </c>
      <c r="AN114" s="2">
        <v>18.279279179357456</v>
      </c>
      <c r="AO114" s="2">
        <v>6.8252083489931552</v>
      </c>
      <c r="AP114" s="2">
        <v>13614.025557325343</v>
      </c>
      <c r="AQ114" s="2">
        <v>35091.691766191529</v>
      </c>
      <c r="AR114" s="2">
        <v>37649.181420924382</v>
      </c>
      <c r="AS114" s="2">
        <v>786.41137646858522</v>
      </c>
      <c r="AT114" s="2">
        <v>4.1636189067182512</v>
      </c>
      <c r="AU114" s="2">
        <v>198.93362196053451</v>
      </c>
      <c r="AV114" s="2">
        <v>73.048558821392476</v>
      </c>
      <c r="AW114" s="2">
        <v>27.27523492052083</v>
      </c>
      <c r="AX114" s="2">
        <v>14713.20399512083</v>
      </c>
      <c r="AY114" s="2">
        <v>32268.722606232979</v>
      </c>
      <c r="AZ114" s="2">
        <v>25929.800344131425</v>
      </c>
      <c r="BA114" s="2">
        <v>784.89751578706159</v>
      </c>
      <c r="BB114" s="2">
        <v>4.2513923800148321</v>
      </c>
      <c r="BC114" s="2">
        <v>16.941094670637078</v>
      </c>
      <c r="BD114" s="2">
        <v>222.64745939752373</v>
      </c>
      <c r="BE114" s="2">
        <v>389.91727218420817</v>
      </c>
      <c r="BF114" s="2">
        <v>14234.590799884054</v>
      </c>
      <c r="BG114" s="2">
        <v>26663.850012035666</v>
      </c>
      <c r="BH114" s="2">
        <v>17621.020276078882</v>
      </c>
      <c r="BI114" s="2">
        <v>743.39575372544687</v>
      </c>
      <c r="BJ114" s="2">
        <v>4.114168731548336</v>
      </c>
      <c r="BK114" s="2">
        <v>74.566042160030221</v>
      </c>
      <c r="BL114" s="2">
        <v>720.28209114788922</v>
      </c>
      <c r="BM114" s="2">
        <v>865.09390084888616</v>
      </c>
    </row>
    <row r="115" spans="1:65">
      <c r="A115" s="2">
        <f t="shared" si="1"/>
        <v>2109</v>
      </c>
      <c r="B115" s="1">
        <f>economy!Z155</f>
        <v>14629.396261932021</v>
      </c>
      <c r="C115" s="1">
        <f>economy!AA155</f>
        <v>32122.794877335538</v>
      </c>
      <c r="D115" s="1">
        <f>economy!AB155</f>
        <v>25809.893436202507</v>
      </c>
      <c r="E115" s="1">
        <f>temperature!G265</f>
        <v>788.69860209108379</v>
      </c>
      <c r="F115" s="12">
        <f>temperature!I265</f>
        <v>4.2858575971980519</v>
      </c>
      <c r="G115" s="2">
        <f>economy!BE155</f>
        <v>17.956169065774773</v>
      </c>
      <c r="H115" s="2">
        <f>economy!BF155</f>
        <v>235.98318692352046</v>
      </c>
      <c r="I115" s="2">
        <f>economy!BG155</f>
        <v>413.90808828272117</v>
      </c>
      <c r="J115" s="1">
        <v>15070.297134944632</v>
      </c>
      <c r="K115" s="1">
        <v>39057.985742631536</v>
      </c>
      <c r="L115" s="1">
        <v>42361.339507947159</v>
      </c>
      <c r="M115" s="1">
        <v>842.65842011688653</v>
      </c>
      <c r="N115" s="12">
        <v>4.4377858395984493</v>
      </c>
      <c r="O115" s="2">
        <v>0</v>
      </c>
      <c r="P115" s="2">
        <v>0</v>
      </c>
      <c r="Q115" s="2">
        <v>0</v>
      </c>
      <c r="R115" s="2">
        <v>14312.308534510705</v>
      </c>
      <c r="S115" s="2">
        <v>37093.491674570083</v>
      </c>
      <c r="T115" s="2">
        <v>40230.69711498214</v>
      </c>
      <c r="U115" s="2">
        <v>817.33575974208759</v>
      </c>
      <c r="V115" s="2">
        <v>4.3219088701777464</v>
      </c>
      <c r="W115" s="2">
        <v>50.268615211341846</v>
      </c>
      <c r="X115" s="2">
        <v>18.50557709379645</v>
      </c>
      <c r="Y115" s="2">
        <v>6.9023566978130244</v>
      </c>
      <c r="Z115" s="2">
        <v>13546.315877338626</v>
      </c>
      <c r="AA115" s="2">
        <v>35108.253171697543</v>
      </c>
      <c r="AB115" s="2">
        <v>38077.555812246334</v>
      </c>
      <c r="AC115" s="2">
        <v>791.74902479549212</v>
      </c>
      <c r="AD115" s="2">
        <v>4.2016775592425297</v>
      </c>
      <c r="AE115" s="2">
        <v>200.8859283509247</v>
      </c>
      <c r="AF115" s="2">
        <v>73.95290268747641</v>
      </c>
      <c r="AG115" s="2">
        <v>27.58353930717097</v>
      </c>
      <c r="AH115" s="1">
        <v>14312.308628563733</v>
      </c>
      <c r="AI115" s="1">
        <v>37093.491426214372</v>
      </c>
      <c r="AJ115" s="1">
        <v>40230.69685400599</v>
      </c>
      <c r="AK115" s="1">
        <v>817.31819064083652</v>
      </c>
      <c r="AL115" s="12">
        <v>4.3217516510674319</v>
      </c>
      <c r="AM115" s="2">
        <v>50.268615512710419</v>
      </c>
      <c r="AN115" s="2">
        <v>18.505576981004829</v>
      </c>
      <c r="AO115" s="2">
        <v>6.9023566570172914</v>
      </c>
      <c r="AP115" s="2">
        <v>13546.316203273651</v>
      </c>
      <c r="AQ115" s="2">
        <v>35108.252432432157</v>
      </c>
      <c r="AR115" s="2">
        <v>38077.555039189458</v>
      </c>
      <c r="AS115" s="2">
        <v>791.71316014120418</v>
      </c>
      <c r="AT115" s="2">
        <v>4.2013492735697024</v>
      </c>
      <c r="AU115" s="2">
        <v>200.88593276050571</v>
      </c>
      <c r="AV115" s="2">
        <v>73.95290126990767</v>
      </c>
      <c r="AW115" s="2">
        <v>27.583538796940399</v>
      </c>
      <c r="AX115" s="2">
        <v>14629.396261932021</v>
      </c>
      <c r="AY115" s="2">
        <v>32122.794877335538</v>
      </c>
      <c r="AZ115" s="2">
        <v>25809.893436202507</v>
      </c>
      <c r="BA115" s="2">
        <v>788.69860209108379</v>
      </c>
      <c r="BB115" s="2">
        <v>4.2858575971980519</v>
      </c>
      <c r="BC115" s="2">
        <v>17.956169065774773</v>
      </c>
      <c r="BD115" s="2">
        <v>235.98318692352046</v>
      </c>
      <c r="BE115" s="2">
        <v>413.90808828272117</v>
      </c>
      <c r="BF115" s="2">
        <v>14142.168221609852</v>
      </c>
      <c r="BG115" s="2">
        <v>26432.552919951322</v>
      </c>
      <c r="BH115" s="2">
        <v>17395.93912829912</v>
      </c>
      <c r="BI115" s="2">
        <v>745.99436990540892</v>
      </c>
      <c r="BJ115" s="2">
        <v>4.1442788687863388</v>
      </c>
      <c r="BK115" s="2">
        <v>78.888470409320703</v>
      </c>
      <c r="BL115" s="2">
        <v>757.0939938566321</v>
      </c>
      <c r="BM115" s="2">
        <v>903.61069455344773</v>
      </c>
    </row>
    <row r="116" spans="1:65">
      <c r="A116" s="2">
        <f t="shared" si="1"/>
        <v>2110</v>
      </c>
      <c r="B116" s="1">
        <f>economy!Z156</f>
        <v>14544.405426684451</v>
      </c>
      <c r="C116" s="1">
        <f>economy!AA156</f>
        <v>31970.273373695461</v>
      </c>
      <c r="D116" s="1">
        <f>economy!AB156</f>
        <v>25678.014392193338</v>
      </c>
      <c r="E116" s="1">
        <f>temperature!G266</f>
        <v>792.43869446060626</v>
      </c>
      <c r="F116" s="12">
        <f>temperature!I266</f>
        <v>4.3200583250097306</v>
      </c>
      <c r="G116" s="2">
        <f>economy!BE156</f>
        <v>19.025646827228393</v>
      </c>
      <c r="H116" s="2">
        <f>economy!BF156</f>
        <v>249.98506362917541</v>
      </c>
      <c r="I116" s="2">
        <f>economy!BG156</f>
        <v>438.91945317451172</v>
      </c>
      <c r="J116" s="1">
        <v>14993.855703349584</v>
      </c>
      <c r="K116" s="1">
        <v>39071.49983056316</v>
      </c>
      <c r="L116" s="1">
        <v>42838.273057000544</v>
      </c>
      <c r="M116" s="1">
        <v>848.58812880512585</v>
      </c>
      <c r="N116" s="12">
        <v>4.4778721121631229</v>
      </c>
      <c r="O116" s="2">
        <v>0</v>
      </c>
      <c r="P116" s="2">
        <v>0</v>
      </c>
      <c r="Q116" s="2">
        <v>0</v>
      </c>
      <c r="R116" s="2">
        <v>14239.711857092148</v>
      </c>
      <c r="S116" s="2">
        <v>37106.32602870281</v>
      </c>
      <c r="T116" s="2">
        <v>40683.642384686136</v>
      </c>
      <c r="U116" s="2">
        <v>822.95530288929695</v>
      </c>
      <c r="V116" s="2">
        <v>4.3608155822173709</v>
      </c>
      <c r="W116" s="2">
        <v>50.756956855044649</v>
      </c>
      <c r="X116" s="2">
        <v>18.732344009143752</v>
      </c>
      <c r="Y116" s="2">
        <v>6.9795633470165308</v>
      </c>
      <c r="Z116" s="2">
        <v>13477.604535949482</v>
      </c>
      <c r="AA116" s="2">
        <v>35120.400582960923</v>
      </c>
      <c r="AB116" s="2">
        <v>38506.259460062982</v>
      </c>
      <c r="AC116" s="2">
        <v>797.05511054565932</v>
      </c>
      <c r="AD116" s="2">
        <v>4.239337362800458</v>
      </c>
      <c r="AE116" s="2">
        <v>202.83746302241278</v>
      </c>
      <c r="AF116" s="2">
        <v>74.859119756205004</v>
      </c>
      <c r="AG116" s="2">
        <v>27.892076302543835</v>
      </c>
      <c r="AH116" s="1">
        <v>14239.711942461552</v>
      </c>
      <c r="AI116" s="1">
        <v>37106.325802539497</v>
      </c>
      <c r="AJ116" s="1">
        <v>40683.642144229278</v>
      </c>
      <c r="AK116" s="1">
        <v>822.93781677952597</v>
      </c>
      <c r="AL116" s="12">
        <v>4.3606596832580893</v>
      </c>
      <c r="AM116" s="2">
        <v>50.756957132677691</v>
      </c>
      <c r="AN116" s="2">
        <v>18.732343905197119</v>
      </c>
      <c r="AO116" s="2">
        <v>6.9795633094272631</v>
      </c>
      <c r="AP116" s="2">
        <v>13477.60483179195</v>
      </c>
      <c r="AQ116" s="2">
        <v>35120.399909754327</v>
      </c>
      <c r="AR116" s="2">
        <v>38506.258747787797</v>
      </c>
      <c r="AS116" s="2">
        <v>797.01941526250187</v>
      </c>
      <c r="AT116" s="2">
        <v>4.2390117753173122</v>
      </c>
      <c r="AU116" s="2">
        <v>202.83746708469928</v>
      </c>
      <c r="AV116" s="2">
        <v>74.859118449800334</v>
      </c>
      <c r="AW116" s="2">
        <v>27.892075832416367</v>
      </c>
      <c r="AX116" s="2">
        <v>14544.405426684451</v>
      </c>
      <c r="AY116" s="2">
        <v>31970.273373695461</v>
      </c>
      <c r="AZ116" s="2">
        <v>25678.014392193338</v>
      </c>
      <c r="BA116" s="2">
        <v>792.43869446060626</v>
      </c>
      <c r="BB116" s="2">
        <v>4.3200583250097306</v>
      </c>
      <c r="BC116" s="2">
        <v>19.025646827228393</v>
      </c>
      <c r="BD116" s="2">
        <v>249.98506362917541</v>
      </c>
      <c r="BE116" s="2">
        <v>438.91945317451172</v>
      </c>
      <c r="BF116" s="2">
        <v>14048.529963141249</v>
      </c>
      <c r="BG116" s="2">
        <v>26196.116114697463</v>
      </c>
      <c r="BH116" s="2">
        <v>17165.798381946017</v>
      </c>
      <c r="BI116" s="2">
        <v>748.52246944678541</v>
      </c>
      <c r="BJ116" s="2">
        <v>4.1740510129810326</v>
      </c>
      <c r="BK116" s="2">
        <v>83.430704833182716</v>
      </c>
      <c r="BL116" s="2">
        <v>795.29557651687924</v>
      </c>
      <c r="BM116" s="2">
        <v>942.89795960119034</v>
      </c>
    </row>
    <row r="117" spans="1:65">
      <c r="A117" s="2">
        <f t="shared" si="1"/>
        <v>2111</v>
      </c>
      <c r="B117" s="1">
        <f>economy!Z157</f>
        <v>14458.269550747516</v>
      </c>
      <c r="C117" s="1">
        <f>economy!AA157</f>
        <v>31811.267023468332</v>
      </c>
      <c r="D117" s="1">
        <f>economy!AB157</f>
        <v>25534.3705386902</v>
      </c>
      <c r="E117" s="1">
        <f>temperature!G267</f>
        <v>796.11644712597433</v>
      </c>
      <c r="F117" s="12">
        <f>temperature!I267</f>
        <v>4.3539881790630259</v>
      </c>
      <c r="G117" s="2">
        <f>economy!BE157</f>
        <v>20.152072223085344</v>
      </c>
      <c r="H117" s="2">
        <f>economy!BF157</f>
        <v>264.67760844238745</v>
      </c>
      <c r="I117" s="2">
        <f>economy!BG157</f>
        <v>464.96036778027144</v>
      </c>
      <c r="J117" s="1">
        <v>14916.335923992774</v>
      </c>
      <c r="K117" s="1">
        <v>39080.152549518578</v>
      </c>
      <c r="L117" s="1">
        <v>43315.526414826025</v>
      </c>
      <c r="M117" s="1">
        <v>854.52207040447024</v>
      </c>
      <c r="N117" s="12">
        <v>4.5178669770023214</v>
      </c>
      <c r="O117" s="2">
        <v>0</v>
      </c>
      <c r="P117" s="2">
        <v>0</v>
      </c>
      <c r="Q117" s="2">
        <v>0</v>
      </c>
      <c r="R117" s="2">
        <v>14166.091070368919</v>
      </c>
      <c r="S117" s="2">
        <v>37114.54352704576</v>
      </c>
      <c r="T117" s="2">
        <v>41136.891379091699</v>
      </c>
      <c r="U117" s="2">
        <v>828.57899378169179</v>
      </c>
      <c r="V117" s="2">
        <v>4.3996410463105367</v>
      </c>
      <c r="W117" s="2">
        <v>51.245058766454839</v>
      </c>
      <c r="X117" s="2">
        <v>18.959554527901417</v>
      </c>
      <c r="Y117" s="2">
        <v>7.0568207457753935</v>
      </c>
      <c r="Z117" s="2">
        <v>13407.923898142832</v>
      </c>
      <c r="AA117" s="2">
        <v>35128.178236426815</v>
      </c>
      <c r="AB117" s="2">
        <v>38935.250580991655</v>
      </c>
      <c r="AC117" s="2">
        <v>802.36525820121767</v>
      </c>
      <c r="AD117" s="2">
        <v>4.2769262475764505</v>
      </c>
      <c r="AE117" s="2">
        <v>204.78803969028195</v>
      </c>
      <c r="AF117" s="2">
        <v>75.767109581362462</v>
      </c>
      <c r="AG117" s="2">
        <v>28.200816108250251</v>
      </c>
      <c r="AH117" s="1">
        <v>14166.091147855343</v>
      </c>
      <c r="AI117" s="1">
        <v>37114.543321095465</v>
      </c>
      <c r="AJ117" s="1">
        <v>41136.89115754408</v>
      </c>
      <c r="AK117" s="1">
        <v>828.56158959717902</v>
      </c>
      <c r="AL117" s="12">
        <v>4.3994864585868525</v>
      </c>
      <c r="AM117" s="2">
        <v>51.24505902221825</v>
      </c>
      <c r="AN117" s="2">
        <v>18.959554432107854</v>
      </c>
      <c r="AO117" s="2">
        <v>7.0568207111410715</v>
      </c>
      <c r="AP117" s="2">
        <v>13407.924166667328</v>
      </c>
      <c r="AQ117" s="2">
        <v>35128.177623387055</v>
      </c>
      <c r="AR117" s="2">
        <v>38935.249924728902</v>
      </c>
      <c r="AS117" s="2">
        <v>802.32973011406693</v>
      </c>
      <c r="AT117" s="2">
        <v>4.2766033411092765</v>
      </c>
      <c r="AU117" s="2">
        <v>204.78804343257463</v>
      </c>
      <c r="AV117" s="2">
        <v>75.767108377425686</v>
      </c>
      <c r="AW117" s="2">
        <v>28.200815675080207</v>
      </c>
      <c r="AX117" s="2">
        <v>14458.269550747516</v>
      </c>
      <c r="AY117" s="2">
        <v>31811.267023468332</v>
      </c>
      <c r="AZ117" s="2">
        <v>25534.3705386902</v>
      </c>
      <c r="BA117" s="2">
        <v>796.11644712597433</v>
      </c>
      <c r="BB117" s="2">
        <v>4.3539881790630259</v>
      </c>
      <c r="BC117" s="2">
        <v>20.152072223085344</v>
      </c>
      <c r="BD117" s="2">
        <v>264.67760844238745</v>
      </c>
      <c r="BE117" s="2">
        <v>464.96036778027144</v>
      </c>
      <c r="BF117" s="2">
        <v>13953.717030009379</v>
      </c>
      <c r="BG117" s="2">
        <v>25954.745725769797</v>
      </c>
      <c r="BH117" s="2">
        <v>16931.014353877301</v>
      </c>
      <c r="BI117" s="2">
        <v>750.97973334810945</v>
      </c>
      <c r="BJ117" s="2">
        <v>4.2034802398172566</v>
      </c>
      <c r="BK117" s="2">
        <v>88.202154585219475</v>
      </c>
      <c r="BL117" s="2">
        <v>834.91117251899482</v>
      </c>
      <c r="BM117" s="2">
        <v>982.92402978317716</v>
      </c>
    </row>
    <row r="118" spans="1:65">
      <c r="A118" s="2">
        <f t="shared" si="1"/>
        <v>2112</v>
      </c>
      <c r="B118" s="1">
        <f>economy!Z158</f>
        <v>14371.026424249936</v>
      </c>
      <c r="C118" s="1">
        <f>economy!AA158</f>
        <v>31645.888394795071</v>
      </c>
      <c r="D118" s="1">
        <f>economy!AB158</f>
        <v>25379.19339952731</v>
      </c>
      <c r="E118" s="1">
        <f>temperature!G268</f>
        <v>799.73056764208934</v>
      </c>
      <c r="F118" s="12">
        <f>temperature!I268</f>
        <v>4.3876409188756007</v>
      </c>
      <c r="G118" s="2">
        <f>economy!BE158</f>
        <v>21.338089211435122</v>
      </c>
      <c r="H118" s="2">
        <f>economy!BF158</f>
        <v>280.08571072514269</v>
      </c>
      <c r="I118" s="2">
        <f>economy!BG158</f>
        <v>492.03751537145615</v>
      </c>
      <c r="J118" s="1">
        <v>14837.773893311865</v>
      </c>
      <c r="K118" s="1">
        <v>39083.993321470422</v>
      </c>
      <c r="L118" s="1">
        <v>43793.05240277062</v>
      </c>
      <c r="M118" s="1">
        <v>860.45979903868579</v>
      </c>
      <c r="N118" s="12">
        <v>4.5577674717395213</v>
      </c>
      <c r="O118" s="2">
        <v>0</v>
      </c>
      <c r="P118" s="2">
        <v>0</v>
      </c>
      <c r="Q118" s="2">
        <v>0</v>
      </c>
      <c r="R118" s="2">
        <v>14091.480455154046</v>
      </c>
      <c r="S118" s="2">
        <v>37118.191105661994</v>
      </c>
      <c r="T118" s="2">
        <v>41590.399292381837</v>
      </c>
      <c r="U118" s="2">
        <v>834.20640691142705</v>
      </c>
      <c r="V118" s="2">
        <v>4.4383822863614899</v>
      </c>
      <c r="W118" s="2">
        <v>51.732876000129551</v>
      </c>
      <c r="X118" s="2">
        <v>19.187183211529927</v>
      </c>
      <c r="Y118" s="2">
        <v>7.1341213384718101</v>
      </c>
      <c r="Z118" s="2">
        <v>13337.306409779703</v>
      </c>
      <c r="AA118" s="2">
        <v>35131.630555750402</v>
      </c>
      <c r="AB118" s="2">
        <v>39364.486766925889</v>
      </c>
      <c r="AC118" s="2">
        <v>807.67906283282684</v>
      </c>
      <c r="AD118" s="2">
        <v>4.3144412342807401</v>
      </c>
      <c r="AE118" s="2">
        <v>206.73747873926013</v>
      </c>
      <c r="AF118" s="2">
        <v>76.676770503688232</v>
      </c>
      <c r="AG118" s="2">
        <v>28.509728529965056</v>
      </c>
      <c r="AH118" s="1">
        <v>14091.480525484441</v>
      </c>
      <c r="AI118" s="1">
        <v>37118.190918121523</v>
      </c>
      <c r="AJ118" s="1">
        <v>41590.399088259423</v>
      </c>
      <c r="AK118" s="1">
        <v>834.18908360879357</v>
      </c>
      <c r="AL118" s="12">
        <v>4.4382290006299634</v>
      </c>
      <c r="AM118" s="2">
        <v>51.732876235742772</v>
      </c>
      <c r="AN118" s="2">
        <v>19.187183123251472</v>
      </c>
      <c r="AO118" s="2">
        <v>7.1341213065606128</v>
      </c>
      <c r="AP118" s="2">
        <v>13337.306653505384</v>
      </c>
      <c r="AQ118" s="2">
        <v>35131.62999750999</v>
      </c>
      <c r="AR118" s="2">
        <v>39364.486162279682</v>
      </c>
      <c r="AS118" s="2">
        <v>807.64369981301161</v>
      </c>
      <c r="AT118" s="2">
        <v>4.3141209909505651</v>
      </c>
      <c r="AU118" s="2">
        <v>206.73748218671815</v>
      </c>
      <c r="AV118" s="2">
        <v>76.676769394201742</v>
      </c>
      <c r="AW118" s="2">
        <v>28.509728130852999</v>
      </c>
      <c r="AX118" s="2">
        <v>14371.026424249936</v>
      </c>
      <c r="AY118" s="2">
        <v>31645.888394795071</v>
      </c>
      <c r="AZ118" s="2">
        <v>25379.19339952731</v>
      </c>
      <c r="BA118" s="2">
        <v>799.73056764208934</v>
      </c>
      <c r="BB118" s="2">
        <v>4.3876409188756007</v>
      </c>
      <c r="BC118" s="2">
        <v>21.338089211435122</v>
      </c>
      <c r="BD118" s="2">
        <v>280.08571072514269</v>
      </c>
      <c r="BE118" s="2">
        <v>492.03751537145615</v>
      </c>
      <c r="BF118" s="2">
        <v>13857.770199588327</v>
      </c>
      <c r="BG118" s="2">
        <v>25708.650186329916</v>
      </c>
      <c r="BH118" s="2">
        <v>16692.001595497979</v>
      </c>
      <c r="BI118" s="2">
        <v>753.36591491988361</v>
      </c>
      <c r="BJ118" s="2">
        <v>4.2325618757497443</v>
      </c>
      <c r="BK118" s="2">
        <v>93.21253999431886</v>
      </c>
      <c r="BL118" s="2">
        <v>875.96411349257448</v>
      </c>
      <c r="BM118" s="2">
        <v>1023.6559148287078</v>
      </c>
    </row>
    <row r="119" spans="1:65">
      <c r="A119" s="2">
        <f t="shared" si="1"/>
        <v>2113</v>
      </c>
      <c r="B119" s="1">
        <f>economy!Z159</f>
        <v>14282.713554370133</v>
      </c>
      <c r="C119" s="1">
        <f>economy!AA159</f>
        <v>31474.253611834971</v>
      </c>
      <c r="D119" s="1">
        <f>economy!AB159</f>
        <v>25212.737952599815</v>
      </c>
      <c r="E119" s="1">
        <f>temperature!G269</f>
        <v>803.2798192331777</v>
      </c>
      <c r="F119" s="12">
        <f>temperature!I269</f>
        <v>4.4210104519301687</v>
      </c>
      <c r="G119" s="2">
        <f>economy!BE159</f>
        <v>22.586444469421938</v>
      </c>
      <c r="H119" s="2">
        <f>economy!BF159</f>
        <v>296.23460408174861</v>
      </c>
      <c r="I119" s="2">
        <f>economy!BG159</f>
        <v>520.15517999540555</v>
      </c>
      <c r="J119" s="1">
        <v>14758.20538754488</v>
      </c>
      <c r="K119" s="1">
        <v>39083.072635001095</v>
      </c>
      <c r="L119" s="1">
        <v>44270.804095545049</v>
      </c>
      <c r="M119" s="1">
        <v>866.40087631525159</v>
      </c>
      <c r="N119" s="12">
        <v>4.5975707330896336</v>
      </c>
      <c r="O119" s="2">
        <v>0</v>
      </c>
      <c r="P119" s="2">
        <v>0</v>
      </c>
      <c r="Q119" s="2">
        <v>0</v>
      </c>
      <c r="R119" s="2">
        <v>14015.913988173968</v>
      </c>
      <c r="S119" s="2">
        <v>37117.316713589724</v>
      </c>
      <c r="T119" s="2">
        <v>42044.121559367748</v>
      </c>
      <c r="U119" s="2">
        <v>839.83712393118788</v>
      </c>
      <c r="V119" s="2">
        <v>4.4770364208690623</v>
      </c>
      <c r="W119" s="2">
        <v>52.220364090773465</v>
      </c>
      <c r="X119" s="2">
        <v>19.415204711598811</v>
      </c>
      <c r="Y119" s="2">
        <v>7.2114576113478828</v>
      </c>
      <c r="Z119" s="2">
        <v>13265.784228931916</v>
      </c>
      <c r="AA119" s="2">
        <v>35130.802923382791</v>
      </c>
      <c r="AB119" s="2">
        <v>39793.925837531868</v>
      </c>
      <c r="AC119" s="2">
        <v>812.99612634523339</v>
      </c>
      <c r="AD119" s="2">
        <v>4.351879433323977</v>
      </c>
      <c r="AE119" s="2">
        <v>208.68560247302739</v>
      </c>
      <c r="AF119" s="2">
        <v>77.588001224060079</v>
      </c>
      <c r="AG119" s="2">
        <v>28.818783540660668</v>
      </c>
      <c r="AH119" s="1">
        <v>14015.914052008324</v>
      </c>
      <c r="AI119" s="1">
        <v>37117.316542816385</v>
      </c>
      <c r="AJ119" s="1">
        <v>42044.12137130279</v>
      </c>
      <c r="AK119" s="1">
        <v>839.81988048908443</v>
      </c>
      <c r="AL119" s="12">
        <v>4.4768844275843112</v>
      </c>
      <c r="AM119" s="2">
        <v>52.220364307821093</v>
      </c>
      <c r="AN119" s="2">
        <v>19.415204630247313</v>
      </c>
      <c r="AO119" s="2">
        <v>7.2114575819461288</v>
      </c>
      <c r="AP119" s="2">
        <v>13265.784450145962</v>
      </c>
      <c r="AQ119" s="2">
        <v>35130.80241505216</v>
      </c>
      <c r="AR119" s="2">
        <v>39793.92528045061</v>
      </c>
      <c r="AS119" s="2">
        <v>812.96092630889484</v>
      </c>
      <c r="AT119" s="2">
        <v>4.3515618346005001</v>
      </c>
      <c r="AU119" s="2">
        <v>208.68560564883609</v>
      </c>
      <c r="AV119" s="2">
        <v>77.588000201631729</v>
      </c>
      <c r="AW119" s="2">
        <v>28.818783172934111</v>
      </c>
      <c r="AX119" s="2">
        <v>14282.713554370133</v>
      </c>
      <c r="AY119" s="2">
        <v>31474.253611834971</v>
      </c>
      <c r="AZ119" s="2">
        <v>25212.737952599815</v>
      </c>
      <c r="BA119" s="2">
        <v>803.2798192331777</v>
      </c>
      <c r="BB119" s="2">
        <v>4.4210104519301687</v>
      </c>
      <c r="BC119" s="2">
        <v>22.586444469421938</v>
      </c>
      <c r="BD119" s="2">
        <v>296.23460408174861</v>
      </c>
      <c r="BE119" s="2">
        <v>520.15517999540555</v>
      </c>
      <c r="BF119" s="2">
        <v>13760.730008102137</v>
      </c>
      <c r="BG119" s="2">
        <v>25458.039931563864</v>
      </c>
      <c r="BH119" s="2">
        <v>16449.171429769678</v>
      </c>
      <c r="BI119" s="2">
        <v>755.68083867082123</v>
      </c>
      <c r="BJ119" s="2">
        <v>4.2612914989261528</v>
      </c>
      <c r="BK119" s="2">
        <v>98.471898493396665</v>
      </c>
      <c r="BL119" s="2">
        <v>918.47666287093068</v>
      </c>
      <c r="BM119" s="2">
        <v>1065.0594679747931</v>
      </c>
    </row>
    <row r="120" spans="1:65">
      <c r="A120" s="2">
        <f t="shared" si="1"/>
        <v>2114</v>
      </c>
      <c r="B120" s="1">
        <f>economy!Z160</f>
        <v>14193.368154058711</v>
      </c>
      <c r="C120" s="1">
        <f>economy!AA160</f>
        <v>31296.482265865463</v>
      </c>
      <c r="D120" s="1">
        <f>economy!AB160</f>
        <v>25035.281759889367</v>
      </c>
      <c r="E120" s="1">
        <f>temperature!G270</f>
        <v>806.76302300174484</v>
      </c>
      <c r="F120" s="12">
        <f>temperature!I270</f>
        <v>4.4540908377103214</v>
      </c>
      <c r="G120" s="2">
        <f>economy!BE160</f>
        <v>23.89999047976066</v>
      </c>
      <c r="H120" s="2">
        <f>economy!BF160</f>
        <v>313.14983824739028</v>
      </c>
      <c r="I120" s="2">
        <f>economy!BG160</f>
        <v>549.31517921000136</v>
      </c>
      <c r="J120" s="1">
        <v>14677.665852526356</v>
      </c>
      <c r="K120" s="1">
        <v>39077.442000749506</v>
      </c>
      <c r="L120" s="1">
        <v>44748.734835902484</v>
      </c>
      <c r="M120" s="1">
        <v>872.3448713238356</v>
      </c>
      <c r="N120" s="12">
        <v>4.6372739952811353</v>
      </c>
      <c r="O120" s="2">
        <v>0</v>
      </c>
      <c r="P120" s="2">
        <v>0</v>
      </c>
      <c r="Q120" s="2">
        <v>0</v>
      </c>
      <c r="R120" s="2">
        <v>13939.425332377115</v>
      </c>
      <c r="S120" s="2">
        <v>37111.969270528512</v>
      </c>
      <c r="T120" s="2">
        <v>42498.013869428883</v>
      </c>
      <c r="U120" s="2">
        <v>845.47073365055041</v>
      </c>
      <c r="V120" s="2">
        <v>4.5156006615680067</v>
      </c>
      <c r="W120" s="2">
        <v>52.707479061844197</v>
      </c>
      <c r="X120" s="2">
        <v>19.643593778360586</v>
      </c>
      <c r="Y120" s="2">
        <v>7.2888220948264104</v>
      </c>
      <c r="Z120" s="2">
        <v>13193.389216707288</v>
      </c>
      <c r="AA120" s="2">
        <v>35125.741640518936</v>
      </c>
      <c r="AB120" s="2">
        <v>40223.525853440507</v>
      </c>
      <c r="AC120" s="2">
        <v>818.31605747148774</v>
      </c>
      <c r="AD120" s="2">
        <v>4.3892380436847436</v>
      </c>
      <c r="AE120" s="2">
        <v>210.63223514859115</v>
      </c>
      <c r="AF120" s="2">
        <v>78.500700837754039</v>
      </c>
      <c r="AG120" s="2">
        <v>29.127951289880436</v>
      </c>
      <c r="AH120" s="1">
        <v>13939.425390314653</v>
      </c>
      <c r="AI120" s="1">
        <v>37111.969115025939</v>
      </c>
      <c r="AJ120" s="1">
        <v>42498.013696160699</v>
      </c>
      <c r="AK120" s="1">
        <v>845.45356906888344</v>
      </c>
      <c r="AL120" s="12">
        <v>4.5154499509074455</v>
      </c>
      <c r="AM120" s="2">
        <v>52.707479261786389</v>
      </c>
      <c r="AN120" s="2">
        <v>19.643593703393798</v>
      </c>
      <c r="AO120" s="2">
        <v>7.2888220677371507</v>
      </c>
      <c r="AP120" s="2">
        <v>13193.38941748626</v>
      </c>
      <c r="AQ120" s="2">
        <v>35125.741177643831</v>
      </c>
      <c r="AR120" s="2">
        <v>40223.525340189888</v>
      </c>
      <c r="AS120" s="2">
        <v>818.28101837801808</v>
      </c>
      <c r="AT120" s="2">
        <v>4.3889230704375786</v>
      </c>
      <c r="AU120" s="2">
        <v>210.6322380741162</v>
      </c>
      <c r="AV120" s="2">
        <v>78.500699895568829</v>
      </c>
      <c r="AW120" s="2">
        <v>29.127950951076155</v>
      </c>
      <c r="AX120" s="2">
        <v>14193.368154058711</v>
      </c>
      <c r="AY120" s="2">
        <v>31296.482265865463</v>
      </c>
      <c r="AZ120" s="2">
        <v>25035.281759889367</v>
      </c>
      <c r="BA120" s="2">
        <v>806.76302300174484</v>
      </c>
      <c r="BB120" s="2">
        <v>4.4540908377103214</v>
      </c>
      <c r="BC120" s="2">
        <v>23.89999047976066</v>
      </c>
      <c r="BD120" s="2">
        <v>313.14983824739028</v>
      </c>
      <c r="BE120" s="2">
        <v>549.31517921000136</v>
      </c>
      <c r="BF120" s="2">
        <v>13662.636738074392</v>
      </c>
      <c r="BG120" s="2">
        <v>25203.127094483778</v>
      </c>
      <c r="BH120" s="2">
        <v>16202.930566703315</v>
      </c>
      <c r="BI120" s="2">
        <v>757.92439901623186</v>
      </c>
      <c r="BJ120" s="2">
        <v>4.2896649397079605</v>
      </c>
      <c r="BK120" s="2">
        <v>103.9905904464264</v>
      </c>
      <c r="BL120" s="2">
        <v>962.46995135232021</v>
      </c>
      <c r="BM120" s="2">
        <v>1107.0995553344876</v>
      </c>
    </row>
    <row r="121" spans="1:65">
      <c r="A121" s="2">
        <f t="shared" si="1"/>
        <v>2115</v>
      </c>
      <c r="B121" s="1">
        <f>economy!Z161</f>
        <v>14103.027131193256</v>
      </c>
      <c r="C121" s="1">
        <f>economy!AA161</f>
        <v>31112.697321509546</v>
      </c>
      <c r="D121" s="1">
        <f>economy!AB161</f>
        <v>24847.123976521783</v>
      </c>
      <c r="E121" s="1">
        <f>temperature!G271</f>
        <v>810.17905998864933</v>
      </c>
      <c r="F121" s="12">
        <f>temperature!I271</f>
        <v>4.4868762916919005</v>
      </c>
      <c r="G121" s="2">
        <f>economy!BE161</f>
        <v>25.281688674304171</v>
      </c>
      <c r="H121" s="2">
        <f>economy!BF161</f>
        <v>330.8572490664975</v>
      </c>
      <c r="I121" s="2">
        <f>economy!BG161</f>
        <v>579.51681197247865</v>
      </c>
      <c r="J121" s="1">
        <v>14596.19039393238</v>
      </c>
      <c r="K121" s="1">
        <v>39067.153907063235</v>
      </c>
      <c r="L121" s="1">
        <v>45226.798248981424</v>
      </c>
      <c r="M121" s="1">
        <v>878.29136063162912</v>
      </c>
      <c r="N121" s="12">
        <v>4.6768745884630452</v>
      </c>
      <c r="O121" s="2">
        <v>0</v>
      </c>
      <c r="P121" s="2">
        <v>0</v>
      </c>
      <c r="Q121" s="2">
        <v>0</v>
      </c>
      <c r="R121" s="2">
        <v>13862.047827669001</v>
      </c>
      <c r="S121" s="2">
        <v>37102.19862472135</v>
      </c>
      <c r="T121" s="2">
        <v>42952.032180133618</v>
      </c>
      <c r="U121" s="2">
        <v>851.10683202947325</v>
      </c>
      <c r="V121" s="2">
        <v>4.5540723120477926</v>
      </c>
      <c r="W121" s="2">
        <v>53.194177433752337</v>
      </c>
      <c r="X121" s="2">
        <v>19.872325269131753</v>
      </c>
      <c r="Y121" s="2">
        <v>7.366207365776952</v>
      </c>
      <c r="Z121" s="2">
        <v>13120.152928478663</v>
      </c>
      <c r="AA121" s="2">
        <v>35116.49388723071</v>
      </c>
      <c r="AB121" s="2">
        <v>40653.245129137576</v>
      </c>
      <c r="AC121" s="2">
        <v>823.63847176457023</v>
      </c>
      <c r="AD121" s="2">
        <v>4.4265143517472652</v>
      </c>
      <c r="AE121" s="2">
        <v>212.57720300904558</v>
      </c>
      <c r="AF121" s="2">
        <v>79.414768867934541</v>
      </c>
      <c r="AG121" s="2">
        <v>29.437202112793251</v>
      </c>
      <c r="AH121" s="1">
        <v>13862.047880253727</v>
      </c>
      <c r="AI121" s="1">
        <v>37102.198483126456</v>
      </c>
      <c r="AJ121" s="1">
        <v>42952.032020500315</v>
      </c>
      <c r="AK121" s="1">
        <v>851.08974532866694</v>
      </c>
      <c r="AL121" s="12">
        <v>4.5539228739351101</v>
      </c>
      <c r="AM121" s="2">
        <v>53.194177617934749</v>
      </c>
      <c r="AN121" s="2">
        <v>19.872325200049737</v>
      </c>
      <c r="AO121" s="2">
        <v>7.3662073408186641</v>
      </c>
      <c r="AP121" s="2">
        <v>13120.153110707826</v>
      </c>
      <c r="AQ121" s="2">
        <v>35116.493465753687</v>
      </c>
      <c r="AR121" s="2">
        <v>40653.244656275849</v>
      </c>
      <c r="AS121" s="2">
        <v>823.60359161512383</v>
      </c>
      <c r="AT121" s="2">
        <v>4.4262019842946048</v>
      </c>
      <c r="AU121" s="2">
        <v>212.57720570397584</v>
      </c>
      <c r="AV121" s="2">
        <v>79.414767999709483</v>
      </c>
      <c r="AW121" s="2">
        <v>29.437201800640945</v>
      </c>
      <c r="AX121" s="2">
        <v>14103.027131193256</v>
      </c>
      <c r="AY121" s="2">
        <v>31112.697321509546</v>
      </c>
      <c r="AZ121" s="2">
        <v>24847.123976521783</v>
      </c>
      <c r="BA121" s="2">
        <v>810.17905998864933</v>
      </c>
      <c r="BB121" s="2">
        <v>4.4868762916919005</v>
      </c>
      <c r="BC121" s="2">
        <v>25.281688674304171</v>
      </c>
      <c r="BD121" s="2">
        <v>330.8572490664975</v>
      </c>
      <c r="BE121" s="2">
        <v>579.51681197247865</v>
      </c>
      <c r="BF121" s="2">
        <v>13563.530406216329</v>
      </c>
      <c r="BG121" s="2">
        <v>24944.125199974689</v>
      </c>
      <c r="BH121" s="2">
        <v>15953.679804254798</v>
      </c>
      <c r="BI121" s="2">
        <v>760.09655882097627</v>
      </c>
      <c r="BJ121" s="2">
        <v>4.3176782807911422</v>
      </c>
      <c r="BK121" s="2">
        <v>109.77930485955169</v>
      </c>
      <c r="BL121" s="2">
        <v>1007.9639145373038</v>
      </c>
      <c r="BM121" s="2">
        <v>1149.7402254838632</v>
      </c>
    </row>
    <row r="122" spans="1:65">
      <c r="A122" s="2">
        <f t="shared" si="1"/>
        <v>2116</v>
      </c>
      <c r="B122" s="1">
        <f>economy!Z162</f>
        <v>14011.727078165824</v>
      </c>
      <c r="C122" s="1">
        <f>economy!AA162</f>
        <v>30923.025018162556</v>
      </c>
      <c r="D122" s="1">
        <f>economy!AB162</f>
        <v>24648.584245953207</v>
      </c>
      <c r="E122" s="1">
        <f>temperature!G272</f>
        <v>813.52687307220776</v>
      </c>
      <c r="F122" s="12">
        <f>temperature!I272</f>
        <v>4.5193611892697962</v>
      </c>
      <c r="G122" s="2">
        <f>economy!BE162</f>
        <v>26.734612634116814</v>
      </c>
      <c r="H122" s="2">
        <f>economy!BF162</f>
        <v>349.3829265780974</v>
      </c>
      <c r="I122" s="2">
        <f>economy!BG162</f>
        <v>610.75682235408226</v>
      </c>
      <c r="J122" s="1">
        <v>14513.813767971047</v>
      </c>
      <c r="K122" s="1">
        <v>39052.261775891246</v>
      </c>
      <c r="L122" s="1">
        <v>45704.948256304713</v>
      </c>
      <c r="M122" s="1">
        <v>884.23992827558311</v>
      </c>
      <c r="N122" s="12">
        <v>4.7163699370993282</v>
      </c>
      <c r="O122" s="2">
        <v>0</v>
      </c>
      <c r="P122" s="2">
        <v>0</v>
      </c>
      <c r="Q122" s="2">
        <v>0</v>
      </c>
      <c r="R122" s="2">
        <v>13783.814482070251</v>
      </c>
      <c r="S122" s="2">
        <v>37088.055511064646</v>
      </c>
      <c r="T122" s="2">
        <v>43406.132730533813</v>
      </c>
      <c r="U122" s="2">
        <v>856.74502216895235</v>
      </c>
      <c r="V122" s="2">
        <v>4.5924487663516276</v>
      </c>
      <c r="W122" s="2">
        <v>53.680416231660274</v>
      </c>
      <c r="X122" s="2">
        <v>20.101374156477998</v>
      </c>
      <c r="Y122" s="2">
        <v>7.4436060497253917</v>
      </c>
      <c r="Z122" s="2">
        <v>13046.10660551348</v>
      </c>
      <c r="AA122" s="2">
        <v>35103.107682816495</v>
      </c>
      <c r="AB122" s="2">
        <v>41083.042245545126</v>
      </c>
      <c r="AC122" s="2">
        <v>828.9629915864441</v>
      </c>
      <c r="AD122" s="2">
        <v>4.4637057301122454</v>
      </c>
      <c r="AE122" s="2">
        <v>214.5203343147252</v>
      </c>
      <c r="AF122" s="2">
        <v>80.330105298361772</v>
      </c>
      <c r="AG122" s="2">
        <v>29.746506539022612</v>
      </c>
      <c r="AH122" s="1">
        <v>13783.814529796076</v>
      </c>
      <c r="AI122" s="1">
        <v>37088.055382135703</v>
      </c>
      <c r="AJ122" s="1">
        <v>43406.132583464532</v>
      </c>
      <c r="AK122" s="1">
        <v>856.72801238924671</v>
      </c>
      <c r="AL122" s="12">
        <v>4.5923005904790584</v>
      </c>
      <c r="AM122" s="2">
        <v>53.680416401322866</v>
      </c>
      <c r="AN122" s="2">
        <v>20.101374092819889</v>
      </c>
      <c r="AO122" s="2">
        <v>7.4436060267307704</v>
      </c>
      <c r="AP122" s="2">
        <v>13046.106770904438</v>
      </c>
      <c r="AQ122" s="2">
        <v>35103.107299041563</v>
      </c>
      <c r="AR122" s="2">
        <v>41083.041809900249</v>
      </c>
      <c r="AS122" s="2">
        <v>828.92826842251804</v>
      </c>
      <c r="AT122" s="2">
        <v>4.4633959482670695</v>
      </c>
      <c r="AU122" s="2">
        <v>214.52033679720378</v>
      </c>
      <c r="AV122" s="2">
        <v>80.33010449830455</v>
      </c>
      <c r="AW122" s="2">
        <v>29.746506251429775</v>
      </c>
      <c r="AX122" s="2">
        <v>14011.727078165824</v>
      </c>
      <c r="AY122" s="2">
        <v>30923.025018162556</v>
      </c>
      <c r="AZ122" s="2">
        <v>24648.584245953207</v>
      </c>
      <c r="BA122" s="2">
        <v>813.52687307220776</v>
      </c>
      <c r="BB122" s="2">
        <v>4.5193611892697962</v>
      </c>
      <c r="BC122" s="2">
        <v>26.734612634116814</v>
      </c>
      <c r="BD122" s="2">
        <v>349.3829265780974</v>
      </c>
      <c r="BE122" s="2">
        <v>610.75682235408226</v>
      </c>
      <c r="BF122" s="2">
        <v>13463.450751749242</v>
      </c>
      <c r="BG122" s="2">
        <v>24681.248857894487</v>
      </c>
      <c r="BH122" s="2">
        <v>15701.812820171994</v>
      </c>
      <c r="BI122" s="2">
        <v>762.19734779003466</v>
      </c>
      <c r="BJ122" s="2">
        <v>4.3453278569305605</v>
      </c>
      <c r="BK122" s="2">
        <v>115.84906496165355</v>
      </c>
      <c r="BL122" s="2">
        <v>1054.9772330145965</v>
      </c>
      <c r="BM122" s="2">
        <v>1192.9448777574919</v>
      </c>
    </row>
    <row r="123" spans="1:65">
      <c r="A123" s="2">
        <f t="shared" si="1"/>
        <v>2117</v>
      </c>
      <c r="B123" s="1">
        <f>economy!Z163</f>
        <v>13919.504261902879</v>
      </c>
      <c r="C123" s="1">
        <f>economy!AA163</f>
        <v>30727.594766705872</v>
      </c>
      <c r="D123" s="1">
        <f>economy!AB163</f>
        <v>24440.001489562037</v>
      </c>
      <c r="E123" s="1">
        <f>temperature!G273</f>
        <v>816.80546869534953</v>
      </c>
      <c r="F123" s="12">
        <f>temperature!I273</f>
        <v>4.551540069599878</v>
      </c>
      <c r="G123" s="2">
        <f>economy!BE163</f>
        <v>28.261951345364697</v>
      </c>
      <c r="H123" s="2">
        <f>economy!BF163</f>
        <v>368.75318123335626</v>
      </c>
      <c r="I123" s="2">
        <f>economy!BG163</f>
        <v>643.02937956680603</v>
      </c>
      <c r="J123" s="1">
        <v>14430.570372514116</v>
      </c>
      <c r="K123" s="1">
        <v>39032.819918949557</v>
      </c>
      <c r="L123" s="1">
        <v>46183.139089424527</v>
      </c>
      <c r="M123" s="1">
        <v>890.19016575159424</v>
      </c>
      <c r="N123" s="12">
        <v>4.7557575583531566</v>
      </c>
      <c r="O123" s="2">
        <v>0</v>
      </c>
      <c r="P123" s="2">
        <v>0</v>
      </c>
      <c r="Q123" s="2">
        <v>0</v>
      </c>
      <c r="R123" s="2">
        <v>13704.75796329382</v>
      </c>
      <c r="S123" s="2">
        <v>37069.591509477868</v>
      </c>
      <c r="T123" s="2">
        <v>43860.272054122936</v>
      </c>
      <c r="U123" s="2">
        <v>862.38491429888234</v>
      </c>
      <c r="V123" s="2">
        <v>4.630727507558313</v>
      </c>
      <c r="W123" s="2">
        <v>54.16615299288182</v>
      </c>
      <c r="X123" s="2">
        <v>20.330715536201389</v>
      </c>
      <c r="Y123" s="2">
        <v>7.5210108230060158</v>
      </c>
      <c r="Z123" s="2">
        <v>12971.281167000154</v>
      </c>
      <c r="AA123" s="2">
        <v>35085.631846396514</v>
      </c>
      <c r="AB123" s="2">
        <v>41512.876062284849</v>
      </c>
      <c r="AC123" s="2">
        <v>834.28924609457329</v>
      </c>
      <c r="AD123" s="2">
        <v>4.5008096363836119</v>
      </c>
      <c r="AE123" s="2">
        <v>216.46145937276719</v>
      </c>
      <c r="AF123" s="2">
        <v>81.246610605308035</v>
      </c>
      <c r="AG123" s="2">
        <v>30.055835301245843</v>
      </c>
      <c r="AH123" s="1">
        <v>13704.758006609143</v>
      </c>
      <c r="AI123" s="1">
        <v>37069.591392083894</v>
      </c>
      <c r="AJ123" s="1">
        <v>43860.271918630766</v>
      </c>
      <c r="AK123" s="1">
        <v>862.36798049966342</v>
      </c>
      <c r="AL123" s="12">
        <v>4.630580583407764</v>
      </c>
      <c r="AM123" s="2">
        <v>54.166153149167208</v>
      </c>
      <c r="AN123" s="2">
        <v>20.330715477542302</v>
      </c>
      <c r="AO123" s="2">
        <v>7.5210108018208546</v>
      </c>
      <c r="AP123" s="2">
        <v>12971.281317106797</v>
      </c>
      <c r="AQ123" s="2">
        <v>35085.631496956994</v>
      </c>
      <c r="AR123" s="2">
        <v>41512.875660933321</v>
      </c>
      <c r="AS123" s="2">
        <v>834.25467799665523</v>
      </c>
      <c r="AT123" s="2">
        <v>4.5005024194975496</v>
      </c>
      <c r="AU123" s="2">
        <v>216.46146165951239</v>
      </c>
      <c r="AV123" s="2">
        <v>81.246609868078792</v>
      </c>
      <c r="AW123" s="2">
        <v>30.055835036283931</v>
      </c>
      <c r="AX123" s="2">
        <v>13919.504261902879</v>
      </c>
      <c r="AY123" s="2">
        <v>30727.594766705872</v>
      </c>
      <c r="AZ123" s="2">
        <v>24440.001489562037</v>
      </c>
      <c r="BA123" s="2">
        <v>816.80546869534953</v>
      </c>
      <c r="BB123" s="2">
        <v>4.551540069599878</v>
      </c>
      <c r="BC123" s="2">
        <v>28.261951345364697</v>
      </c>
      <c r="BD123" s="2">
        <v>368.75318123335626</v>
      </c>
      <c r="BE123" s="2">
        <v>643.02937956680603</v>
      </c>
      <c r="BF123" s="2">
        <v>13362.437225155469</v>
      </c>
      <c r="BG123" s="2">
        <v>24414.71345603828</v>
      </c>
      <c r="BH123" s="2">
        <v>15447.715059207578</v>
      </c>
      <c r="BI123" s="2">
        <v>764.22686072016973</v>
      </c>
      <c r="BJ123" s="2">
        <v>4.3726102542739609</v>
      </c>
      <c r="BK123" s="2">
        <v>122.2112336392978</v>
      </c>
      <c r="BL123" s="2">
        <v>1103.5272751587499</v>
      </c>
      <c r="BM123" s="2">
        <v>1236.6764278587568</v>
      </c>
    </row>
    <row r="124" spans="1:65">
      <c r="A124" s="2">
        <f t="shared" si="1"/>
        <v>2118</v>
      </c>
      <c r="B124" s="1">
        <f>economy!Z164</f>
        <v>13826.394614316725</v>
      </c>
      <c r="C124" s="1">
        <f>economy!AA164</f>
        <v>30526.539041606226</v>
      </c>
      <c r="D124" s="1">
        <f>economy!AB164</f>
        <v>24221.732600011019</v>
      </c>
      <c r="E124" s="1">
        <f>temperature!G274</f>
        <v>820.01391841108023</v>
      </c>
      <c r="F124" s="12">
        <f>temperature!I274</f>
        <v>4.583407639335757</v>
      </c>
      <c r="G124" s="2">
        <f>economy!BE164</f>
        <v>29.867012510176004</v>
      </c>
      <c r="H124" s="2">
        <f>economy!BF164</f>
        <v>388.99450827869987</v>
      </c>
      <c r="I124" s="2">
        <f>economy!BG164</f>
        <v>676.32607459507358</v>
      </c>
      <c r="J124" s="1">
        <v>14346.494238665331</v>
      </c>
      <c r="K124" s="1">
        <v>39008.883494193011</v>
      </c>
      <c r="L124" s="1">
        <v>46661.325303206962</v>
      </c>
      <c r="M124" s="1">
        <v>896.14167200069312</v>
      </c>
      <c r="N124" s="12">
        <v>4.7950350604633343</v>
      </c>
      <c r="O124" s="2">
        <v>0</v>
      </c>
      <c r="P124" s="2">
        <v>0</v>
      </c>
      <c r="Q124" s="2">
        <v>0</v>
      </c>
      <c r="R124" s="2">
        <v>13624.910590736814</v>
      </c>
      <c r="S124" s="2">
        <v>37046.859003564023</v>
      </c>
      <c r="T124" s="2">
        <v>44314.406991452008</v>
      </c>
      <c r="U124" s="2">
        <v>868.02612576316483</v>
      </c>
      <c r="V124" s="2">
        <v>4.6689061063494295</v>
      </c>
      <c r="W124" s="2">
        <v>54.651345773888728</v>
      </c>
      <c r="X124" s="2">
        <v>20.56032463512712</v>
      </c>
      <c r="Y124" s="2">
        <v>7.5984144148550143</v>
      </c>
      <c r="Z124" s="2">
        <v>12895.707202467154</v>
      </c>
      <c r="AA124" s="2">
        <v>35064.115957783448</v>
      </c>
      <c r="AB124" s="2">
        <v>41942.705729617381</v>
      </c>
      <c r="AC124" s="2">
        <v>839.61687122593594</v>
      </c>
      <c r="AD124" s="2">
        <v>4.5378236119338169</v>
      </c>
      <c r="AE124" s="2">
        <v>218.40041056510071</v>
      </c>
      <c r="AF124" s="2">
        <v>82.164185788673237</v>
      </c>
      <c r="AG124" s="2">
        <v>30.365159343559547</v>
      </c>
      <c r="AH124" s="1">
        <v>13624.91063004872</v>
      </c>
      <c r="AI124" s="1">
        <v>37046.85889667477</v>
      </c>
      <c r="AJ124" s="1">
        <v>44314.406866627323</v>
      </c>
      <c r="AK124" s="1">
        <v>868.00926702232755</v>
      </c>
      <c r="AL124" s="12">
        <v>4.6687604232125066</v>
      </c>
      <c r="AM124" s="2">
        <v>54.651345917849817</v>
      </c>
      <c r="AN124" s="2">
        <v>20.560324581075395</v>
      </c>
      <c r="AO124" s="2">
        <v>7.5984143953372065</v>
      </c>
      <c r="AP124" s="2">
        <v>12895.707338700166</v>
      </c>
      <c r="AQ124" s="2">
        <v>35064.115639612734</v>
      </c>
      <c r="AR124" s="2">
        <v>41942.7053598649</v>
      </c>
      <c r="AS124" s="2">
        <v>839.58245631221359</v>
      </c>
      <c r="AT124" s="2">
        <v>4.5375189389387733</v>
      </c>
      <c r="AU124" s="2">
        <v>218.40041267151818</v>
      </c>
      <c r="AV124" s="2">
        <v>82.164185109349305</v>
      </c>
      <c r="AW124" s="2">
        <v>30.36515909945112</v>
      </c>
      <c r="AX124" s="2">
        <v>13826.394614316725</v>
      </c>
      <c r="AY124" s="2">
        <v>30526.539041606226</v>
      </c>
      <c r="AZ124" s="2">
        <v>24221.732600011019</v>
      </c>
      <c r="BA124" s="2">
        <v>820.01391841108023</v>
      </c>
      <c r="BB124" s="2">
        <v>4.583407639335757</v>
      </c>
      <c r="BC124" s="2">
        <v>29.867012510176004</v>
      </c>
      <c r="BD124" s="2">
        <v>388.99450827869987</v>
      </c>
      <c r="BE124" s="2">
        <v>676.32607459507358</v>
      </c>
      <c r="BF124" s="2">
        <v>13260.528977351916</v>
      </c>
      <c r="BG124" s="2">
        <v>24144.73485378137</v>
      </c>
      <c r="BH124" s="2">
        <v>15191.762718672295</v>
      </c>
      <c r="BI124" s="2">
        <v>766.18525562646573</v>
      </c>
      <c r="BJ124" s="2">
        <v>4.3995223093133013</v>
      </c>
      <c r="BK124" s="2">
        <v>128.87751871059709</v>
      </c>
      <c r="BL124" s="2">
        <v>1153.6300428927084</v>
      </c>
      <c r="BM124" s="2">
        <v>1280.8974694764192</v>
      </c>
    </row>
    <row r="125" spans="1:65">
      <c r="A125" s="2">
        <f t="shared" si="1"/>
        <v>2119</v>
      </c>
      <c r="B125" s="1">
        <f>economy!Z165</f>
        <v>13732.433723187924</v>
      </c>
      <c r="C125" s="1">
        <f>economy!AA165</f>
        <v>30319.993268512291</v>
      </c>
      <c r="D125" s="1">
        <f>economy!AB165</f>
        <v>23994.151048688283</v>
      </c>
      <c r="E125" s="1">
        <f>temperature!G275</f>
        <v>823.15136023784146</v>
      </c>
      <c r="F125" s="12">
        <f>temperature!I275</f>
        <v>4.6149587762402779</v>
      </c>
      <c r="G125" s="2">
        <f>economy!BE165</f>
        <v>31.553225911469493</v>
      </c>
      <c r="H125" s="2">
        <f>economy!BF165</f>
        <v>410.13355034635902</v>
      </c>
      <c r="I125" s="2">
        <f>economy!BG165</f>
        <v>710.63593352624821</v>
      </c>
      <c r="J125" s="1">
        <v>14261.619022760895</v>
      </c>
      <c r="K125" s="1">
        <v>38980.508462623628</v>
      </c>
      <c r="L125" s="1">
        <v>47139.461788749592</v>
      </c>
      <c r="M125" s="1">
        <v>902.09405339228351</v>
      </c>
      <c r="N125" s="12">
        <v>4.8342001411150495</v>
      </c>
      <c r="O125" s="2">
        <v>0</v>
      </c>
      <c r="P125" s="2">
        <v>0</v>
      </c>
      <c r="Q125" s="2">
        <v>0</v>
      </c>
      <c r="R125" s="2">
        <v>13544.304327882992</v>
      </c>
      <c r="S125" s="2">
        <v>37019.911139589574</v>
      </c>
      <c r="T125" s="2">
        <v>44768.494702397067</v>
      </c>
      <c r="U125" s="2">
        <v>873.66828100210853</v>
      </c>
      <c r="V125" s="2">
        <v>4.7069822195641891</v>
      </c>
      <c r="W125" s="2">
        <v>55.135953156926391</v>
      </c>
      <c r="X125" s="2">
        <v>20.790176818687698</v>
      </c>
      <c r="Y125" s="2">
        <v>7.67580960944428</v>
      </c>
      <c r="Z125" s="2">
        <v>12819.414964590731</v>
      </c>
      <c r="AA125" s="2">
        <v>35038.610318655985</v>
      </c>
      <c r="AB125" s="2">
        <v>42372.490700052207</v>
      </c>
      <c r="AC125" s="2">
        <v>844.94550967857151</v>
      </c>
      <c r="AD125" s="2">
        <v>4.5747452806502027</v>
      </c>
      <c r="AE125" s="2">
        <v>220.33702237487751</v>
      </c>
      <c r="AF125" s="2">
        <v>83.082732402291271</v>
      </c>
      <c r="AG125" s="2">
        <v>30.674449829606232</v>
      </c>
      <c r="AH125" s="1">
        <v>13544.304363561028</v>
      </c>
      <c r="AI125" s="1">
        <v>37019.911042266693</v>
      </c>
      <c r="AJ125" s="1">
        <v>44768.494587401648</v>
      </c>
      <c r="AK125" s="1">
        <v>873.65149641544758</v>
      </c>
      <c r="AL125" s="12">
        <v>4.7068377665611827</v>
      </c>
      <c r="AM125" s="2">
        <v>55.135953289533326</v>
      </c>
      <c r="AN125" s="2">
        <v>20.790176768882237</v>
      </c>
      <c r="AO125" s="2">
        <v>7.6758095914628468</v>
      </c>
      <c r="AP125" s="2">
        <v>12819.415088230789</v>
      </c>
      <c r="AQ125" s="2">
        <v>35038.610028960829</v>
      </c>
      <c r="AR125" s="2">
        <v>42372.490359415693</v>
      </c>
      <c r="AS125" s="2">
        <v>844.91124610370241</v>
      </c>
      <c r="AT125" s="2">
        <v>4.5744431300978468</v>
      </c>
      <c r="AU125" s="2">
        <v>220.33702431516267</v>
      </c>
      <c r="AV125" s="2">
        <v>83.082731776334711</v>
      </c>
      <c r="AW125" s="2">
        <v>30.674449604713168</v>
      </c>
      <c r="AX125" s="2">
        <v>13732.433723187924</v>
      </c>
      <c r="AY125" s="2">
        <v>30319.993268512291</v>
      </c>
      <c r="AZ125" s="2">
        <v>23994.151048688283</v>
      </c>
      <c r="BA125" s="2">
        <v>823.15136023784146</v>
      </c>
      <c r="BB125" s="2">
        <v>4.6149587762402779</v>
      </c>
      <c r="BC125" s="2">
        <v>31.553225911469493</v>
      </c>
      <c r="BD125" s="2">
        <v>410.13355034635902</v>
      </c>
      <c r="BE125" s="2">
        <v>710.63593352624821</v>
      </c>
      <c r="BF125" s="2">
        <v>13157.764849279714</v>
      </c>
      <c r="BG125" s="2">
        <v>23871.529077208837</v>
      </c>
      <c r="BH125" s="2">
        <v>14934.321834430593</v>
      </c>
      <c r="BI125" s="2">
        <v>768.07275175763834</v>
      </c>
      <c r="BJ125" s="2">
        <v>4.4260611074628589</v>
      </c>
      <c r="BK125" s="2">
        <v>135.8599780221285</v>
      </c>
      <c r="BL125" s="2">
        <v>1205.3001206554754</v>
      </c>
      <c r="BM125" s="2">
        <v>1325.5704307701089</v>
      </c>
    </row>
    <row r="126" spans="1:65">
      <c r="A126" s="2">
        <f t="shared" si="1"/>
        <v>2120</v>
      </c>
      <c r="B126" s="1">
        <f>economy!Z166</f>
        <v>13637.656823476795</v>
      </c>
      <c r="C126" s="1">
        <f>economy!AA166</f>
        <v>30108.095707470147</v>
      </c>
      <c r="D126" s="1">
        <f>economy!AB166</f>
        <v>23757.645418349857</v>
      </c>
      <c r="E126" s="1">
        <f>temperature!G276</f>
        <v>826.21699981778772</v>
      </c>
      <c r="F126" s="12">
        <f>temperature!I276</f>
        <v>4.6461885326520358</v>
      </c>
      <c r="G126" s="2">
        <f>economy!BE166</f>
        <v>33.324146830572964</v>
      </c>
      <c r="H126" s="2">
        <f>economy!BF166</f>
        <v>432.1970583026793</v>
      </c>
      <c r="I126" s="2">
        <f>economy!BG166</f>
        <v>745.94544747410532</v>
      </c>
      <c r="J126" s="1">
        <v>14175.977998796889</v>
      </c>
      <c r="K126" s="1">
        <v>38947.751545465311</v>
      </c>
      <c r="L126" s="1">
        <v>47617.503785925204</v>
      </c>
      <c r="M126" s="1">
        <v>908.04692370449277</v>
      </c>
      <c r="N126" s="12">
        <v>4.873250585806999</v>
      </c>
      <c r="O126" s="2">
        <v>0</v>
      </c>
      <c r="P126" s="2">
        <v>0</v>
      </c>
      <c r="Q126" s="2">
        <v>0</v>
      </c>
      <c r="R126" s="2">
        <v>13462.970775110505</v>
      </c>
      <c r="S126" s="2">
        <v>36988.801785812524</v>
      </c>
      <c r="T126" s="2">
        <v>45222.492678071583</v>
      </c>
      <c r="U126" s="2">
        <v>879.31101153216957</v>
      </c>
      <c r="V126" s="2">
        <v>4.7449535887441661</v>
      </c>
      <c r="W126" s="2">
        <v>55.619934256244733</v>
      </c>
      <c r="X126" s="2">
        <v>21.020247598303669</v>
      </c>
      <c r="Y126" s="2">
        <v>7.753189247854877</v>
      </c>
      <c r="Z126" s="2">
        <v>12742.434362386528</v>
      </c>
      <c r="AA126" s="2">
        <v>35009.165914061763</v>
      </c>
      <c r="AB126" s="2">
        <v>42802.190739621292</v>
      </c>
      <c r="AC126" s="2">
        <v>850.27481089070102</v>
      </c>
      <c r="AD126" s="2">
        <v>4.6115723476648078</v>
      </c>
      <c r="AE126" s="2">
        <v>222.27113141136343</v>
      </c>
      <c r="AF126" s="2">
        <v>84.002152583423268</v>
      </c>
      <c r="AG126" s="2">
        <v>30.983678150460175</v>
      </c>
      <c r="AH126" s="1">
        <v>13462.970807490163</v>
      </c>
      <c r="AI126" s="1">
        <v>36988.801697201234</v>
      </c>
      <c r="AJ126" s="1">
        <v>45222.492572132891</v>
      </c>
      <c r="AK126" s="1">
        <v>879.29430021280041</v>
      </c>
      <c r="AL126" s="12">
        <v>4.7448103548420431</v>
      </c>
      <c r="AM126" s="2">
        <v>55.619934378391427</v>
      </c>
      <c r="AN126" s="2">
        <v>21.02024755241165</v>
      </c>
      <c r="AO126" s="2">
        <v>7.7531892312891095</v>
      </c>
      <c r="AP126" s="2">
        <v>12742.434474596252</v>
      </c>
      <c r="AQ126" s="2">
        <v>35009.165650297968</v>
      </c>
      <c r="AR126" s="2">
        <v>42802.190425812376</v>
      </c>
      <c r="AS126" s="2">
        <v>850.24069684463802</v>
      </c>
      <c r="AT126" s="2">
        <v>4.6112726977640275</v>
      </c>
      <c r="AU126" s="2">
        <v>222.27113319859632</v>
      </c>
      <c r="AV126" s="2">
        <v>84.002152006650931</v>
      </c>
      <c r="AW126" s="2">
        <v>30.98367794327276</v>
      </c>
      <c r="AX126" s="2">
        <v>13637.656823476795</v>
      </c>
      <c r="AY126" s="2">
        <v>30108.095707470147</v>
      </c>
      <c r="AZ126" s="2">
        <v>23757.645418349857</v>
      </c>
      <c r="BA126" s="2">
        <v>826.21699981778772</v>
      </c>
      <c r="BB126" s="2">
        <v>4.6461885326520358</v>
      </c>
      <c r="BC126" s="2">
        <v>33.324146830572964</v>
      </c>
      <c r="BD126" s="2">
        <v>432.1970583026793</v>
      </c>
      <c r="BE126" s="2">
        <v>745.94544747410532</v>
      </c>
      <c r="BF126" s="2">
        <v>13054.183361902727</v>
      </c>
      <c r="BG126" s="2">
        <v>23595.31201653793</v>
      </c>
      <c r="BH126" s="2">
        <v>14675.747467777877</v>
      </c>
      <c r="BI126" s="2">
        <v>769.88962751403017</v>
      </c>
      <c r="BJ126" s="2">
        <v>4.4522239812751359</v>
      </c>
      <c r="BK126" s="2">
        <v>143.17102435269598</v>
      </c>
      <c r="BL126" s="2">
        <v>1258.5506278015282</v>
      </c>
      <c r="BM126" s="2">
        <v>1370.6577246356046</v>
      </c>
    </row>
    <row r="127" spans="1:65">
      <c r="A127" s="2">
        <f t="shared" si="1"/>
        <v>2121</v>
      </c>
      <c r="B127" s="1">
        <f>economy!Z167</f>
        <v>13542.098789062107</v>
      </c>
      <c r="C127" s="1">
        <f>economy!AA167</f>
        <v>29890.987331894095</v>
      </c>
      <c r="D127" s="1">
        <f>economy!AB167</f>
        <v>23512.61787274215</v>
      </c>
      <c r="E127" s="1">
        <f>temperature!G277</f>
        <v>829.21011137248468</v>
      </c>
      <c r="F127" s="12">
        <f>temperature!I277</f>
        <v>4.6770921387877822</v>
      </c>
      <c r="G127" s="2">
        <f>economy!BE167</f>
        <v>35.18345951628072</v>
      </c>
      <c r="H127" s="2">
        <f>economy!BF167</f>
        <v>455.21185041342659</v>
      </c>
      <c r="I127" s="2">
        <f>economy!BG167</f>
        <v>782.23861879234209</v>
      </c>
      <c r="J127" s="1">
        <v>14089.604051278373</v>
      </c>
      <c r="K127" s="1">
        <v>38910.670181734618</v>
      </c>
      <c r="L127" s="1">
        <v>48095.406895548047</v>
      </c>
      <c r="M127" s="1">
        <v>913.99990410168527</v>
      </c>
      <c r="N127" s="12">
        <v>4.9121842662168067</v>
      </c>
      <c r="O127" s="2">
        <v>0</v>
      </c>
      <c r="P127" s="2">
        <v>0</v>
      </c>
      <c r="Q127" s="2">
        <v>0</v>
      </c>
      <c r="R127" s="2">
        <v>13380.941162900413</v>
      </c>
      <c r="S127" s="2">
        <v>36953.585492186714</v>
      </c>
      <c r="T127" s="2">
        <v>45676.358752380438</v>
      </c>
      <c r="U127" s="2">
        <v>884.95395592307966</v>
      </c>
      <c r="V127" s="2">
        <v>4.782818038670019</v>
      </c>
      <c r="W127" s="2">
        <v>56.103248723947758</v>
      </c>
      <c r="X127" s="2">
        <v>21.250512638558774</v>
      </c>
      <c r="Y127" s="2">
        <v>7.8305462299893822</v>
      </c>
      <c r="Z127" s="2">
        <v>12664.794954780406</v>
      </c>
      <c r="AA127" s="2">
        <v>34975.834374276761</v>
      </c>
      <c r="AB127" s="2">
        <v>43231.765938813725</v>
      </c>
      <c r="AC127" s="2">
        <v>855.60443101746114</v>
      </c>
      <c r="AD127" s="2">
        <v>4.6483025980698764</v>
      </c>
      <c r="AE127" s="2">
        <v>224.20257643330845</v>
      </c>
      <c r="AF127" s="2">
        <v>84.922349081429502</v>
      </c>
      <c r="AG127" s="2">
        <v>31.292815932268887</v>
      </c>
      <c r="AH127" s="1">
        <v>13380.941192286238</v>
      </c>
      <c r="AI127" s="1">
        <v>36953.585411508568</v>
      </c>
      <c r="AJ127" s="1">
        <v>45676.358654786534</v>
      </c>
      <c r="AK127" s="1">
        <v>884.9373170008846</v>
      </c>
      <c r="AL127" s="12">
        <v>4.7826760126994587</v>
      </c>
      <c r="AM127" s="2">
        <v>56.103248836457972</v>
      </c>
      <c r="AN127" s="2">
        <v>21.250512596273389</v>
      </c>
      <c r="AO127" s="2">
        <v>7.83054621472803</v>
      </c>
      <c r="AP127" s="2">
        <v>12664.795056615216</v>
      </c>
      <c r="AQ127" s="2">
        <v>34975.834134127035</v>
      </c>
      <c r="AR127" s="2">
        <v>43231.765649723522</v>
      </c>
      <c r="AS127" s="2">
        <v>855.57046472433251</v>
      </c>
      <c r="AT127" s="2">
        <v>4.6480054267222846</v>
      </c>
      <c r="AU127" s="2">
        <v>224.20257807954147</v>
      </c>
      <c r="AV127" s="2">
        <v>84.922348549985287</v>
      </c>
      <c r="AW127" s="2">
        <v>31.292815741395781</v>
      </c>
      <c r="AX127" s="2">
        <v>13542.098789062107</v>
      </c>
      <c r="AY127" s="2">
        <v>29890.987331894095</v>
      </c>
      <c r="AZ127" s="2">
        <v>23512.61787274215</v>
      </c>
      <c r="BA127" s="2">
        <v>829.21011137248468</v>
      </c>
      <c r="BB127" s="2">
        <v>4.6770921387877822</v>
      </c>
      <c r="BC127" s="2">
        <v>35.18345951628072</v>
      </c>
      <c r="BD127" s="2">
        <v>455.21185041342659</v>
      </c>
      <c r="BE127" s="2">
        <v>782.23861879234209</v>
      </c>
      <c r="BF127" s="2">
        <v>12949.822706607303</v>
      </c>
      <c r="BG127" s="2">
        <v>23316.299126628848</v>
      </c>
      <c r="BH127" s="2">
        <v>14416.38299352347</v>
      </c>
      <c r="BI127" s="2">
        <v>771.63621828201394</v>
      </c>
      <c r="BJ127" s="2">
        <v>4.4780085083070205</v>
      </c>
      <c r="BK127" s="2">
        <v>150.82343010734417</v>
      </c>
      <c r="BL127" s="2">
        <v>1313.3931746426993</v>
      </c>
      <c r="BM127" s="2">
        <v>1416.121891952921</v>
      </c>
    </row>
    <row r="128" spans="1:65">
      <c r="A128" s="2">
        <f t="shared" si="1"/>
        <v>2122</v>
      </c>
      <c r="B128" s="1">
        <f>economy!Z168</f>
        <v>13445.794124904511</v>
      </c>
      <c r="C128" s="1">
        <f>economy!AA168</f>
        <v>29668.811703434421</v>
      </c>
      <c r="D128" s="1">
        <f>economy!AB168</f>
        <v>23259.482575470283</v>
      </c>
      <c r="E128" s="1">
        <f>temperature!G278</f>
        <v>832.13003845207754</v>
      </c>
      <c r="F128" s="12">
        <f>temperature!I278</f>
        <v>4.7076650058623271</v>
      </c>
      <c r="G128" s="2">
        <f>economy!BE168</f>
        <v>37.134980703816069</v>
      </c>
      <c r="H128" s="2">
        <f>economy!BF168</f>
        <v>479.20476989396764</v>
      </c>
      <c r="I128" s="2">
        <f>economy!BG168</f>
        <v>819.49702308408757</v>
      </c>
      <c r="J128" s="1">
        <v>14002.5296684845</v>
      </c>
      <c r="K128" s="1">
        <v>38869.322486234334</v>
      </c>
      <c r="L128" s="1">
        <v>48573.127091157301</v>
      </c>
      <c r="M128" s="1">
        <v>919.95262310920202</v>
      </c>
      <c r="N128" s="12">
        <v>4.9509991385665391</v>
      </c>
      <c r="O128" s="2">
        <v>0</v>
      </c>
      <c r="P128" s="2">
        <v>0</v>
      </c>
      <c r="Q128" s="2">
        <v>0</v>
      </c>
      <c r="R128" s="2">
        <v>13298.2463454401</v>
      </c>
      <c r="S128" s="2">
        <v>36914.317450467628</v>
      </c>
      <c r="T128" s="2">
        <v>46130.05111321048</v>
      </c>
      <c r="U128" s="2">
        <v>890.59675977241454</v>
      </c>
      <c r="V128" s="2">
        <v>4.8205734758921626</v>
      </c>
      <c r="W128" s="2">
        <v>56.585856755468214</v>
      </c>
      <c r="X128" s="2">
        <v>21.480947764168818</v>
      </c>
      <c r="Y128" s="2">
        <v>7.9078735164225806</v>
      </c>
      <c r="Z128" s="2">
        <v>12586.525944553334</v>
      </c>
      <c r="AA128" s="2">
        <v>34938.667937044636</v>
      </c>
      <c r="AB128" s="2">
        <v>43661.176723166427</v>
      </c>
      <c r="AC128" s="2">
        <v>860.93403290529727</v>
      </c>
      <c r="AD128" s="2">
        <v>4.6849338956211932</v>
      </c>
      <c r="AE128" s="2">
        <v>226.13119837081757</v>
      </c>
      <c r="AF128" s="2">
        <v>85.843225285617166</v>
      </c>
      <c r="AG128" s="2">
        <v>31.60183504364845</v>
      </c>
      <c r="AH128" s="1">
        <v>13298.246372108584</v>
      </c>
      <c r="AI128" s="1">
        <v>36914.317377013584</v>
      </c>
      <c r="AJ128" s="1">
        <v>46130.051023305263</v>
      </c>
      <c r="AK128" s="1">
        <v>890.58019239351563</v>
      </c>
      <c r="AL128" s="12">
        <v>4.8204326465636917</v>
      </c>
      <c r="AM128" s="2">
        <v>56.585856859100879</v>
      </c>
      <c r="AN128" s="2">
        <v>21.480947725207226</v>
      </c>
      <c r="AO128" s="2">
        <v>7.9078735023631248</v>
      </c>
      <c r="AP128" s="2">
        <v>12586.526036971336</v>
      </c>
      <c r="AQ128" s="2">
        <v>34938.667718398385</v>
      </c>
      <c r="AR128" s="2">
        <v>43661.176456851485</v>
      </c>
      <c r="AS128" s="2">
        <v>860.90021262233597</v>
      </c>
      <c r="AT128" s="2">
        <v>4.6846391804547842</v>
      </c>
      <c r="AU128" s="2">
        <v>226.13119988715565</v>
      </c>
      <c r="AV128" s="2">
        <v>85.843224795946497</v>
      </c>
      <c r="AW128" s="2">
        <v>31.60183486780744</v>
      </c>
      <c r="AX128" s="2">
        <v>13445.794124904511</v>
      </c>
      <c r="AY128" s="2">
        <v>29668.811703434421</v>
      </c>
      <c r="AZ128" s="2">
        <v>23259.482575470283</v>
      </c>
      <c r="BA128" s="2">
        <v>832.13003845207754</v>
      </c>
      <c r="BB128" s="2">
        <v>4.7076650058623271</v>
      </c>
      <c r="BC128" s="2">
        <v>37.134980703816069</v>
      </c>
      <c r="BD128" s="2">
        <v>479.20476989396764</v>
      </c>
      <c r="BE128" s="2">
        <v>819.49702308408757</v>
      </c>
      <c r="BF128" s="2">
        <v>12844.720735995774</v>
      </c>
      <c r="BG128" s="2">
        <v>23034.705131367187</v>
      </c>
      <c r="BH128" s="2">
        <v>14156.559486922582</v>
      </c>
      <c r="BI128" s="2">
        <v>773.31291419835088</v>
      </c>
      <c r="BJ128" s="2">
        <v>4.5034125086499479</v>
      </c>
      <c r="BK128" s="2">
        <v>158.83033178478831</v>
      </c>
      <c r="BL128" s="2">
        <v>1369.837822326652</v>
      </c>
      <c r="BM128" s="2">
        <v>1461.9257368588635</v>
      </c>
    </row>
    <row r="129" spans="1:65">
      <c r="A129" s="2">
        <f t="shared" si="1"/>
        <v>2123</v>
      </c>
      <c r="B129" s="1">
        <f>economy!Z169</f>
        <v>13348.776959631539</v>
      </c>
      <c r="C129" s="1">
        <f>economy!AA169</f>
        <v>29441.714842898429</v>
      </c>
      <c r="D129" s="1">
        <f>economy!AB169</f>
        <v>22998.664070703489</v>
      </c>
      <c r="E129" s="1">
        <f>temperature!G279</f>
        <v>834.97619447554075</v>
      </c>
      <c r="F129" s="12">
        <f>temperature!I279</f>
        <v>4.7379027290084847</v>
      </c>
      <c r="G129" s="2">
        <f>economy!BE169</f>
        <v>39.182663181975762</v>
      </c>
      <c r="H129" s="2">
        <f>economy!BF169</f>
        <v>504.20264092123995</v>
      </c>
      <c r="I129" s="2">
        <f>economy!BG169</f>
        <v>857.69988633260243</v>
      </c>
      <c r="J129" s="1">
        <v>13914.786936143853</v>
      </c>
      <c r="K129" s="1">
        <v>38823.767207996483</v>
      </c>
      <c r="L129" s="1">
        <v>49050.620730415598</v>
      </c>
      <c r="M129" s="1">
        <v>925.9047165853849</v>
      </c>
      <c r="N129" s="12">
        <v>4.98969324199002</v>
      </c>
      <c r="O129" s="2">
        <v>0</v>
      </c>
      <c r="P129" s="2">
        <v>0</v>
      </c>
      <c r="Q129" s="2">
        <v>0</v>
      </c>
      <c r="R129" s="2">
        <v>13214.916794616507</v>
      </c>
      <c r="S129" s="2">
        <v>36871.053454745132</v>
      </c>
      <c r="T129" s="2">
        <v>46583.528313255178</v>
      </c>
      <c r="U129" s="2">
        <v>896.23907567765775</v>
      </c>
      <c r="V129" s="2">
        <v>4.8582178872572603</v>
      </c>
      <c r="W129" s="2">
        <v>57.067719094671062</v>
      </c>
      <c r="X129" s="2">
        <v>21.711528966743622</v>
      </c>
      <c r="Y129" s="2">
        <v>7.985164130190042</v>
      </c>
      <c r="Z129" s="2">
        <v>12507.656172655152</v>
      </c>
      <c r="AA129" s="2">
        <v>34897.719410220416</v>
      </c>
      <c r="AB129" s="2">
        <v>44090.383863508738</v>
      </c>
      <c r="AC129" s="2">
        <v>866.26328606406094</v>
      </c>
      <c r="AD129" s="2">
        <v>4.7214641814312754</v>
      </c>
      <c r="AE129" s="2">
        <v>228.05684034573949</v>
      </c>
      <c r="AF129" s="2">
        <v>86.76468525226133</v>
      </c>
      <c r="AG129" s="2">
        <v>31.910707602830399</v>
      </c>
      <c r="AH129" s="1">
        <v>13214.916818818616</v>
      </c>
      <c r="AI129" s="1">
        <v>36871.05338786936</v>
      </c>
      <c r="AJ129" s="1">
        <v>46583.528230434036</v>
      </c>
      <c r="AK129" s="1">
        <v>896.22257900391207</v>
      </c>
      <c r="AL129" s="12">
        <v>4.8580782431765224</v>
      </c>
      <c r="AM129" s="2">
        <v>57.067719190125494</v>
      </c>
      <c r="AN129" s="2">
        <v>21.71152893084512</v>
      </c>
      <c r="AO129" s="2">
        <v>7.9851641172380052</v>
      </c>
      <c r="AP129" s="2">
        <v>12507.656256526087</v>
      </c>
      <c r="AQ129" s="2">
        <v>34897.71921115533</v>
      </c>
      <c r="AR129" s="2">
        <v>44090.383618178123</v>
      </c>
      <c r="AS129" s="2">
        <v>866.22961008058337</v>
      </c>
      <c r="AT129" s="2">
        <v>4.7211718998323038</v>
      </c>
      <c r="AU129" s="2">
        <v>228.05684174241472</v>
      </c>
      <c r="AV129" s="2">
        <v>86.764684801087697</v>
      </c>
      <c r="AW129" s="2">
        <v>31.910707440839786</v>
      </c>
      <c r="AX129" s="2">
        <v>13348.776959631539</v>
      </c>
      <c r="AY129" s="2">
        <v>29441.714842898429</v>
      </c>
      <c r="AZ129" s="2">
        <v>22998.664070703489</v>
      </c>
      <c r="BA129" s="2">
        <v>834.97619447554075</v>
      </c>
      <c r="BB129" s="2">
        <v>4.7379027290084847</v>
      </c>
      <c r="BC129" s="2">
        <v>39.182663181975762</v>
      </c>
      <c r="BD129" s="2">
        <v>504.20264092123995</v>
      </c>
      <c r="BE129" s="2">
        <v>857.69988633260243</v>
      </c>
      <c r="BF129" s="2">
        <v>12738.914955065073</v>
      </c>
      <c r="BG129" s="2">
        <v>22750.743732685278</v>
      </c>
      <c r="BH129" s="2">
        <v>13896.595209504894</v>
      </c>
      <c r="BI129" s="2">
        <v>774.92015785751937</v>
      </c>
      <c r="BJ129" s="2">
        <v>4.5284340421389109</v>
      </c>
      <c r="BK129" s="2">
        <v>167.20523420096367</v>
      </c>
      <c r="BL129" s="2">
        <v>1427.8930467264518</v>
      </c>
      <c r="BM129" s="2">
        <v>1508.0324538302134</v>
      </c>
    </row>
    <row r="130" spans="1:65">
      <c r="A130" s="2">
        <f t="shared" si="1"/>
        <v>2124</v>
      </c>
      <c r="B130" s="1">
        <f>economy!Z170</f>
        <v>13251.081038540684</v>
      </c>
      <c r="C130" s="1">
        <f>economy!AA170</f>
        <v>29209.845097388974</v>
      </c>
      <c r="D130" s="1">
        <f>economy!AB170</f>
        <v>22730.595638453553</v>
      </c>
      <c r="E130" s="1">
        <f>temperature!G280</f>
        <v>837.74806306118569</v>
      </c>
      <c r="F130" s="12">
        <f>temperature!I280</f>
        <v>4.7678010899806758</v>
      </c>
      <c r="G130" s="2">
        <f>economy!BE170</f>
        <v>41.33059940654362</v>
      </c>
      <c r="H130" s="2">
        <f>economy!BF170</f>
        <v>530.23222319333991</v>
      </c>
      <c r="I130" s="2">
        <f>economy!BG170</f>
        <v>896.82417631002784</v>
      </c>
      <c r="J130" s="1">
        <v>13826.407531513822</v>
      </c>
      <c r="K130" s="1">
        <v>38774.06368920047</v>
      </c>
      <c r="L130" s="1">
        <v>49527.844566118358</v>
      </c>
      <c r="M130" s="1">
        <v>931.85582769094799</v>
      </c>
      <c r="N130" s="12">
        <v>5.0282646969035278</v>
      </c>
      <c r="O130" s="2">
        <v>0</v>
      </c>
      <c r="P130" s="2">
        <v>0</v>
      </c>
      <c r="Q130" s="2">
        <v>0</v>
      </c>
      <c r="R130" s="2">
        <v>13130.982594392939</v>
      </c>
      <c r="S130" s="2">
        <v>36823.849862427538</v>
      </c>
      <c r="T130" s="2">
        <v>47036.749280470372</v>
      </c>
      <c r="U130" s="2">
        <v>901.8805632058112</v>
      </c>
      <c r="V130" s="2">
        <v>4.8957493384322994</v>
      </c>
      <c r="W130" s="2">
        <v>57.548797038592497</v>
      </c>
      <c r="X130" s="2">
        <v>21.9422324113409</v>
      </c>
      <c r="Y130" s="2">
        <v>8.0624111585142018</v>
      </c>
      <c r="Z130" s="2">
        <v>12428.214112881578</v>
      </c>
      <c r="AA130" s="2">
        <v>34853.042134841598</v>
      </c>
      <c r="AB130" s="2">
        <v>44519.348485857547</v>
      </c>
      <c r="AC130" s="2">
        <v>871.59186663686035</v>
      </c>
      <c r="AD130" s="2">
        <v>4.757891472654328</v>
      </c>
      <c r="AE130" s="2">
        <v>229.97934769059927</v>
      </c>
      <c r="AF130" s="2">
        <v>87.686633730794455</v>
      </c>
      <c r="AG130" s="2">
        <v>32.219405984559174</v>
      </c>
      <c r="AH130" s="1">
        <v>13130.982616356503</v>
      </c>
      <c r="AI130" s="1">
        <v>36823.849801541874</v>
      </c>
      <c r="AJ130" s="1">
        <v>47036.749204176172</v>
      </c>
      <c r="AK130" s="1">
        <v>901.86413641433057</v>
      </c>
      <c r="AL130" s="12">
        <v>4.8956108681145025</v>
      </c>
      <c r="AM130" s="2">
        <v>57.548797126513001</v>
      </c>
      <c r="AN130" s="2">
        <v>21.942232378265185</v>
      </c>
      <c r="AO130" s="2">
        <v>8.0624111465825106</v>
      </c>
      <c r="AP130" s="2">
        <v>12428.214188994965</v>
      </c>
      <c r="AQ130" s="2">
        <v>34853.04195360688</v>
      </c>
      <c r="AR130" s="2">
        <v>44519.348259860781</v>
      </c>
      <c r="AS130" s="2">
        <v>871.55833327329071</v>
      </c>
      <c r="AT130" s="2">
        <v>4.7576016017975045</v>
      </c>
      <c r="AU130" s="2">
        <v>229.97934897703922</v>
      </c>
      <c r="AV130" s="2">
        <v>87.686633315097808</v>
      </c>
      <c r="AW130" s="2">
        <v>32.219405835330008</v>
      </c>
      <c r="AX130" s="2">
        <v>13251.081038540684</v>
      </c>
      <c r="AY130" s="2">
        <v>29209.845097388974</v>
      </c>
      <c r="AZ130" s="2">
        <v>22730.595638453553</v>
      </c>
      <c r="BA130" s="2">
        <v>837.74806306118569</v>
      </c>
      <c r="BB130" s="2">
        <v>4.7678010899806758</v>
      </c>
      <c r="BC130" s="2">
        <v>41.33059940654362</v>
      </c>
      <c r="BD130" s="2">
        <v>530.23222319333991</v>
      </c>
      <c r="BE130" s="2">
        <v>896.82417631002784</v>
      </c>
      <c r="BF130" s="2">
        <v>12632.442512762836</v>
      </c>
      <c r="BG130" s="2">
        <v>22464.627324977155</v>
      </c>
      <c r="BH130" s="2">
        <v>13636.795186540727</v>
      </c>
      <c r="BI130" s="2">
        <v>776.45844197486986</v>
      </c>
      <c r="BJ130" s="2">
        <v>4.5530714052561736</v>
      </c>
      <c r="BK130" s="2">
        <v>175.96201445142103</v>
      </c>
      <c r="BL130" s="2">
        <v>1487.565706499305</v>
      </c>
      <c r="BM130" s="2">
        <v>1554.4057452226696</v>
      </c>
    </row>
    <row r="131" spans="1:65">
      <c r="A131" s="2">
        <f t="shared" si="1"/>
        <v>2125</v>
      </c>
      <c r="B131" s="1">
        <f>economy!Z171</f>
        <v>13152.739717016353</v>
      </c>
      <c r="C131" s="1">
        <f>economy!AA171</f>
        <v>28973.353003831908</v>
      </c>
      <c r="D131" s="1">
        <f>economy!AB171</f>
        <v>22455.717637145954</v>
      </c>
      <c r="E131" s="1">
        <f>temperature!G281</f>
        <v>840.44519814815749</v>
      </c>
      <c r="F131" s="12">
        <f>temperature!I281</f>
        <v>4.7973560596270124</v>
      </c>
      <c r="G131" s="2">
        <f>economy!BE171</f>
        <v>43.583025157864469</v>
      </c>
      <c r="H131" s="2">
        <f>economy!BF171</f>
        <v>557.3201651313401</v>
      </c>
      <c r="I131" s="2">
        <f>economy!BG171</f>
        <v>936.84470726919881</v>
      </c>
      <c r="J131" s="1">
        <v>13737.422717857729</v>
      </c>
      <c r="K131" s="1">
        <v>38720.271824589843</v>
      </c>
      <c r="L131" s="1">
        <v>50004.755756813523</v>
      </c>
      <c r="M131" s="1">
        <v>937.8056068557612</v>
      </c>
      <c r="N131" s="12">
        <v>5.0667117033813778</v>
      </c>
      <c r="O131" s="2">
        <v>0</v>
      </c>
      <c r="P131" s="2">
        <v>0</v>
      </c>
      <c r="Q131" s="2">
        <v>0</v>
      </c>
      <c r="R131" s="2">
        <v>13046.473435563776</v>
      </c>
      <c r="S131" s="2">
        <v>36772.763555698933</v>
      </c>
      <c r="T131" s="2">
        <v>47489.673328159122</v>
      </c>
      <c r="U131" s="2">
        <v>907.52088886061335</v>
      </c>
      <c r="V131" s="2">
        <v>4.9331659724278936</v>
      </c>
      <c r="W131" s="2">
        <v>58.029052441819211</v>
      </c>
      <c r="X131" s="2">
        <v>22.173034442812625</v>
      </c>
      <c r="Y131" s="2">
        <v>8.1396077544678072</v>
      </c>
      <c r="Z131" s="2">
        <v>12348.227866908892</v>
      </c>
      <c r="AA131" s="2">
        <v>34804.689948646934</v>
      </c>
      <c r="AB131" s="2">
        <v>44948.032080961886</v>
      </c>
      <c r="AC131" s="2">
        <v>876.91945736771413</v>
      </c>
      <c r="AD131" s="2">
        <v>4.7942138611647609</v>
      </c>
      <c r="AE131" s="2">
        <v>231.89856796609411</v>
      </c>
      <c r="AF131" s="2">
        <v>88.608976189166825</v>
      </c>
      <c r="AG131" s="2">
        <v>32.527902826739137</v>
      </c>
      <c r="AH131" s="1">
        <v>13046.473455495599</v>
      </c>
      <c r="AI131" s="1">
        <v>36772.763500267691</v>
      </c>
      <c r="AJ131" s="1">
        <v>47489.673257878399</v>
      </c>
      <c r="AK131" s="1">
        <v>907.50453114330412</v>
      </c>
      <c r="AL131" s="12">
        <v>4.9330286643114691</v>
      </c>
      <c r="AM131" s="2">
        <v>58.029052522799439</v>
      </c>
      <c r="AN131" s="2">
        <v>22.173034412338218</v>
      </c>
      <c r="AO131" s="2">
        <v>8.1396077434762315</v>
      </c>
      <c r="AP131" s="2">
        <v>12348.227935981411</v>
      </c>
      <c r="AQ131" s="2">
        <v>34804.689783648093</v>
      </c>
      <c r="AR131" s="2">
        <v>44948.031872778112</v>
      </c>
      <c r="AS131" s="2">
        <v>876.88606497465059</v>
      </c>
      <c r="AT131" s="2">
        <v>4.7939263780418369</v>
      </c>
      <c r="AU131" s="2">
        <v>231.89856915098508</v>
      </c>
      <c r="AV131" s="2">
        <v>88.608975806163443</v>
      </c>
      <c r="AW131" s="2">
        <v>32.527902689267904</v>
      </c>
      <c r="AX131" s="2">
        <v>13152.739717016353</v>
      </c>
      <c r="AY131" s="2">
        <v>28973.353003831908</v>
      </c>
      <c r="AZ131" s="2">
        <v>22455.717637145954</v>
      </c>
      <c r="BA131" s="2">
        <v>840.44519814815749</v>
      </c>
      <c r="BB131" s="2">
        <v>4.7973560596270124</v>
      </c>
      <c r="BC131" s="2">
        <v>43.583025157864469</v>
      </c>
      <c r="BD131" s="2">
        <v>557.3201651313401</v>
      </c>
      <c r="BE131" s="2">
        <v>936.84470726919881</v>
      </c>
      <c r="BF131" s="2">
        <v>12525.34019391183</v>
      </c>
      <c r="BG131" s="2">
        <v>22176.566715621415</v>
      </c>
      <c r="BH131" s="2">
        <v>13377.450881826475</v>
      </c>
      <c r="BI131" s="2">
        <v>777.92830701730645</v>
      </c>
      <c r="BJ131" s="2">
        <v>4.5773231277462694</v>
      </c>
      <c r="BK131" s="2">
        <v>185.11492559442249</v>
      </c>
      <c r="BL131" s="2">
        <v>1548.861015444598</v>
      </c>
      <c r="BM131" s="2">
        <v>1601.0099308486474</v>
      </c>
    </row>
    <row r="132" spans="1:65">
      <c r="A132" s="2">
        <f t="shared" si="1"/>
        <v>2126</v>
      </c>
      <c r="B132" s="1">
        <f>economy!Z172</f>
        <v>13053.785954356008</v>
      </c>
      <c r="C132" s="1">
        <f>economy!AA172</f>
        <v>28732.391149077324</v>
      </c>
      <c r="D132" s="1">
        <f>economy!AB172</f>
        <v>22174.475846010817</v>
      </c>
      <c r="E132" s="1">
        <f>temperature!G282</f>
        <v>843.06722391116466</v>
      </c>
      <c r="F132" s="12">
        <f>temperature!I282</f>
        <v>4.8265638001160616</v>
      </c>
      <c r="G132" s="2">
        <f>economy!BE172</f>
        <v>45.944323240273718</v>
      </c>
      <c r="H132" s="2">
        <f>economy!BF172</f>
        <v>585.49295582698505</v>
      </c>
      <c r="I132" s="2">
        <f>economy!BG172</f>
        <v>977.73425678922945</v>
      </c>
      <c r="J132" s="1">
        <v>13647.863339313126</v>
      </c>
      <c r="K132" s="1">
        <v>38662.452021410798</v>
      </c>
      <c r="L132" s="1">
        <v>50481.311877029111</v>
      </c>
      <c r="M132" s="1">
        <v>943.75371174311022</v>
      </c>
      <c r="N132" s="12">
        <v>5.105032539537774</v>
      </c>
      <c r="O132" s="2">
        <v>0</v>
      </c>
      <c r="P132" s="2">
        <v>0</v>
      </c>
      <c r="Q132" s="2">
        <v>0</v>
      </c>
      <c r="R132" s="2">
        <v>12961.418610880603</v>
      </c>
      <c r="S132" s="2">
        <v>36717.851903472663</v>
      </c>
      <c r="T132" s="2">
        <v>47942.260164684987</v>
      </c>
      <c r="U132" s="2">
        <v>913.1597260474224</v>
      </c>
      <c r="V132" s="2">
        <v>4.9704660081223722</v>
      </c>
      <c r="W132" s="2">
        <v>58.508447720514283</v>
      </c>
      <c r="X132" s="2">
        <v>22.403911591942872</v>
      </c>
      <c r="Y132" s="2">
        <v>8.2167471385745543</v>
      </c>
      <c r="Z132" s="2">
        <v>12267.725159680273</v>
      </c>
      <c r="AA132" s="2">
        <v>34752.717150065298</v>
      </c>
      <c r="AB132" s="2">
        <v>45376.396513495587</v>
      </c>
      <c r="AC132" s="2">
        <v>882.24574756705715</v>
      </c>
      <c r="AD132" s="2">
        <v>4.830429512230987</v>
      </c>
      <c r="AE132" s="2">
        <v>233.81435097717667</v>
      </c>
      <c r="AF132" s="2">
        <v>89.531618838373575</v>
      </c>
      <c r="AG132" s="2">
        <v>32.836171036830656</v>
      </c>
      <c r="AH132" s="1">
        <v>12961.418628968415</v>
      </c>
      <c r="AI132" s="1">
        <v>36717.851853008004</v>
      </c>
      <c r="AJ132" s="1">
        <v>47942.260099944637</v>
      </c>
      <c r="AK132" s="1">
        <v>913.14343661054693</v>
      </c>
      <c r="AL132" s="12">
        <v>4.9703298505818854</v>
      </c>
      <c r="AM132" s="2">
        <v>58.508447795101198</v>
      </c>
      <c r="AN132" s="2">
        <v>22.403911563865609</v>
      </c>
      <c r="AO132" s="2">
        <v>8.216747128449148</v>
      </c>
      <c r="AP132" s="2">
        <v>12267.725222362489</v>
      </c>
      <c r="AQ132" s="2">
        <v>34752.716999850178</v>
      </c>
      <c r="AR132" s="2">
        <v>45376.396321723332</v>
      </c>
      <c r="AS132" s="2">
        <v>882.2124945243819</v>
      </c>
      <c r="AT132" s="2">
        <v>4.8301443936777968</v>
      </c>
      <c r="AU132" s="2">
        <v>233.81435206852171</v>
      </c>
      <c r="AV132" s="2">
        <v>89.531618485497546</v>
      </c>
      <c r="AW132" s="2">
        <v>32.836170910192614</v>
      </c>
      <c r="AX132" s="2">
        <v>13053.785954356008</v>
      </c>
      <c r="AY132" s="2">
        <v>28732.391149077324</v>
      </c>
      <c r="AZ132" s="2">
        <v>22174.475846010817</v>
      </c>
      <c r="BA132" s="2">
        <v>843.06722391116466</v>
      </c>
      <c r="BB132" s="2">
        <v>4.8265638001160616</v>
      </c>
      <c r="BC132" s="2">
        <v>45.944323240273718</v>
      </c>
      <c r="BD132" s="2">
        <v>585.49295582698505</v>
      </c>
      <c r="BE132" s="2">
        <v>977.73425678922945</v>
      </c>
      <c r="BF132" s="2">
        <v>12417.644411495687</v>
      </c>
      <c r="BG132" s="2">
        <v>21886.770852342084</v>
      </c>
      <c r="BH132" s="2">
        <v>13118.839945298649</v>
      </c>
      <c r="BI132" s="2">
        <v>779.33033881387655</v>
      </c>
      <c r="BJ132" s="2">
        <v>4.6011879689596915</v>
      </c>
      <c r="BK132" s="2">
        <v>194.67860003768945</v>
      </c>
      <c r="BL132" s="2">
        <v>1611.7825192859968</v>
      </c>
      <c r="BM132" s="2">
        <v>1647.8100448606006</v>
      </c>
    </row>
    <row r="133" spans="1:65">
      <c r="A133" s="2">
        <f t="shared" si="1"/>
        <v>2127</v>
      </c>
      <c r="B133" s="1">
        <f>economy!Z173</f>
        <v>12954.252308000105</v>
      </c>
      <c r="C133" s="1">
        <f>economy!AA173</f>
        <v>28487.114026762552</v>
      </c>
      <c r="D133" s="1">
        <f>economy!AB173</f>
        <v>21887.319819482029</v>
      </c>
      <c r="E133" s="1">
        <f>temperature!G283</f>
        <v>845.6138344721445</v>
      </c>
      <c r="F133" s="12">
        <f>temperature!I283</f>
        <v>4.8554206669059186</v>
      </c>
      <c r="G133" s="2">
        <f>economy!BE173</f>
        <v>48.419027220876778</v>
      </c>
      <c r="H133" s="2">
        <f>economy!BF173</f>
        <v>614.77687584837918</v>
      </c>
      <c r="I133" s="2">
        <f>economy!BG173</f>
        <v>1019.4636935321697</v>
      </c>
      <c r="J133" s="1">
        <v>13557.759816144466</v>
      </c>
      <c r="K133" s="1">
        <v>38600.665159893993</v>
      </c>
      <c r="L133" s="1">
        <v>50957.470927109011</v>
      </c>
      <c r="M133" s="1">
        <v>949.69980721150102</v>
      </c>
      <c r="N133" s="12">
        <v>5.1432255599162389</v>
      </c>
      <c r="O133" s="2">
        <v>0</v>
      </c>
      <c r="P133" s="2">
        <v>0</v>
      </c>
      <c r="Q133" s="2">
        <v>0</v>
      </c>
      <c r="R133" s="2">
        <v>12875.847010543497</v>
      </c>
      <c r="S133" s="2">
        <v>36659.172723860218</v>
      </c>
      <c r="T133" s="2">
        <v>48394.469902812736</v>
      </c>
      <c r="U133" s="2">
        <v>918.79675503582223</v>
      </c>
      <c r="V133" s="2">
        <v>5.0076477387881129</v>
      </c>
      <c r="W133" s="2">
        <v>58.986945856095367</v>
      </c>
      <c r="X133" s="2">
        <v>22.63484058137772</v>
      </c>
      <c r="Y133" s="2">
        <v>8.2938226003466671</v>
      </c>
      <c r="Z133" s="2">
        <v>12186.733335137806</v>
      </c>
      <c r="AA133" s="2">
        <v>34697.178462692224</v>
      </c>
      <c r="AB133" s="2">
        <v>45804.404030897495</v>
      </c>
      <c r="AC133" s="2">
        <v>887.57043307515789</v>
      </c>
      <c r="AD133" s="2">
        <v>4.8665366631860918</v>
      </c>
      <c r="AE133" s="2">
        <v>235.72654878774986</v>
      </c>
      <c r="AF133" s="2">
        <v>90.45446865615132</v>
      </c>
      <c r="AG133" s="2">
        <v>33.144183797994266</v>
      </c>
      <c r="AH133" s="1">
        <v>12875.847026957703</v>
      </c>
      <c r="AI133" s="1">
        <v>36659.172677917835</v>
      </c>
      <c r="AJ133" s="1">
        <v>48394.469843176768</v>
      </c>
      <c r="AK133" s="1">
        <v>918.78053309957886</v>
      </c>
      <c r="AL133" s="12">
        <v>5.0075127201464618</v>
      </c>
      <c r="AM133" s="2">
        <v>58.986945924792927</v>
      </c>
      <c r="AN133" s="2">
        <v>22.634840555509427</v>
      </c>
      <c r="AO133" s="2">
        <v>8.293822591019298</v>
      </c>
      <c r="AP133" s="2">
        <v>12186.733392020244</v>
      </c>
      <c r="AQ133" s="2">
        <v>34697.178325938272</v>
      </c>
      <c r="AR133" s="2">
        <v>45804.403854245356</v>
      </c>
      <c r="AS133" s="2">
        <v>887.53731779118345</v>
      </c>
      <c r="AT133" s="2">
        <v>4.8662538859081348</v>
      </c>
      <c r="AU133" s="2">
        <v>235.72654979292236</v>
      </c>
      <c r="AV133" s="2">
        <v>90.454468331037731</v>
      </c>
      <c r="AW133" s="2">
        <v>33.144183681337246</v>
      </c>
      <c r="AX133" s="2">
        <v>12954.252308000105</v>
      </c>
      <c r="AY133" s="2">
        <v>28487.114026762552</v>
      </c>
      <c r="AZ133" s="2">
        <v>21887.319819482029</v>
      </c>
      <c r="BA133" s="2">
        <v>845.6138344721445</v>
      </c>
      <c r="BB133" s="2">
        <v>4.8554206669059186</v>
      </c>
      <c r="BC133" s="2">
        <v>48.419027220876778</v>
      </c>
      <c r="BD133" s="2">
        <v>614.77687584837918</v>
      </c>
      <c r="BE133" s="2">
        <v>1019.4636935321697</v>
      </c>
      <c r="BF133" s="2">
        <v>12309.391199294481</v>
      </c>
      <c r="BG133" s="2">
        <v>21595.44655802174</v>
      </c>
      <c r="BH133" s="2">
        <v>12861.226075727982</v>
      </c>
      <c r="BI133" s="2">
        <v>780.66516615513274</v>
      </c>
      <c r="BJ133" s="2">
        <v>4.6246649139427776</v>
      </c>
      <c r="BK133" s="2">
        <v>204.66805260848159</v>
      </c>
      <c r="BL133" s="2">
        <v>1676.3320769437535</v>
      </c>
      <c r="BM133" s="2">
        <v>1694.7719307394141</v>
      </c>
    </row>
    <row r="134" spans="1:65">
      <c r="A134" s="2">
        <f t="shared" si="1"/>
        <v>2128</v>
      </c>
      <c r="B134" s="1">
        <f>economy!Z174</f>
        <v>12854.170928160278</v>
      </c>
      <c r="C134" s="1">
        <f>economy!AA174</f>
        <v>28237.677891137828</v>
      </c>
      <c r="D134" s="1">
        <f>economy!AB174</f>
        <v>21594.701265296266</v>
      </c>
      <c r="E134" s="1">
        <f>temperature!G284</f>
        <v>848.08479341394525</v>
      </c>
      <c r="F134" s="12">
        <f>temperature!I284</f>
        <v>4.8839232104447712</v>
      </c>
      <c r="G134" s="2">
        <f>economy!BE174</f>
        <v>51.011825204978926</v>
      </c>
      <c r="H134" s="2">
        <f>economy!BF174</f>
        <v>645.19794702446984</v>
      </c>
      <c r="I134" s="2">
        <f>economy!BG174</f>
        <v>1062.0021145753412</v>
      </c>
      <c r="J134" s="1">
        <v>13467.142140373393</v>
      </c>
      <c r="K134" s="1">
        <v>38534.972554299966</v>
      </c>
      <c r="L134" s="1">
        <v>51433.19134265498</v>
      </c>
      <c r="M134" s="1">
        <v>955.64356527407392</v>
      </c>
      <c r="N134" s="12">
        <v>5.1812891938878414</v>
      </c>
      <c r="O134" s="2">
        <v>0</v>
      </c>
      <c r="P134" s="2">
        <v>0</v>
      </c>
      <c r="Q134" s="2">
        <v>0</v>
      </c>
      <c r="R134" s="2">
        <v>12789.787118050845</v>
      </c>
      <c r="S134" s="2">
        <v>36596.784247175558</v>
      </c>
      <c r="T134" s="2">
        <v>48846.263068675282</v>
      </c>
      <c r="U134" s="2">
        <v>924.43166292001592</v>
      </c>
      <c r="V134" s="2">
        <v>5.0447095306214926</v>
      </c>
      <c r="W134" s="2">
        <v>59.464510398571065</v>
      </c>
      <c r="X134" s="2">
        <v>22.865798331347847</v>
      </c>
      <c r="Y134" s="2">
        <v>8.3708274997599119</v>
      </c>
      <c r="Z134" s="2">
        <v>12105.27935229385</v>
      </c>
      <c r="AA134" s="2">
        <v>34638.12900027346</v>
      </c>
      <c r="AB134" s="2">
        <v>46232.017271857847</v>
      </c>
      <c r="AC134" s="2">
        <v>892.89321622349439</v>
      </c>
      <c r="AD134" s="2">
        <v>4.9025336220969091</v>
      </c>
      <c r="AE134" s="2">
        <v>237.63501573399554</v>
      </c>
      <c r="AF134" s="2">
        <v>91.377433409845565</v>
      </c>
      <c r="AG134" s="2">
        <v>33.451914574984897</v>
      </c>
      <c r="AH134" s="1">
        <v>12789.787132946127</v>
      </c>
      <c r="AI134" s="1">
        <v>36596.784205350821</v>
      </c>
      <c r="AJ134" s="1">
        <v>48846.263013741976</v>
      </c>
      <c r="AK134" s="1">
        <v>924.41550771813752</v>
      </c>
      <c r="AL134" s="12">
        <v>5.0445756391614269</v>
      </c>
      <c r="AM134" s="2">
        <v>59.464510461843538</v>
      </c>
      <c r="AN134" s="2">
        <v>22.865798307515092</v>
      </c>
      <c r="AO134" s="2">
        <v>8.3708274911677929</v>
      </c>
      <c r="AP134" s="2">
        <v>12105.279403912535</v>
      </c>
      <c r="AQ134" s="2">
        <v>34638.128875776281</v>
      </c>
      <c r="AR134" s="2">
        <v>46232.017109135799</v>
      </c>
      <c r="AS134" s="2">
        <v>892.86023713414852</v>
      </c>
      <c r="AT134" s="2">
        <v>4.9022531626935271</v>
      </c>
      <c r="AU134" s="2">
        <v>237.63501665978907</v>
      </c>
      <c r="AV134" s="2">
        <v>91.377433110314712</v>
      </c>
      <c r="AW134" s="2">
        <v>33.451914467523601</v>
      </c>
      <c r="AX134" s="2">
        <v>12854.170928160278</v>
      </c>
      <c r="AY134" s="2">
        <v>28237.677891137828</v>
      </c>
      <c r="AZ134" s="2">
        <v>21594.701265296266</v>
      </c>
      <c r="BA134" s="2">
        <v>848.08479341394525</v>
      </c>
      <c r="BB134" s="2">
        <v>4.8839232104447712</v>
      </c>
      <c r="BC134" s="2">
        <v>51.011825204978926</v>
      </c>
      <c r="BD134" s="2">
        <v>645.19794702446984</v>
      </c>
      <c r="BE134" s="2">
        <v>1062.0021145753412</v>
      </c>
      <c r="BF134" s="2">
        <v>12200.6162048688</v>
      </c>
      <c r="BG134" s="2">
        <v>21302.798273736636</v>
      </c>
      <c r="BH134" s="2">
        <v>12604.858881132472</v>
      </c>
      <c r="BI134" s="2">
        <v>781.93345839599237</v>
      </c>
      <c r="BJ134" s="2">
        <v>4.6477531692925913</v>
      </c>
      <c r="BK134" s="2">
        <v>215.09868329385941</v>
      </c>
      <c r="BL134" s="2">
        <v>1742.5098464254597</v>
      </c>
      <c r="BM134" s="2">
        <v>1741.8623068047996</v>
      </c>
    </row>
    <row r="135" spans="1:65">
      <c r="A135" s="2">
        <f t="shared" si="1"/>
        <v>2129</v>
      </c>
      <c r="B135" s="1">
        <f>economy!Z175</f>
        <v>12753.573552839076</v>
      </c>
      <c r="C135" s="1">
        <f>economy!AA175</f>
        <v>27984.24060806142</v>
      </c>
      <c r="D135" s="1">
        <f>economy!AB175</f>
        <v>21297.072457368864</v>
      </c>
      <c r="E135" s="1">
        <f>temperature!G285</f>
        <v>850.47993310240861</v>
      </c>
      <c r="F135" s="12">
        <f>temperature!I285</f>
        <v>4.9120681775937713</v>
      </c>
      <c r="G135" s="2">
        <f>economy!BE175</f>
        <v>53.727563645261128</v>
      </c>
      <c r="H135" s="2">
        <f>economy!BF175</f>
        <v>676.78188133731294</v>
      </c>
      <c r="I135" s="2">
        <f>economy!BG175</f>
        <v>1105.3169909149542</v>
      </c>
      <c r="J135" s="1">
        <v>13376.039871779183</v>
      </c>
      <c r="K135" s="1">
        <v>38465.435914547612</v>
      </c>
      <c r="L135" s="1">
        <v>51908.432003578084</v>
      </c>
      <c r="M135" s="1">
        <v>961.58466505569868</v>
      </c>
      <c r="N135" s="12">
        <v>5.2192219440593481</v>
      </c>
      <c r="O135" s="2">
        <v>0</v>
      </c>
      <c r="P135" s="2">
        <v>0</v>
      </c>
      <c r="Q135" s="2">
        <v>0</v>
      </c>
      <c r="R135" s="2">
        <v>12703.267006400854</v>
      </c>
      <c r="S135" s="2">
        <v>36530.745079493623</v>
      </c>
      <c r="T135" s="2">
        <v>49297.600610369671</v>
      </c>
      <c r="U135" s="2">
        <v>930.06414357706524</v>
      </c>
      <c r="V135" s="2">
        <v>5.0816498212777415</v>
      </c>
      <c r="W135" s="2">
        <v>59.941105469542634</v>
      </c>
      <c r="X135" s="2">
        <v>23.096761965183589</v>
      </c>
      <c r="Y135" s="2">
        <v>8.447755268665631</v>
      </c>
      <c r="Z135" s="2">
        <v>12023.389781635367</v>
      </c>
      <c r="AA135" s="2">
        <v>34575.624232212875</v>
      </c>
      <c r="AB135" s="2">
        <v>46659.199274453851</v>
      </c>
      <c r="AC135" s="2">
        <v>898.21380579414893</v>
      </c>
      <c r="AD135" s="2">
        <v>4.938418766432906</v>
      </c>
      <c r="AE135" s="2">
        <v>239.53960843636654</v>
      </c>
      <c r="AF135" s="2">
        <v>92.300421678449865</v>
      </c>
      <c r="AG135" s="2">
        <v>33.759337119794239</v>
      </c>
      <c r="AH135" s="1">
        <v>12703.267019917605</v>
      </c>
      <c r="AI135" s="1">
        <v>36530.745041418057</v>
      </c>
      <c r="AJ135" s="1">
        <v>49297.600559768842</v>
      </c>
      <c r="AK135" s="1">
        <v>930.04805435643573</v>
      </c>
      <c r="AL135" s="12">
        <v>5.0815170452527276</v>
      </c>
      <c r="AM135" s="2">
        <v>59.941105527817747</v>
      </c>
      <c r="AN135" s="2">
        <v>23.096761943226529</v>
      </c>
      <c r="AO135" s="2">
        <v>8.4477552607509026</v>
      </c>
      <c r="AP135" s="2">
        <v>12023.389828476849</v>
      </c>
      <c r="AQ135" s="2">
        <v>34575.624118875639</v>
      </c>
      <c r="AR135" s="2">
        <v>46659.199124565326</v>
      </c>
      <c r="AS135" s="2">
        <v>898.18096136219447</v>
      </c>
      <c r="AT135" s="2">
        <v>4.9381406014201321</v>
      </c>
      <c r="AU135" s="2">
        <v>239.53960928903953</v>
      </c>
      <c r="AV135" s="2">
        <v>92.300421402492788</v>
      </c>
      <c r="AW135" s="2">
        <v>33.759337020805098</v>
      </c>
      <c r="AX135" s="2">
        <v>12753.573552839076</v>
      </c>
      <c r="AY135" s="2">
        <v>27984.24060806142</v>
      </c>
      <c r="AZ135" s="2">
        <v>21297.072457368864</v>
      </c>
      <c r="BA135" s="2">
        <v>850.47993310240861</v>
      </c>
      <c r="BB135" s="2">
        <v>4.9120681775937713</v>
      </c>
      <c r="BC135" s="2">
        <v>53.727563645261128</v>
      </c>
      <c r="BD135" s="2">
        <v>676.78188133731294</v>
      </c>
      <c r="BE135" s="2">
        <v>1105.3169909149542</v>
      </c>
      <c r="BF135" s="2">
        <v>12091.354682867443</v>
      </c>
      <c r="BG135" s="2">
        <v>21009.027810328262</v>
      </c>
      <c r="BH135" s="2">
        <v>12349.974012943147</v>
      </c>
      <c r="BI135" s="2">
        <v>783.13592306034593</v>
      </c>
      <c r="BJ135" s="2">
        <v>4.6704521587935224</v>
      </c>
      <c r="BK135" s="2">
        <v>225.9862796193689</v>
      </c>
      <c r="BL135" s="2">
        <v>1810.3142752327628</v>
      </c>
      <c r="BM135" s="2">
        <v>1789.0488749748797</v>
      </c>
    </row>
    <row r="136" spans="1:65">
      <c r="A136" s="2">
        <f t="shared" ref="A136:A199" si="2">1+A135</f>
        <v>2130</v>
      </c>
      <c r="B136" s="1">
        <f>economy!Z176</f>
        <v>12652.491503234774</v>
      </c>
      <c r="C136" s="1">
        <f>economy!AA176</f>
        <v>27726.961503378989</v>
      </c>
      <c r="D136" s="1">
        <f>economy!AB176</f>
        <v>20994.884693768745</v>
      </c>
      <c r="E136" s="1">
        <f>temperature!G286</f>
        <v>852.7991538244155</v>
      </c>
      <c r="F136" s="12">
        <f>temperature!I286</f>
        <v>4.9398525127646886</v>
      </c>
      <c r="G136" s="2">
        <f>economy!BE176</f>
        <v>56.571251181606883</v>
      </c>
      <c r="H136" s="2">
        <f>economy!BF176</f>
        <v>709.55402905901803</v>
      </c>
      <c r="I136" s="2">
        <f>economy!BG176</f>
        <v>1149.3743196882324</v>
      </c>
      <c r="J136" s="1">
        <v>13284.482134262618</v>
      </c>
      <c r="K136" s="1">
        <v>38392.117308443521</v>
      </c>
      <c r="L136" s="1">
        <v>52383.152242757329</v>
      </c>
      <c r="M136" s="1">
        <v>967.52279274781893</v>
      </c>
      <c r="N136" s="12">
        <v>5.2570223846923643</v>
      </c>
      <c r="O136" s="2">
        <v>0</v>
      </c>
      <c r="P136" s="2">
        <v>0</v>
      </c>
      <c r="Q136" s="2">
        <v>0</v>
      </c>
      <c r="R136" s="2">
        <v>12616.314334638062</v>
      </c>
      <c r="S136" s="2">
        <v>36461.114166778803</v>
      </c>
      <c r="T136" s="2">
        <v>49748.443906179898</v>
      </c>
      <c r="U136" s="2">
        <v>935.69389762304343</v>
      </c>
      <c r="V136" s="2">
        <v>5.1184671184118944</v>
      </c>
      <c r="W136" s="2">
        <v>60.41669576487579</v>
      </c>
      <c r="X136" s="2">
        <v>23.327708814624003</v>
      </c>
      <c r="Y136" s="2">
        <v>8.5245994121404962</v>
      </c>
      <c r="Z136" s="2">
        <v>11941.09080185482</v>
      </c>
      <c r="AA136" s="2">
        <v>34509.719949620332</v>
      </c>
      <c r="AB136" s="2">
        <v>47085.913483931756</v>
      </c>
      <c r="AC136" s="2">
        <v>903.5319169772788</v>
      </c>
      <c r="AD136" s="2">
        <v>4.9741905417362506</v>
      </c>
      <c r="AE136" s="2">
        <v>241.44018581026026</v>
      </c>
      <c r="AF136" s="2">
        <v>93.223342873820911</v>
      </c>
      <c r="AG136" s="2">
        <v>34.066425477044433</v>
      </c>
      <c r="AH136" s="1">
        <v>12616.314346903719</v>
      </c>
      <c r="AI136" s="1">
        <v>36461.114132116854</v>
      </c>
      <c r="AJ136" s="1">
        <v>49748.44385957042</v>
      </c>
      <c r="AK136" s="1">
        <v>935.67787364333071</v>
      </c>
      <c r="AL136" s="12">
        <v>5.1183354460563661</v>
      </c>
      <c r="AM136" s="2">
        <v>60.416695818547645</v>
      </c>
      <c r="AN136" s="2">
        <v>23.327708794395296</v>
      </c>
      <c r="AO136" s="2">
        <v>8.5245994048498499</v>
      </c>
      <c r="AP136" s="2">
        <v>11941.090844360717</v>
      </c>
      <c r="AQ136" s="2">
        <v>34509.719846444197</v>
      </c>
      <c r="AR136" s="2">
        <v>47085.913345866422</v>
      </c>
      <c r="AS136" s="2">
        <v>903.4992056915662</v>
      </c>
      <c r="AT136" s="2">
        <v>4.9739146475683773</v>
      </c>
      <c r="AU136" s="2">
        <v>241.44018659557912</v>
      </c>
      <c r="AV136" s="2">
        <v>93.223342619585921</v>
      </c>
      <c r="AW136" s="2">
        <v>34.06642538586064</v>
      </c>
      <c r="AX136" s="2">
        <v>12652.491503234774</v>
      </c>
      <c r="AY136" s="2">
        <v>27726.961503378989</v>
      </c>
      <c r="AZ136" s="2">
        <v>20994.884693768745</v>
      </c>
      <c r="BA136" s="2">
        <v>852.7991538244155</v>
      </c>
      <c r="BB136" s="2">
        <v>4.9398525127646886</v>
      </c>
      <c r="BC136" s="2">
        <v>56.571251181606883</v>
      </c>
      <c r="BD136" s="2">
        <v>709.55402905901803</v>
      </c>
      <c r="BE136" s="2">
        <v>1149.3743196882324</v>
      </c>
      <c r="BF136" s="2">
        <v>11981.641488691115</v>
      </c>
      <c r="BG136" s="2">
        <v>20714.334109784937</v>
      </c>
      <c r="BH136" s="2">
        <v>12096.792834521993</v>
      </c>
      <c r="BI136" s="2">
        <v>784.273303484287</v>
      </c>
      <c r="BJ136" s="2">
        <v>4.6927615188581759</v>
      </c>
      <c r="BK136" s="2">
        <v>237.34701868247186</v>
      </c>
      <c r="BL136" s="2">
        <v>1879.7420956899584</v>
      </c>
      <c r="BM136" s="2">
        <v>1836.3002735497384</v>
      </c>
    </row>
    <row r="137" spans="1:65">
      <c r="A137" s="2">
        <f t="shared" si="2"/>
        <v>2131</v>
      </c>
      <c r="B137" s="1">
        <f>economy!Z177</f>
        <v>12550.955679523582</v>
      </c>
      <c r="C137" s="1">
        <f>economy!AA177</f>
        <v>27466.001208911563</v>
      </c>
      <c r="D137" s="1">
        <f>economy!AB177</f>
        <v>20688.586809295201</v>
      </c>
      <c r="E137" s="1">
        <f>temperature!G287</f>
        <v>855.04242275053957</v>
      </c>
      <c r="F137" s="12">
        <f>temperature!I287</f>
        <v>4.9672733587665236</v>
      </c>
      <c r="G137" s="2">
        <f>economy!BE177</f>
        <v>59.548062508281554</v>
      </c>
      <c r="H137" s="2">
        <f>economy!BF177</f>
        <v>743.53932627790527</v>
      </c>
      <c r="I137" s="2">
        <f>economy!BG177</f>
        <v>1194.1387816388756</v>
      </c>
      <c r="J137" s="1">
        <v>13192.497612565245</v>
      </c>
      <c r="K137" s="1">
        <v>38315.079124529228</v>
      </c>
      <c r="L137" s="1">
        <v>52857.311854309388</v>
      </c>
      <c r="M137" s="1">
        <v>973.45764156111647</v>
      </c>
      <c r="N137" s="12">
        <v>5.2946891601344301</v>
      </c>
      <c r="O137" s="2">
        <v>0</v>
      </c>
      <c r="P137" s="2">
        <v>0</v>
      </c>
      <c r="Q137" s="2">
        <v>0</v>
      </c>
      <c r="R137" s="2">
        <v>12528.956344737557</v>
      </c>
      <c r="S137" s="2">
        <v>36387.95075960087</v>
      </c>
      <c r="T137" s="2">
        <v>50198.754772430824</v>
      </c>
      <c r="U137" s="2">
        <v>941.32063236716192</v>
      </c>
      <c r="V137" s="2">
        <v>5.1551599982269707</v>
      </c>
      <c r="W137" s="2">
        <v>60.891246557050422</v>
      </c>
      <c r="X137" s="2">
        <v>23.55861642492021</v>
      </c>
      <c r="Y137" s="2">
        <v>8.6013535097739275</v>
      </c>
      <c r="Z137" s="2">
        <v>11858.408196900717</v>
      </c>
      <c r="AA137" s="2">
        <v>34440.472231915119</v>
      </c>
      <c r="AB137" s="2">
        <v>47512.123760140079</v>
      </c>
      <c r="AC137" s="2">
        <v>908.8472713267181</v>
      </c>
      <c r="AD137" s="2">
        <v>5.0098474602942913</v>
      </c>
      <c r="AE137" s="2">
        <v>243.3366090754057</v>
      </c>
      <c r="AF137" s="2">
        <v>94.146107261072331</v>
      </c>
      <c r="AG137" s="2">
        <v>34.373153989132618</v>
      </c>
      <c r="AH137" s="1">
        <v>12528.956355867798</v>
      </c>
      <c r="AI137" s="1">
        <v>36387.950728046926</v>
      </c>
      <c r="AJ137" s="1">
        <v>50198.754729498447</v>
      </c>
      <c r="AK137" s="1">
        <v>941.30467290046522</v>
      </c>
      <c r="AL137" s="12">
        <v>5.1550294177659906</v>
      </c>
      <c r="AM137" s="2">
        <v>60.891246606482078</v>
      </c>
      <c r="AN137" s="2">
        <v>23.558616406284102</v>
      </c>
      <c r="AO137" s="2">
        <v>8.6013535030582364</v>
      </c>
      <c r="AP137" s="2">
        <v>11858.408235471892</v>
      </c>
      <c r="AQ137" s="2">
        <v>34440.472137990437</v>
      </c>
      <c r="AR137" s="2">
        <v>47512.123632966897</v>
      </c>
      <c r="AS137" s="2">
        <v>908.81469170147045</v>
      </c>
      <c r="AT137" s="2">
        <v>5.0095738133842316</v>
      </c>
      <c r="AU137" s="2">
        <v>243.3366097986825</v>
      </c>
      <c r="AV137" s="2">
        <v>94.14610702685296</v>
      </c>
      <c r="AW137" s="2">
        <v>34.373153905139766</v>
      </c>
      <c r="AX137" s="2">
        <v>12550.955679523582</v>
      </c>
      <c r="AY137" s="2">
        <v>27466.001208911563</v>
      </c>
      <c r="AZ137" s="2">
        <v>20688.586809295201</v>
      </c>
      <c r="BA137" s="2">
        <v>855.04242275053957</v>
      </c>
      <c r="BB137" s="2">
        <v>4.9672733587665236</v>
      </c>
      <c r="BC137" s="2">
        <v>59.548062508281554</v>
      </c>
      <c r="BD137" s="2">
        <v>743.53932627790527</v>
      </c>
      <c r="BE137" s="2">
        <v>1194.1387816388756</v>
      </c>
      <c r="BF137" s="2">
        <v>11871.511072401307</v>
      </c>
      <c r="BG137" s="2">
        <v>20418.913015185954</v>
      </c>
      <c r="BH137" s="2">
        <v>11845.523615234148</v>
      </c>
      <c r="BI137" s="2">
        <v>785.3463764314057</v>
      </c>
      <c r="BJ137" s="2">
        <v>4.7146810937799417</v>
      </c>
      <c r="BK137" s="2">
        <v>249.19746872566233</v>
      </c>
      <c r="BL137" s="2">
        <v>1950.7883241545408</v>
      </c>
      <c r="BM137" s="2">
        <v>1883.5864446888784</v>
      </c>
    </row>
    <row r="138" spans="1:65">
      <c r="A138" s="2">
        <f t="shared" si="2"/>
        <v>2132</v>
      </c>
      <c r="B138" s="1">
        <f>economy!Z178</f>
        <v>12448.996557011616</v>
      </c>
      <c r="C138" s="1">
        <f>economy!AA178</f>
        <v>27201.521506282672</v>
      </c>
      <c r="D138" s="1">
        <f>economy!AB178</f>
        <v>20378.623751208619</v>
      </c>
      <c r="E138" s="1">
        <f>temperature!G288</f>
        <v>857.2097727318984</v>
      </c>
      <c r="F138" s="12">
        <f>temperature!I288</f>
        <v>4.9943280573569879</v>
      </c>
      <c r="G138" s="2">
        <f>economy!BE178</f>
        <v>62.663342264975405</v>
      </c>
      <c r="H138" s="2">
        <f>economy!BF178</f>
        <v>778.7622419654341</v>
      </c>
      <c r="I138" s="2">
        <f>economy!BG178</f>
        <v>1239.5739023454137</v>
      </c>
      <c r="J138" s="1">
        <v>13100.11454933703</v>
      </c>
      <c r="K138" s="1">
        <v>38234.384035561787</v>
      </c>
      <c r="L138" s="1">
        <v>53330.871101470177</v>
      </c>
      <c r="M138" s="1">
        <v>979.38891167606528</v>
      </c>
      <c r="N138" s="12">
        <v>5.3322209832629888</v>
      </c>
      <c r="O138" s="2">
        <v>0</v>
      </c>
      <c r="P138" s="2">
        <v>0</v>
      </c>
      <c r="Q138" s="2">
        <v>0</v>
      </c>
      <c r="R138" s="2">
        <v>12441.219858819934</v>
      </c>
      <c r="S138" s="2">
        <v>36311.314378452029</v>
      </c>
      <c r="T138" s="2">
        <v>50648.495470972979</v>
      </c>
      <c r="U138" s="2">
        <v>946.94406176393773</v>
      </c>
      <c r="V138" s="2">
        <v>5.1917271040304342</v>
      </c>
      <c r="W138" s="2">
        <v>61.36472369719467</v>
      </c>
      <c r="X138" s="2">
        <v>23.789462559734631</v>
      </c>
      <c r="Y138" s="2">
        <v>8.6780112168936672</v>
      </c>
      <c r="Z138" s="2">
        <v>11775.367353341286</v>
      </c>
      <c r="AA138" s="2">
        <v>34367.937413998807</v>
      </c>
      <c r="AB138" s="2">
        <v>47937.794384613342</v>
      </c>
      <c r="AC138" s="2">
        <v>914.15959671377163</v>
      </c>
      <c r="AD138" s="2">
        <v>5.0453880998156615</v>
      </c>
      <c r="AE138" s="2">
        <v>245.22874176398906</v>
      </c>
      <c r="AF138" s="2">
        <v>95.068625978151971</v>
      </c>
      <c r="AG138" s="2">
        <v>34.679497301128336</v>
      </c>
      <c r="AH138" s="1">
        <v>12441.219868919748</v>
      </c>
      <c r="AI138" s="1">
        <v>36311.314349727865</v>
      </c>
      <c r="AJ138" s="1">
        <v>50648.495431428084</v>
      </c>
      <c r="AK138" s="1">
        <v>946.92816609445163</v>
      </c>
      <c r="AL138" s="12">
        <v>5.1915976036887885</v>
      </c>
      <c r="AM138" s="2">
        <v>61.364723742720578</v>
      </c>
      <c r="AN138" s="2">
        <v>23.789462542565964</v>
      </c>
      <c r="AO138" s="2">
        <v>8.6780112107076679</v>
      </c>
      <c r="AP138" s="2">
        <v>11775.367388341567</v>
      </c>
      <c r="AQ138" s="2">
        <v>34367.937328497283</v>
      </c>
      <c r="AR138" s="2">
        <v>47937.794267474477</v>
      </c>
      <c r="AS138" s="2">
        <v>914.12714728789899</v>
      </c>
      <c r="AT138" s="2">
        <v>5.0451166765541506</v>
      </c>
      <c r="AU138" s="2">
        <v>245.22874243011771</v>
      </c>
      <c r="AV138" s="2">
        <v>95.068625762375603</v>
      </c>
      <c r="AW138" s="2">
        <v>34.679497223760308</v>
      </c>
      <c r="AX138" s="2">
        <v>12448.996557011616</v>
      </c>
      <c r="AY138" s="2">
        <v>27201.521506282672</v>
      </c>
      <c r="AZ138" s="2">
        <v>20378.623751208619</v>
      </c>
      <c r="BA138" s="2">
        <v>857.2097727318984</v>
      </c>
      <c r="BB138" s="2">
        <v>4.9943280573569879</v>
      </c>
      <c r="BC138" s="2">
        <v>62.663342264975405</v>
      </c>
      <c r="BD138" s="2">
        <v>778.7622419654341</v>
      </c>
      <c r="BE138" s="2">
        <v>1239.5739023454137</v>
      </c>
      <c r="BF138" s="2">
        <v>11760.997473138244</v>
      </c>
      <c r="BG138" s="2">
        <v>20122.957054375674</v>
      </c>
      <c r="BH138" s="2">
        <v>11596.358582400959</v>
      </c>
      <c r="BI138" s="2">
        <v>786.35594989201741</v>
      </c>
      <c r="BJ138" s="2">
        <v>4.7362109308459601</v>
      </c>
      <c r="BK138" s="2">
        <v>261.55459050665337</v>
      </c>
      <c r="BL138" s="2">
        <v>2023.446267015901</v>
      </c>
      <c r="BM138" s="2">
        <v>1930.8777168838171</v>
      </c>
    </row>
    <row r="139" spans="1:65">
      <c r="A139" s="2">
        <f t="shared" si="2"/>
        <v>2133</v>
      </c>
      <c r="B139" s="1">
        <f>economy!Z179</f>
        <v>12346.644182648708</v>
      </c>
      <c r="C139" s="1">
        <f>economy!AA179</f>
        <v>26933.685168824457</v>
      </c>
      <c r="D139" s="1">
        <f>economy!AB179</f>
        <v>20065.435225718356</v>
      </c>
      <c r="E139" s="1">
        <f>temperature!G289</f>
        <v>859.30130094161268</v>
      </c>
      <c r="F139" s="12">
        <f>temperature!I289</f>
        <v>5.0210141494964651</v>
      </c>
      <c r="G139" s="2">
        <f>economy!BE179</f>
        <v>65.922608948035005</v>
      </c>
      <c r="H139" s="2">
        <f>economy!BF179</f>
        <v>815.24672474209842</v>
      </c>
      <c r="I139" s="2">
        <f>economy!BG179</f>
        <v>1285.6422157541667</v>
      </c>
      <c r="J139" s="1">
        <v>13007.360742544632</v>
      </c>
      <c r="K139" s="1">
        <v>38150.094962642404</v>
      </c>
      <c r="L139" s="1">
        <v>53803.790724090417</v>
      </c>
      <c r="M139" s="1">
        <v>985.31631019144959</v>
      </c>
      <c r="N139" s="12">
        <v>5.3696166339430649</v>
      </c>
      <c r="O139" s="2">
        <v>0</v>
      </c>
      <c r="P139" s="2">
        <v>0</v>
      </c>
      <c r="Q139" s="2">
        <v>0</v>
      </c>
      <c r="R139" s="2">
        <v>12353.131276689808</v>
      </c>
      <c r="S139" s="2">
        <v>36231.264779679688</v>
      </c>
      <c r="T139" s="2">
        <v>51097.628716301049</v>
      </c>
      <c r="U139" s="2">
        <v>952.56390636346623</v>
      </c>
      <c r="V139" s="2">
        <v>5.228167144799901</v>
      </c>
      <c r="W139" s="2">
        <v>61.837093616808694</v>
      </c>
      <c r="X139" s="2">
        <v>24.0202252058371</v>
      </c>
      <c r="Y139" s="2">
        <v>8.7545662657299221</v>
      </c>
      <c r="Z139" s="2">
        <v>11691.993258034372</v>
      </c>
      <c r="AA139" s="2">
        <v>34292.172054010633</v>
      </c>
      <c r="AB139" s="2">
        <v>48362.890067309228</v>
      </c>
      <c r="AC139" s="2">
        <v>919.46862727925986</v>
      </c>
      <c r="AD139" s="2">
        <v>5.0808111021111024</v>
      </c>
      <c r="AE139" s="2">
        <v>247.11644972753962</v>
      </c>
      <c r="AF139" s="2">
        <v>95.990811054608869</v>
      </c>
      <c r="AG139" s="2">
        <v>34.985430365425586</v>
      </c>
      <c r="AH139" s="1">
        <v>12353.131285854482</v>
      </c>
      <c r="AI139" s="1">
        <v>36231.264753531876</v>
      </c>
      <c r="AJ139" s="1">
        <v>51097.62867987682</v>
      </c>
      <c r="AK139" s="1">
        <v>952.5480737871577</v>
      </c>
      <c r="AL139" s="12">
        <v>5.2280387128106636</v>
      </c>
      <c r="AM139" s="2">
        <v>61.837093658737004</v>
      </c>
      <c r="AN139" s="2">
        <v>24.020225190020565</v>
      </c>
      <c r="AO139" s="2">
        <v>8.7545662600319094</v>
      </c>
      <c r="AP139" s="2">
        <v>11691.993289793991</v>
      </c>
      <c r="AQ139" s="2">
        <v>34292.171976178004</v>
      </c>
      <c r="AR139" s="2">
        <v>48362.889959414308</v>
      </c>
      <c r="AS139" s="2">
        <v>919.43630661570285</v>
      </c>
      <c r="AT139" s="2">
        <v>5.0805418788847954</v>
      </c>
      <c r="AU139" s="2">
        <v>247.11645034102889</v>
      </c>
      <c r="AV139" s="2">
        <v>95.990810855826012</v>
      </c>
      <c r="AW139" s="2">
        <v>34.985430294160729</v>
      </c>
      <c r="AX139" s="2">
        <v>12346.644182648708</v>
      </c>
      <c r="AY139" s="2">
        <v>26933.685168824457</v>
      </c>
      <c r="AZ139" s="2">
        <v>20065.435225718356</v>
      </c>
      <c r="BA139" s="2">
        <v>859.30130094161268</v>
      </c>
      <c r="BB139" s="2">
        <v>5.0210141494964651</v>
      </c>
      <c r="BC139" s="2">
        <v>65.922608948035005</v>
      </c>
      <c r="BD139" s="2">
        <v>815.24672474209842</v>
      </c>
      <c r="BE139" s="2">
        <v>1285.6422157541667</v>
      </c>
      <c r="BF139" s="2">
        <v>11650.134313289993</v>
      </c>
      <c r="BG139" s="2">
        <v>19826.655224955772</v>
      </c>
      <c r="BH139" s="2">
        <v>11349.483558105861</v>
      </c>
      <c r="BI139" s="2">
        <v>787.30286048618029</v>
      </c>
      <c r="BJ139" s="2">
        <v>4.7573512752403984</v>
      </c>
      <c r="BK139" s="2">
        <v>274.43573762127829</v>
      </c>
      <c r="BL139" s="2">
        <v>2097.7075248242522</v>
      </c>
      <c r="BM139" s="2">
        <v>1978.1478804561057</v>
      </c>
    </row>
    <row r="140" spans="1:65">
      <c r="A140" s="2">
        <f t="shared" si="2"/>
        <v>2134</v>
      </c>
      <c r="B140" s="1">
        <f>economy!Z180</f>
        <v>12243.928171894915</v>
      </c>
      <c r="C140" s="1">
        <f>economy!AA180</f>
        <v>26662.655801810088</v>
      </c>
      <c r="D140" s="1">
        <f>economy!AB180</f>
        <v>19749.454421755443</v>
      </c>
      <c r="E140" s="1">
        <f>temperature!G290</f>
        <v>861.31716737196405</v>
      </c>
      <c r="F140" s="12">
        <f>temperature!I290</f>
        <v>5.0473293753037582</v>
      </c>
      <c r="G140" s="2">
        <f>economy!BE180</f>
        <v>69.331558838000888</v>
      </c>
      <c r="H140" s="2">
        <f>economy!BF180</f>
        <v>853.01614950643636</v>
      </c>
      <c r="I140" s="2">
        <f>economy!BG180</f>
        <v>1332.3054285911394</v>
      </c>
      <c r="J140" s="1">
        <v>12914.263543212293</v>
      </c>
      <c r="K140" s="1">
        <v>38062.27504000676</v>
      </c>
      <c r="L140" s="1">
        <v>54276.031945748597</v>
      </c>
      <c r="M140" s="1">
        <v>991.23955107091342</v>
      </c>
      <c r="N140" s="12">
        <v>5.4068749574994248</v>
      </c>
      <c r="O140" s="2">
        <v>0</v>
      </c>
      <c r="P140" s="2">
        <v>0</v>
      </c>
      <c r="Q140" s="2">
        <v>0</v>
      </c>
      <c r="R140" s="2">
        <v>12264.716573690243</v>
      </c>
      <c r="S140" s="2">
        <v>36147.861922047436</v>
      </c>
      <c r="T140" s="2">
        <v>51546.117682308955</v>
      </c>
      <c r="U140" s="2">
        <v>958.17989325986616</v>
      </c>
      <c r="V140" s="2">
        <v>5.2644788937590139</v>
      </c>
      <c r="W140" s="2">
        <v>62.308323329186258</v>
      </c>
      <c r="X140" s="2">
        <v>24.250882577599295</v>
      </c>
      <c r="Y140" s="2">
        <v>8.8310124665185707</v>
      </c>
      <c r="Z140" s="2">
        <v>11608.310496096386</v>
      </c>
      <c r="AA140" s="2">
        <v>34213.23290167778</v>
      </c>
      <c r="AB140" s="2">
        <v>48787.37595300188</v>
      </c>
      <c r="AC140" s="2">
        <v>924.77410338387438</v>
      </c>
      <c r="AD140" s="2">
        <v>5.1161151717800522</v>
      </c>
      <c r="AE140" s="2">
        <v>248.9996011426081</v>
      </c>
      <c r="AF140" s="2">
        <v>96.912575429552675</v>
      </c>
      <c r="AG140" s="2">
        <v>35.290928446151113</v>
      </c>
      <c r="AH140" s="1">
        <v>12264.716582006267</v>
      </c>
      <c r="AI140" s="1">
        <v>36147.861898245254</v>
      </c>
      <c r="AJ140" s="1">
        <v>51546.117648759559</v>
      </c>
      <c r="AK140" s="1">
        <v>958.16412308416545</v>
      </c>
      <c r="AL140" s="12">
        <v>5.2643515183715985</v>
      </c>
      <c r="AM140" s="2">
        <v>62.308323367800845</v>
      </c>
      <c r="AN140" s="2">
        <v>24.250882563028597</v>
      </c>
      <c r="AO140" s="2">
        <v>8.831012461270106</v>
      </c>
      <c r="AP140" s="2">
        <v>11608.310524915085</v>
      </c>
      <c r="AQ140" s="2">
        <v>34213.232830827204</v>
      </c>
      <c r="AR140" s="2">
        <v>48787.375853622652</v>
      </c>
      <c r="AS140" s="2">
        <v>924.74191006897411</v>
      </c>
      <c r="AT140" s="2">
        <v>5.1158481249885668</v>
      </c>
      <c r="AU140" s="2">
        <v>248.99960170761148</v>
      </c>
      <c r="AV140" s="2">
        <v>96.912575246427593</v>
      </c>
      <c r="AW140" s="2">
        <v>35.290928380508788</v>
      </c>
      <c r="AX140" s="2">
        <v>12243.928171894915</v>
      </c>
      <c r="AY140" s="2">
        <v>26662.655801810088</v>
      </c>
      <c r="AZ140" s="2">
        <v>19749.454421755443</v>
      </c>
      <c r="BA140" s="2">
        <v>861.31716737196405</v>
      </c>
      <c r="BB140" s="2">
        <v>5.0473293753037582</v>
      </c>
      <c r="BC140" s="2">
        <v>69.331558838000888</v>
      </c>
      <c r="BD140" s="2">
        <v>853.01614950643636</v>
      </c>
      <c r="BE140" s="2">
        <v>1332.3054285911394</v>
      </c>
      <c r="BF140" s="2">
        <v>11538.954794565749</v>
      </c>
      <c r="BG140" s="2">
        <v>19530.192817774965</v>
      </c>
      <c r="BH140" s="2">
        <v>11105.04865345118</v>
      </c>
      <c r="BI140" s="2">
        <v>788.18797222689545</v>
      </c>
      <c r="BJ140" s="2">
        <v>4.7781025650207845</v>
      </c>
      <c r="BK140" s="2">
        <v>287.85865832978402</v>
      </c>
      <c r="BL140" s="2">
        <v>2173.5620208340106</v>
      </c>
      <c r="BM140" s="2">
        <v>2025.3641927124286</v>
      </c>
    </row>
    <row r="141" spans="1:65">
      <c r="A141" s="2">
        <f t="shared" si="2"/>
        <v>2135</v>
      </c>
      <c r="B141" s="1">
        <f>economy!Z181</f>
        <v>12140.877705931398</v>
      </c>
      <c r="C141" s="1">
        <f>economy!AA181</f>
        <v>26388.597681267012</v>
      </c>
      <c r="D141" s="1">
        <f>economy!AB181</f>
        <v>19431.106817567274</v>
      </c>
      <c r="E141" s="1">
        <f>temperature!G291</f>
        <v>863.25759319888959</v>
      </c>
      <c r="F141" s="12">
        <f>temperature!I291</f>
        <v>5.0732716737145731</v>
      </c>
      <c r="G141" s="2">
        <f>economy!BE181</f>
        <v>72.896069939401926</v>
      </c>
      <c r="H141" s="2">
        <f>economy!BF181</f>
        <v>892.09326409661844</v>
      </c>
      <c r="I141" s="2">
        <f>economy!BG181</f>
        <v>1379.5245842902239</v>
      </c>
      <c r="J141" s="1">
        <v>12820.849853487849</v>
      </c>
      <c r="K141" s="1">
        <v>37970.987580488545</v>
      </c>
      <c r="L141" s="1">
        <v>54747.556480484156</v>
      </c>
      <c r="M141" s="1">
        <v>997.15835508761973</v>
      </c>
      <c r="N141" s="12">
        <v>5.4439948632039306</v>
      </c>
      <c r="O141" s="2">
        <v>0</v>
      </c>
      <c r="P141" s="2">
        <v>0</v>
      </c>
      <c r="Q141" s="2">
        <v>0</v>
      </c>
      <c r="R141" s="2">
        <v>12176.001298865931</v>
      </c>
      <c r="S141" s="2">
        <v>36061.165933935612</v>
      </c>
      <c r="T141" s="2">
        <v>51993.926008684219</v>
      </c>
      <c r="U141" s="2">
        <v>963.79175603796261</v>
      </c>
      <c r="V141" s="2">
        <v>5.3006611869643283</v>
      </c>
      <c r="W141" s="2">
        <v>62.778380430540494</v>
      </c>
      <c r="X141" s="2">
        <v>24.481413121289147</v>
      </c>
      <c r="Y141" s="2">
        <v>8.9073437085439089</v>
      </c>
      <c r="Z141" s="2">
        <v>11524.343249163541</v>
      </c>
      <c r="AA141" s="2">
        <v>34131.176867270762</v>
      </c>
      <c r="AB141" s="2">
        <v>49211.217627333528</v>
      </c>
      <c r="AC141" s="2">
        <v>930.07577155690512</v>
      </c>
      <c r="AD141" s="2">
        <v>5.1512990749039771</v>
      </c>
      <c r="AE141" s="2">
        <v>250.87806651526398</v>
      </c>
      <c r="AF141" s="2">
        <v>97.833832968815329</v>
      </c>
      <c r="AG141" s="2">
        <v>35.595967123331441</v>
      </c>
      <c r="AH141" s="1">
        <v>12176.001306411816</v>
      </c>
      <c r="AI141" s="1">
        <v>36061.165912268916</v>
      </c>
      <c r="AJ141" s="1">
        <v>51993.925977783081</v>
      </c>
      <c r="AK141" s="1">
        <v>963.77604758146651</v>
      </c>
      <c r="AL141" s="12">
        <v>5.300534856452054</v>
      </c>
      <c r="AM141" s="2">
        <v>62.778380466102867</v>
      </c>
      <c r="AN141" s="2">
        <v>24.481413107866345</v>
      </c>
      <c r="AO141" s="2">
        <v>8.9073437037095911</v>
      </c>
      <c r="AP141" s="2">
        <v>11524.343275313351</v>
      </c>
      <c r="AQ141" s="2">
        <v>34131.176802776827</v>
      </c>
      <c r="AR141" s="2">
        <v>49211.217535798991</v>
      </c>
      <c r="AS141" s="2">
        <v>930.04370419979898</v>
      </c>
      <c r="AT141" s="2">
        <v>5.1510341809759357</v>
      </c>
      <c r="AU141" s="2">
        <v>250.87806703560764</v>
      </c>
      <c r="AV141" s="2">
        <v>97.833832800117094</v>
      </c>
      <c r="AW141" s="2">
        <v>35.595967062868787</v>
      </c>
      <c r="AX141" s="2">
        <v>12140.877705931398</v>
      </c>
      <c r="AY141" s="2">
        <v>26388.597681267012</v>
      </c>
      <c r="AZ141" s="2">
        <v>19431.106817567274</v>
      </c>
      <c r="BA141" s="2">
        <v>863.25759319888959</v>
      </c>
      <c r="BB141" s="2">
        <v>5.0732716737145731</v>
      </c>
      <c r="BC141" s="2">
        <v>72.896069939401926</v>
      </c>
      <c r="BD141" s="2">
        <v>892.09326409661844</v>
      </c>
      <c r="BE141" s="2">
        <v>1379.5245842902239</v>
      </c>
      <c r="BF141" s="2">
        <v>11427.491689482969</v>
      </c>
      <c r="BG141" s="2">
        <v>19233.751169616411</v>
      </c>
      <c r="BH141" s="2">
        <v>10863.265282963872</v>
      </c>
      <c r="BI141" s="2">
        <v>789.01217120566696</v>
      </c>
      <c r="BJ141" s="2">
        <v>4.7984654253534318</v>
      </c>
      <c r="BK141" s="2">
        <v>301.8414905386</v>
      </c>
      <c r="BL141" s="2">
        <v>2250.9979698970028</v>
      </c>
      <c r="BM141" s="2">
        <v>2072.5217620134176</v>
      </c>
    </row>
    <row r="142" spans="1:65">
      <c r="A142" s="2">
        <f t="shared" si="2"/>
        <v>2136</v>
      </c>
      <c r="B142" s="1">
        <f>economy!Z182</f>
        <v>12037.521529206329</v>
      </c>
      <c r="C142" s="1">
        <f>economy!AA182</f>
        <v>26111.675591634568</v>
      </c>
      <c r="D142" s="1">
        <f>economy!AB182</f>
        <v>19110.809074518536</v>
      </c>
      <c r="E142" s="1">
        <f>temperature!G292</f>
        <v>865.12285902585938</v>
      </c>
      <c r="F142" s="12">
        <f>temperature!I292</f>
        <v>5.0988391818452943</v>
      </c>
      <c r="G142" s="2">
        <f>economy!BE182</f>
        <v>76.622205928561371</v>
      </c>
      <c r="H142" s="2">
        <f>economy!BF182</f>
        <v>932.50013615873149</v>
      </c>
      <c r="I142" s="2">
        <f>economy!BG182</f>
        <v>1427.2602251348376</v>
      </c>
      <c r="J142" s="1">
        <v>12727.146125025933</v>
      </c>
      <c r="K142" s="1">
        <v>37876.296041668196</v>
      </c>
      <c r="L142" s="1">
        <v>55218.326539153997</v>
      </c>
      <c r="M142" s="1">
        <v>1003.0724497670845</v>
      </c>
      <c r="N142" s="12">
        <v>5.4809753227787432</v>
      </c>
      <c r="O142" s="2">
        <v>0</v>
      </c>
      <c r="P142" s="2">
        <v>0</v>
      </c>
      <c r="Q142" s="2">
        <v>0</v>
      </c>
      <c r="R142" s="2">
        <v>12087.01057342764</v>
      </c>
      <c r="S142" s="2">
        <v>35971.237081192339</v>
      </c>
      <c r="T142" s="2">
        <v>52441.017806944714</v>
      </c>
      <c r="U142" s="2">
        <v>969.39923471827467</v>
      </c>
      <c r="V142" s="2">
        <v>5.3367129219039864</v>
      </c>
      <c r="W142" s="2">
        <v>63.247233100839871</v>
      </c>
      <c r="X142" s="2">
        <v>24.711795519167037</v>
      </c>
      <c r="Y142" s="2">
        <v>8.9835539611216149</v>
      </c>
      <c r="Z142" s="2">
        <v>11440.11529393821</v>
      </c>
      <c r="AA142" s="2">
        <v>34046.060991174869</v>
      </c>
      <c r="AB142" s="2">
        <v>49634.38112252803</v>
      </c>
      <c r="AC142" s="2">
        <v>935.37338444340071</v>
      </c>
      <c r="AD142" s="2">
        <v>5.1863616377473463</v>
      </c>
      <c r="AE142" s="2">
        <v>252.75171868443297</v>
      </c>
      <c r="AF142" s="2">
        <v>98.754498481319615</v>
      </c>
      <c r="AG142" s="2">
        <v>35.900522296820711</v>
      </c>
      <c r="AH142" s="1">
        <v>12087.010580274628</v>
      </c>
      <c r="AI142" s="1">
        <v>35971.237061469837</v>
      </c>
      <c r="AJ142" s="1">
        <v>52441.01777848319</v>
      </c>
      <c r="AK142" s="1">
        <v>969.38358731046219</v>
      </c>
      <c r="AL142" s="12">
        <v>5.3365876245711821</v>
      </c>
      <c r="AM142" s="2">
        <v>63.247233133590946</v>
      </c>
      <c r="AN142" s="2">
        <v>24.711795506801867</v>
      </c>
      <c r="AO142" s="2">
        <v>8.9835539566688158</v>
      </c>
      <c r="AP142" s="2">
        <v>11440.115317666041</v>
      </c>
      <c r="AQ142" s="2">
        <v>34046.060932468085</v>
      </c>
      <c r="AR142" s="2">
        <v>49634.381038219995</v>
      </c>
      <c r="AS142" s="2">
        <v>935.34144167544355</v>
      </c>
      <c r="AT142" s="2">
        <v>5.1860988731554603</v>
      </c>
      <c r="AU142" s="2">
        <v>252.75171916364192</v>
      </c>
      <c r="AV142" s="2">
        <v>98.754498325913701</v>
      </c>
      <c r="AW142" s="2">
        <v>35.900522241129693</v>
      </c>
      <c r="AX142" s="2">
        <v>12037.521529206329</v>
      </c>
      <c r="AY142" s="2">
        <v>26111.675591634568</v>
      </c>
      <c r="AZ142" s="2">
        <v>19110.809074518536</v>
      </c>
      <c r="BA142" s="2">
        <v>865.12285902585938</v>
      </c>
      <c r="BB142" s="2">
        <v>5.0988391818452943</v>
      </c>
      <c r="BC142" s="2">
        <v>76.622205928561371</v>
      </c>
      <c r="BD142" s="2">
        <v>932.50013615873149</v>
      </c>
      <c r="BE142" s="2">
        <v>1427.2602251348376</v>
      </c>
      <c r="BF142" s="2">
        <v>11315.777348519312</v>
      </c>
      <c r="BG142" s="2">
        <v>18937.507685787205</v>
      </c>
      <c r="BH142" s="2">
        <v>10624.077326139655</v>
      </c>
      <c r="BI142" s="2">
        <v>789.77637382655496</v>
      </c>
      <c r="BJ142" s="2">
        <v>4.8184406647378104</v>
      </c>
      <c r="BK142" s="2">
        <v>316.40277802729145</v>
      </c>
      <c r="BL142" s="2">
        <v>2330.0020661576132</v>
      </c>
      <c r="BM142" s="2">
        <v>2119.5209473654522</v>
      </c>
    </row>
    <row r="143" spans="1:65">
      <c r="A143" s="2">
        <f t="shared" si="2"/>
        <v>2137</v>
      </c>
      <c r="B143" s="1">
        <f>economy!Z183</f>
        <v>11933.887947306221</v>
      </c>
      <c r="C143" s="1">
        <f>economy!AA183</f>
        <v>25832.054662536204</v>
      </c>
      <c r="D143" s="1">
        <f>economy!AB183</f>
        <v>18788.968021565928</v>
      </c>
      <c r="E143" s="1">
        <f>temperature!G293</f>
        <v>866.91330301945538</v>
      </c>
      <c r="F143" s="12">
        <f>temperature!I293</f>
        <v>5.1240302340661117</v>
      </c>
      <c r="G143" s="2">
        <f>economy!BE183</f>
        <v>80.516220104982665</v>
      </c>
      <c r="H143" s="2">
        <f>economy!BF183</f>
        <v>974.2581003996047</v>
      </c>
      <c r="I143" s="2">
        <f>economy!BG183</f>
        <v>1475.4725514123236</v>
      </c>
      <c r="J143" s="1">
        <v>12633.178357680208</v>
      </c>
      <c r="K143" s="1">
        <v>37778.263992716442</v>
      </c>
      <c r="L143" s="1">
        <v>55688.304835416791</v>
      </c>
      <c r="M143" s="1">
        <v>1008.9815693282636</v>
      </c>
      <c r="N143" s="12">
        <v>5.517815368915973</v>
      </c>
      <c r="O143" s="2">
        <v>0</v>
      </c>
      <c r="P143" s="2">
        <v>0</v>
      </c>
      <c r="Q143" s="2">
        <v>0</v>
      </c>
      <c r="R143" s="2">
        <v>11997.769089510108</v>
      </c>
      <c r="S143" s="2">
        <v>35878.135735644828</v>
      </c>
      <c r="T143" s="2">
        <v>52887.357666121883</v>
      </c>
      <c r="U143" s="2">
        <v>975.00207570037469</v>
      </c>
      <c r="V143" s="2">
        <v>5.3726330561089171</v>
      </c>
      <c r="W143" s="2">
        <v>63.714850104362306</v>
      </c>
      <c r="X143" s="2">
        <v>24.942008693385588</v>
      </c>
      <c r="Y143" s="2">
        <v>9.0596372745225402</v>
      </c>
      <c r="Z143" s="2">
        <v>11355.650001013073</v>
      </c>
      <c r="AA143" s="2">
        <v>33957.942414086232</v>
      </c>
      <c r="AB143" s="2">
        <v>50056.832922769521</v>
      </c>
      <c r="AC143" s="2">
        <v>940.66670074982187</v>
      </c>
      <c r="AD143" s="2">
        <v>5.2213017454671062</v>
      </c>
      <c r="AE143" s="2">
        <v>254.62043282411037</v>
      </c>
      <c r="AF143" s="2">
        <v>99.67448773466289</v>
      </c>
      <c r="AG143" s="2">
        <v>36.204570189992303</v>
      </c>
      <c r="AH143" s="1">
        <v>11997.769095722868</v>
      </c>
      <c r="AI143" s="1">
        <v>35878.135717692297</v>
      </c>
      <c r="AJ143" s="1">
        <v>52887.357639907663</v>
      </c>
      <c r="AK143" s="1">
        <v>974.98648868133387</v>
      </c>
      <c r="AL143" s="12">
        <v>5.3725087802975811</v>
      </c>
      <c r="AM143" s="2">
        <v>63.714850134523978</v>
      </c>
      <c r="AN143" s="2">
        <v>24.942008681994853</v>
      </c>
      <c r="AO143" s="2">
        <v>9.0596372704211969</v>
      </c>
      <c r="AP143" s="2">
        <v>11355.650022543012</v>
      </c>
      <c r="AQ143" s="2">
        <v>33957.942360648012</v>
      </c>
      <c r="AR143" s="2">
        <v>50056.832845118406</v>
      </c>
      <c r="AS143" s="2">
        <v>940.63488122402816</v>
      </c>
      <c r="AT143" s="2">
        <v>5.2210410867423507</v>
      </c>
      <c r="AU143" s="2">
        <v>254.62043326543176</v>
      </c>
      <c r="AV143" s="2">
        <v>99.67448759150399</v>
      </c>
      <c r="AW143" s="2">
        <v>36.204570138696937</v>
      </c>
      <c r="AX143" s="2">
        <v>11933.887947306221</v>
      </c>
      <c r="AY143" s="2">
        <v>25832.054662536204</v>
      </c>
      <c r="AZ143" s="2">
        <v>18788.968021565928</v>
      </c>
      <c r="BA143" s="2">
        <v>866.91330301945538</v>
      </c>
      <c r="BB143" s="2">
        <v>5.1240302340661117</v>
      </c>
      <c r="BC143" s="2">
        <v>80.516220104982665</v>
      </c>
      <c r="BD143" s="2">
        <v>974.2581003996047</v>
      </c>
      <c r="BE143" s="2">
        <v>1475.4725514123236</v>
      </c>
      <c r="BF143" s="2">
        <v>11203.843657008953</v>
      </c>
      <c r="BG143" s="2">
        <v>18641.635032438211</v>
      </c>
      <c r="BH143" s="2">
        <v>10388.327576189849</v>
      </c>
      <c r="BI143" s="2">
        <v>790.48148918733443</v>
      </c>
      <c r="BJ143" s="2">
        <v>4.8380292640165532</v>
      </c>
      <c r="BK143" s="2">
        <v>331.56140915863386</v>
      </c>
      <c r="BL143" s="2">
        <v>2410.5589276221904</v>
      </c>
      <c r="BM143" s="2">
        <v>2166.6224644815197</v>
      </c>
    </row>
    <row r="144" spans="1:65">
      <c r="A144" s="2">
        <f t="shared" si="2"/>
        <v>2138</v>
      </c>
      <c r="B144" s="1">
        <f>economy!Z184</f>
        <v>11830.004825143498</v>
      </c>
      <c r="C144" s="1">
        <f>economy!AA184</f>
        <v>25549.900204943991</v>
      </c>
      <c r="D144" s="1">
        <f>economy!AB184</f>
        <v>18465.979732640422</v>
      </c>
      <c r="E144" s="1">
        <f>temperature!G294</f>
        <v>868.6293189491189</v>
      </c>
      <c r="F144" s="12">
        <f>temperature!I294</f>
        <v>5.1488433607890238</v>
      </c>
      <c r="G144" s="2">
        <f>economy!BE184</f>
        <v>84.58455934171603</v>
      </c>
      <c r="H144" s="2">
        <f>economy!BF184</f>
        <v>1017.3877064050457</v>
      </c>
      <c r="I144" s="2">
        <f>economy!BG184</f>
        <v>1524.1215764478657</v>
      </c>
      <c r="J144" s="1">
        <v>12538.972098496859</v>
      </c>
      <c r="K144" s="1">
        <v>37676.955081942178</v>
      </c>
      <c r="L144" s="1">
        <v>56157.454591348833</v>
      </c>
      <c r="M144" s="1">
        <v>1014.8854546229625</v>
      </c>
      <c r="N144" s="12">
        <v>5.5545140938143218</v>
      </c>
      <c r="O144" s="2">
        <v>0</v>
      </c>
      <c r="P144" s="2">
        <v>0</v>
      </c>
      <c r="Q144" s="2">
        <v>0</v>
      </c>
      <c r="R144" s="2">
        <v>11908.301109216116</v>
      </c>
      <c r="S144" s="2">
        <v>35781.922344279192</v>
      </c>
      <c r="T144" s="2">
        <v>53332.910658094021</v>
      </c>
      <c r="U144" s="2">
        <v>980.60003170468644</v>
      </c>
      <c r="V144" s="2">
        <v>5.4084206057772128</v>
      </c>
      <c r="W144" s="2">
        <v>64.181200789973332</v>
      </c>
      <c r="X144" s="2">
        <v>25.17203180969474</v>
      </c>
      <c r="Y144" s="2">
        <v>9.1355877808379766</v>
      </c>
      <c r="Z144" s="2">
        <v>11270.970333966148</v>
      </c>
      <c r="AA144" s="2">
        <v>33866.878347840706</v>
      </c>
      <c r="AB144" s="2">
        <v>50478.539969250123</v>
      </c>
      <c r="AC144" s="2">
        <v>945.95548518825046</v>
      </c>
      <c r="AD144" s="2">
        <v>5.2561183408314402</v>
      </c>
      <c r="AE144" s="2">
        <v>256.48408644447045</v>
      </c>
      <c r="AF144" s="2">
        <v>100.5937174699239</v>
      </c>
      <c r="AG144" s="2">
        <v>36.508087353196366</v>
      </c>
      <c r="AH144" s="1">
        <v>11908.301114853328</v>
      </c>
      <c r="AI144" s="1">
        <v>35781.922327937995</v>
      </c>
      <c r="AJ144" s="1">
        <v>53332.910633949949</v>
      </c>
      <c r="AK144" s="1">
        <v>980.58450442485241</v>
      </c>
      <c r="AL144" s="12">
        <v>5.4082973398732559</v>
      </c>
      <c r="AM144" s="2">
        <v>64.181200817750039</v>
      </c>
      <c r="AN144" s="2">
        <v>25.172031799201822</v>
      </c>
      <c r="AO144" s="2">
        <v>9.1355877770603975</v>
      </c>
      <c r="AP144" s="2">
        <v>11270.97035350158</v>
      </c>
      <c r="AQ144" s="2">
        <v>33866.878299198914</v>
      </c>
      <c r="AR144" s="2">
        <v>50478.539897731112</v>
      </c>
      <c r="AS144" s="2">
        <v>945.92378757876156</v>
      </c>
      <c r="AT144" s="2">
        <v>5.255859764576357</v>
      </c>
      <c r="AU144" s="2">
        <v>256.48408685089532</v>
      </c>
      <c r="AV144" s="2">
        <v>100.59371733804863</v>
      </c>
      <c r="AW144" s="2">
        <v>36.508087305950319</v>
      </c>
      <c r="AX144" s="2">
        <v>11830.004825143498</v>
      </c>
      <c r="AY144" s="2">
        <v>25549.900204943991</v>
      </c>
      <c r="AZ144" s="2">
        <v>18465.979732640422</v>
      </c>
      <c r="BA144" s="2">
        <v>868.6293189491189</v>
      </c>
      <c r="BB144" s="2">
        <v>5.1488433607890238</v>
      </c>
      <c r="BC144" s="2">
        <v>84.58455934171603</v>
      </c>
      <c r="BD144" s="2">
        <v>1017.3877064050457</v>
      </c>
      <c r="BE144" s="2">
        <v>1524.1215764478657</v>
      </c>
      <c r="BF144" s="2">
        <v>11091.722165056019</v>
      </c>
      <c r="BG144" s="2">
        <v>18346.303202291114</v>
      </c>
      <c r="BH144" s="2">
        <v>10153.459971662136</v>
      </c>
      <c r="BI144" s="2">
        <v>791.12854409157262</v>
      </c>
      <c r="BJ144" s="2">
        <v>4.8572323907935262</v>
      </c>
      <c r="BK144" s="2">
        <v>347.33683907582207</v>
      </c>
      <c r="BL144" s="2">
        <v>2492.653253301341</v>
      </c>
      <c r="BM144" s="2">
        <v>2212.6904217042793</v>
      </c>
    </row>
    <row r="145" spans="1:65">
      <c r="A145" s="2">
        <f t="shared" si="2"/>
        <v>2139</v>
      </c>
      <c r="B145" s="1">
        <f>economy!Z185</f>
        <v>11725.899585450286</v>
      </c>
      <c r="C145" s="1">
        <f>economy!AA185</f>
        <v>25265.377547020358</v>
      </c>
      <c r="D145" s="1">
        <f>economy!AB185</f>
        <v>18142.228698507446</v>
      </c>
      <c r="E145" s="1">
        <f>temperature!G295</f>
        <v>870.27135414354564</v>
      </c>
      <c r="F145" s="12">
        <f>temperature!I295</f>
        <v>5.1732772869775703</v>
      </c>
      <c r="G145" s="2">
        <f>economy!BE185</f>
        <v>88.83386802991275</v>
      </c>
      <c r="H145" s="2">
        <f>economy!BF185</f>
        <v>1061.9086672063352</v>
      </c>
      <c r="I145" s="2">
        <f>economy!BG185</f>
        <v>1573.1672765363596</v>
      </c>
      <c r="J145" s="1">
        <v>12444.552441001139</v>
      </c>
      <c r="K145" s="1">
        <v>37572.433005051724</v>
      </c>
      <c r="L145" s="1">
        <v>56625.739542695679</v>
      </c>
      <c r="M145" s="1">
        <v>1020.783853073641</v>
      </c>
      <c r="N145" s="12">
        <v>5.5910706477332122</v>
      </c>
      <c r="O145" s="2">
        <v>0</v>
      </c>
      <c r="P145" s="2">
        <v>0</v>
      </c>
      <c r="Q145" s="2">
        <v>0</v>
      </c>
      <c r="R145" s="2">
        <v>11818.630463938845</v>
      </c>
      <c r="S145" s="2">
        <v>35682.65739909617</v>
      </c>
      <c r="T145" s="2">
        <v>53777.642342573694</v>
      </c>
      <c r="U145" s="2">
        <v>986.19286171278918</v>
      </c>
      <c r="V145" s="2">
        <v>5.4440746444123187</v>
      </c>
      <c r="W145" s="2">
        <v>64.646255091136027</v>
      </c>
      <c r="X145" s="2">
        <v>25.401844280954951</v>
      </c>
      <c r="Y145" s="2">
        <v>9.2113996947872607</v>
      </c>
      <c r="Z145" s="2">
        <v>11186.098848719241</v>
      </c>
      <c r="AA145" s="2">
        <v>33772.926046882858</v>
      </c>
      <c r="AB145" s="2">
        <v>50899.469664890014</v>
      </c>
      <c r="AC145" s="2">
        <v>951.2395084192168</v>
      </c>
      <c r="AD145" s="2">
        <v>5.2908104229485513</v>
      </c>
      <c r="AE145" s="2">
        <v>258.34255939190456</v>
      </c>
      <c r="AF145" s="2">
        <v>101.51210541570121</v>
      </c>
      <c r="AG145" s="2">
        <v>36.811050666987278</v>
      </c>
      <c r="AH145" s="1">
        <v>11818.630469053778</v>
      </c>
      <c r="AI145" s="1">
        <v>35682.657384221915</v>
      </c>
      <c r="AJ145" s="1">
        <v>53777.642320336563</v>
      </c>
      <c r="AK145" s="1">
        <v>986.17739353269144</v>
      </c>
      <c r="AL145" s="12">
        <v>5.4439523768514064</v>
      </c>
      <c r="AM145" s="2">
        <v>64.646255116716077</v>
      </c>
      <c r="AN145" s="2">
        <v>25.401844271289214</v>
      </c>
      <c r="AO145" s="2">
        <v>9.2113996913079212</v>
      </c>
      <c r="AP145" s="2">
        <v>11186.098866444741</v>
      </c>
      <c r="AQ145" s="2">
        <v>33772.926002607594</v>
      </c>
      <c r="AR145" s="2">
        <v>50899.469599019714</v>
      </c>
      <c r="AS145" s="2">
        <v>951.20793142078571</v>
      </c>
      <c r="AT145" s="2">
        <v>5.2905539058497268</v>
      </c>
      <c r="AU145" s="2">
        <v>258.34255976618851</v>
      </c>
      <c r="AV145" s="2">
        <v>101.51210529422177</v>
      </c>
      <c r="AW145" s="2">
        <v>36.811050623471338</v>
      </c>
      <c r="AX145" s="2">
        <v>11725.899585450286</v>
      </c>
      <c r="AY145" s="2">
        <v>25265.377547020358</v>
      </c>
      <c r="AZ145" s="2">
        <v>18142.228698507446</v>
      </c>
      <c r="BA145" s="2">
        <v>870.27135414354564</v>
      </c>
      <c r="BB145" s="2">
        <v>5.1732772869775703</v>
      </c>
      <c r="BC145" s="2">
        <v>88.83386802991275</v>
      </c>
      <c r="BD145" s="2">
        <v>1061.9086672063352</v>
      </c>
      <c r="BE145" s="2">
        <v>1573.1672765363596</v>
      </c>
      <c r="BF145" s="2">
        <v>10979.443603130319</v>
      </c>
      <c r="BG145" s="2">
        <v>18051.671479951521</v>
      </c>
      <c r="BH145" s="2">
        <v>9930.0026905763461</v>
      </c>
      <c r="BI145" s="2">
        <v>791.71820913266731</v>
      </c>
      <c r="BJ145" s="2">
        <v>4.8760513192654287</v>
      </c>
      <c r="BK145" s="2">
        <v>363.74822182013963</v>
      </c>
      <c r="BL145" s="2">
        <v>2576.2617727423221</v>
      </c>
      <c r="BM145" s="2">
        <v>2262.2471397606419</v>
      </c>
    </row>
    <row r="146" spans="1:65">
      <c r="A146" s="2">
        <f t="shared" si="2"/>
        <v>2140</v>
      </c>
      <c r="B146" s="1">
        <f>economy!Z186</f>
        <v>11621.599207568748</v>
      </c>
      <c r="C146" s="1">
        <f>economy!AA186</f>
        <v>24978.651869928999</v>
      </c>
      <c r="D146" s="1">
        <f>economy!AB186</f>
        <v>17818.087093200847</v>
      </c>
      <c r="E146" s="1">
        <f>temperature!G296</f>
        <v>871.8399073761334</v>
      </c>
      <c r="F146" s="12">
        <f>temperature!I296</f>
        <v>5.1973309303864008</v>
      </c>
      <c r="G146" s="2">
        <f>economy!BE186</f>
        <v>93.270992012611785</v>
      </c>
      <c r="H146" s="2">
        <f>economy!BF186</f>
        <v>1107.8398087790829</v>
      </c>
      <c r="I146" s="2">
        <f>economy!BG186</f>
        <v>1622.5697348195151</v>
      </c>
      <c r="J146" s="1">
        <v>12349.944024769078</v>
      </c>
      <c r="K146" s="1">
        <v>37464.761474127932</v>
      </c>
      <c r="L146" s="1">
        <v>57093.123943764884</v>
      </c>
      <c r="M146" s="1">
        <v>1026.6765186096864</v>
      </c>
      <c r="N146" s="12">
        <v>5.6274842375648486</v>
      </c>
      <c r="O146" s="2">
        <v>0</v>
      </c>
      <c r="P146" s="2">
        <v>0</v>
      </c>
      <c r="Q146" s="2">
        <v>0</v>
      </c>
      <c r="R146" s="2">
        <v>11728.780553955086</v>
      </c>
      <c r="S146" s="2">
        <v>35580.401407650294</v>
      </c>
      <c r="T146" s="2">
        <v>54221.518771754367</v>
      </c>
      <c r="U146" s="2">
        <v>991.78033090629208</v>
      </c>
      <c r="V146" s="2">
        <v>5.4795943014755863</v>
      </c>
      <c r="W146" s="2">
        <v>65.109983525658677</v>
      </c>
      <c r="X146" s="2">
        <v>25.631425770459963</v>
      </c>
      <c r="Y146" s="2">
        <v>9.2870673144683806</v>
      </c>
      <c r="Z146" s="2">
        <v>11101.057693152723</v>
      </c>
      <c r="AA146" s="2">
        <v>33676.142780381415</v>
      </c>
      <c r="AB146" s="2">
        <v>51319.58987873546</v>
      </c>
      <c r="AC146" s="2">
        <v>956.51854699320245</v>
      </c>
      <c r="AD146" s="2">
        <v>5.3253770460061469</v>
      </c>
      <c r="AE146" s="2">
        <v>260.19573384801123</v>
      </c>
      <c r="AF146" s="2">
        <v>102.42957030139169</v>
      </c>
      <c r="AG146" s="2">
        <v>37.113437345122833</v>
      </c>
      <c r="AH146" s="1">
        <v>11728.78055859608</v>
      </c>
      <c r="AI146" s="1">
        <v>35580.401394111483</v>
      </c>
      <c r="AJ146" s="1">
        <v>54221.518751273761</v>
      </c>
      <c r="AK146" s="1">
        <v>991.76492119631382</v>
      </c>
      <c r="AL146" s="12">
        <v>5.4794730207486007</v>
      </c>
      <c r="AM146" s="2">
        <v>65.109983549215627</v>
      </c>
      <c r="AN146" s="2">
        <v>25.631425761556287</v>
      </c>
      <c r="AO146" s="2">
        <v>9.2870673112637778</v>
      </c>
      <c r="AP146" s="2">
        <v>11101.057709235814</v>
      </c>
      <c r="AQ146" s="2">
        <v>33676.142740081203</v>
      </c>
      <c r="AR146" s="2">
        <v>51319.589818068351</v>
      </c>
      <c r="AS146" s="2">
        <v>956.48708932070167</v>
      </c>
      <c r="AT146" s="2">
        <v>5.3251225648458975</v>
      </c>
      <c r="AU146" s="2">
        <v>260.19573419269244</v>
      </c>
      <c r="AV146" s="2">
        <v>102.42957018949009</v>
      </c>
      <c r="AW146" s="2">
        <v>37.113437305043</v>
      </c>
      <c r="AX146" s="2">
        <v>11621.599207568748</v>
      </c>
      <c r="AY146" s="2">
        <v>24978.651869928999</v>
      </c>
      <c r="AZ146" s="2">
        <v>17818.087093200847</v>
      </c>
      <c r="BA146" s="2">
        <v>871.8399073761334</v>
      </c>
      <c r="BB146" s="2">
        <v>5.1973309303864008</v>
      </c>
      <c r="BC146" s="2">
        <v>93.270992012611785</v>
      </c>
      <c r="BD146" s="2">
        <v>1107.8398087790829</v>
      </c>
      <c r="BE146" s="2">
        <v>1622.5697348195151</v>
      </c>
      <c r="BF146" s="2">
        <v>10867.039672829147</v>
      </c>
      <c r="BG146" s="2">
        <v>17757.917608386215</v>
      </c>
      <c r="BH146" s="2">
        <v>9675.8184938981722</v>
      </c>
      <c r="BI146" s="2">
        <v>792.25262098157191</v>
      </c>
      <c r="BJ146" s="2">
        <v>4.8944877150525352</v>
      </c>
      <c r="BK146" s="2">
        <v>380.81788933070999</v>
      </c>
      <c r="BL146" s="2">
        <v>2661.3852374310286</v>
      </c>
      <c r="BM146" s="2">
        <v>2296.029727157319</v>
      </c>
    </row>
    <row r="147" spans="1:65">
      <c r="A147" s="2">
        <f t="shared" si="2"/>
        <v>2141</v>
      </c>
      <c r="B147" s="1">
        <f>economy!Z187</f>
        <v>11517.130226528088</v>
      </c>
      <c r="C147" s="1">
        <f>economy!AA187</f>
        <v>24689.888043911782</v>
      </c>
      <c r="D147" s="1">
        <f>economy!AB187</f>
        <v>17493.914135169322</v>
      </c>
      <c r="E147" s="1">
        <f>temperature!G297</f>
        <v>873.33552669164169</v>
      </c>
      <c r="F147" s="12">
        <f>temperature!I297</f>
        <v>5.2210033995399252</v>
      </c>
      <c r="G147" s="2">
        <f>economy!BE187</f>
        <v>97.902982502604175</v>
      </c>
      <c r="H147" s="2">
        <f>economy!BF187</f>
        <v>1155.1990206583275</v>
      </c>
      <c r="I147" s="2">
        <f>economy!BG187</f>
        <v>1672.2892784196004</v>
      </c>
      <c r="J147" s="1">
        <v>12255.171035276144</v>
      </c>
      <c r="K147" s="1">
        <v>37354.004187333689</v>
      </c>
      <c r="L147" s="1">
        <v>57559.57257196436</v>
      </c>
      <c r="M147" s="1">
        <v>1032.5632116022241</v>
      </c>
      <c r="N147" s="12">
        <v>5.6637541254246155</v>
      </c>
      <c r="O147" s="2">
        <v>0</v>
      </c>
      <c r="P147" s="2">
        <v>0</v>
      </c>
      <c r="Q147" s="2">
        <v>0</v>
      </c>
      <c r="R147" s="2">
        <v>11638.7743482814</v>
      </c>
      <c r="S147" s="2">
        <v>35475.214864277244</v>
      </c>
      <c r="T147" s="2">
        <v>54664.506494620211</v>
      </c>
      <c r="U147" s="2">
        <v>997.36221060435071</v>
      </c>
      <c r="V147" s="2">
        <v>5.514978761053718</v>
      </c>
      <c r="W147" s="2">
        <v>65.572357195188303</v>
      </c>
      <c r="X147" s="2">
        <v>25.860756195072153</v>
      </c>
      <c r="Y147" s="2">
        <v>9.3625850220524196</v>
      </c>
      <c r="Z147" s="2">
        <v>11015.868606969263</v>
      </c>
      <c r="AA147" s="2">
        <v>33576.585804996241</v>
      </c>
      <c r="AB147" s="2">
        <v>51738.868950037468</v>
      </c>
      <c r="AC147" s="2">
        <v>961.79238329088628</v>
      </c>
      <c r="AD147" s="2">
        <v>5.3598173180222517</v>
      </c>
      <c r="AE147" s="2">
        <v>262.04349432757027</v>
      </c>
      <c r="AF147" s="2">
        <v>103.34603186971998</v>
      </c>
      <c r="AG147" s="2">
        <v>37.415224937339495</v>
      </c>
      <c r="AH147" s="1">
        <v>11638.774352492337</v>
      </c>
      <c r="AI147" s="1">
        <v>35475.214851954101</v>
      </c>
      <c r="AJ147" s="1">
        <v>54664.506475757618</v>
      </c>
      <c r="AK147" s="1">
        <v>997.34685874449531</v>
      </c>
      <c r="AL147" s="12">
        <v>5.5148584557118525</v>
      </c>
      <c r="AM147" s="2">
        <v>65.572357216881812</v>
      </c>
      <c r="AN147" s="2">
        <v>25.860756186870582</v>
      </c>
      <c r="AO147" s="2">
        <v>9.3625850191008873</v>
      </c>
      <c r="AP147" s="2">
        <v>11015.868621561978</v>
      </c>
      <c r="AQ147" s="2">
        <v>33576.585768314711</v>
      </c>
      <c r="AR147" s="2">
        <v>51738.868894163221</v>
      </c>
      <c r="AS147" s="2">
        <v>961.76104367883261</v>
      </c>
      <c r="AT147" s="2">
        <v>5.3595648496895629</v>
      </c>
      <c r="AU147" s="2">
        <v>262.04349464498671</v>
      </c>
      <c r="AV147" s="2">
        <v>103.3460317666424</v>
      </c>
      <c r="AW147" s="2">
        <v>37.415224900424853</v>
      </c>
      <c r="AX147" s="2">
        <v>11517.130226528088</v>
      </c>
      <c r="AY147" s="2">
        <v>24689.888043911782</v>
      </c>
      <c r="AZ147" s="2">
        <v>17493.914135169322</v>
      </c>
      <c r="BA147" s="2">
        <v>873.33552669164169</v>
      </c>
      <c r="BB147" s="2">
        <v>5.2210033995399252</v>
      </c>
      <c r="BC147" s="2">
        <v>97.902982502604175</v>
      </c>
      <c r="BD147" s="2">
        <v>1155.1990206583275</v>
      </c>
      <c r="BE147" s="2">
        <v>1672.2892784196004</v>
      </c>
      <c r="BF147" s="2">
        <v>10754.53607797525</v>
      </c>
      <c r="BG147" s="2">
        <v>17465.124709024691</v>
      </c>
      <c r="BH147" s="2">
        <v>9568.890315251314</v>
      </c>
      <c r="BI147" s="2">
        <v>792.72804880701119</v>
      </c>
      <c r="BJ147" s="2">
        <v>4.9125424541817209</v>
      </c>
      <c r="BK147" s="2">
        <v>398.55678845451507</v>
      </c>
      <c r="BL147" s="2">
        <v>2747.917165074964</v>
      </c>
      <c r="BM147" s="2">
        <v>2399.0005613443363</v>
      </c>
    </row>
    <row r="148" spans="1:65">
      <c r="A148" s="2">
        <f t="shared" si="2"/>
        <v>2142</v>
      </c>
      <c r="B148" s="1">
        <f>economy!Z188</f>
        <v>11412.518732398508</v>
      </c>
      <c r="C148" s="1">
        <f>economy!AA188</f>
        <v>24399.250464936606</v>
      </c>
      <c r="D148" s="1">
        <f>economy!AB188</f>
        <v>17170.055540810645</v>
      </c>
      <c r="E148" s="1">
        <f>temperature!G298</f>
        <v>874.75880718600854</v>
      </c>
      <c r="F148" s="12">
        <f>temperature!I298</f>
        <v>5.2442939914603048</v>
      </c>
      <c r="G148" s="2">
        <f>economy!BE188</f>
        <v>102.73709997908992</v>
      </c>
      <c r="H148" s="2">
        <f>economy!BF188</f>
        <v>1204.0032078535648</v>
      </c>
      <c r="I148" s="2">
        <f>economy!BG188</f>
        <v>1722.2866079761493</v>
      </c>
      <c r="J148" s="1">
        <v>12160.257204014846</v>
      </c>
      <c r="K148" s="1">
        <v>37240.224799346193</v>
      </c>
      <c r="L148" s="1">
        <v>58025.050731990996</v>
      </c>
      <c r="M148" s="1">
        <v>1038.4436987975396</v>
      </c>
      <c r="N148" s="12">
        <v>5.6998796272601693</v>
      </c>
      <c r="O148" s="2">
        <v>0</v>
      </c>
      <c r="P148" s="2">
        <v>0</v>
      </c>
      <c r="Q148" s="2">
        <v>0</v>
      </c>
      <c r="R148" s="2">
        <v>11548.634384785846</v>
      </c>
      <c r="S148" s="2">
        <v>35367.158222014972</v>
      </c>
      <c r="T148" s="2">
        <v>55106.572560924316</v>
      </c>
      <c r="U148" s="2">
        <v>1002.9382781998864</v>
      </c>
      <c r="V148" s="2">
        <v>5.5502272605415657</v>
      </c>
      <c r="W148" s="2">
        <v>66.033347784455074</v>
      </c>
      <c r="X148" s="2">
        <v>26.089815728172262</v>
      </c>
      <c r="Y148" s="2">
        <v>9.4379472844228012</v>
      </c>
      <c r="Z148" s="2">
        <v>10930.552921799408</v>
      </c>
      <c r="AA148" s="2">
        <v>33474.312338302196</v>
      </c>
      <c r="AB148" s="2">
        <v>52157.275692017065</v>
      </c>
      <c r="AC148" s="2">
        <v>967.06080546219016</v>
      </c>
      <c r="AD148" s="2">
        <v>5.3941303996079446</v>
      </c>
      <c r="AE148" s="2">
        <v>263.88572767552324</v>
      </c>
      <c r="AF148" s="2">
        <v>104.2614108885259</v>
      </c>
      <c r="AG148" s="2">
        <v>37.716391331906785</v>
      </c>
      <c r="AH148" s="1">
        <v>11548.634388606517</v>
      </c>
      <c r="AI148" s="1">
        <v>35367.158210798501</v>
      </c>
      <c r="AJ148" s="1">
        <v>55106.572543552094</v>
      </c>
      <c r="AK148" s="1">
        <v>1002.9229835795534</v>
      </c>
      <c r="AL148" s="12">
        <v>5.550107919201082</v>
      </c>
      <c r="AM148" s="2">
        <v>66.033347804432395</v>
      </c>
      <c r="AN148" s="2">
        <v>26.089815720617548</v>
      </c>
      <c r="AO148" s="2">
        <v>9.4379472817043979</v>
      </c>
      <c r="AP148" s="2">
        <v>10930.552935039719</v>
      </c>
      <c r="AQ148" s="2">
        <v>33474.312304914842</v>
      </c>
      <c r="AR148" s="2">
        <v>52157.275640557607</v>
      </c>
      <c r="AS148" s="2">
        <v>967.02958266428755</v>
      </c>
      <c r="AT148" s="2">
        <v>5.3938799211086907</v>
      </c>
      <c r="AU148" s="2">
        <v>263.88572796782881</v>
      </c>
      <c r="AV148" s="2">
        <v>104.26141079357775</v>
      </c>
      <c r="AW148" s="2">
        <v>37.716391297907762</v>
      </c>
      <c r="AX148" s="2">
        <v>11412.518732398508</v>
      </c>
      <c r="AY148" s="2">
        <v>24399.250464936606</v>
      </c>
      <c r="AZ148" s="2">
        <v>17170.055540810645</v>
      </c>
      <c r="BA148" s="2">
        <v>874.75880718600854</v>
      </c>
      <c r="BB148" s="2">
        <v>5.2442939914603048</v>
      </c>
      <c r="BC148" s="2">
        <v>102.73709997908992</v>
      </c>
      <c r="BD148" s="2">
        <v>1204.0032078535648</v>
      </c>
      <c r="BE148" s="2">
        <v>1722.2866079761493</v>
      </c>
      <c r="BF148" s="2">
        <v>10641.980643331037</v>
      </c>
      <c r="BG148" s="2">
        <v>17173.734242493334</v>
      </c>
      <c r="BH148" s="2">
        <v>8830.4153113964985</v>
      </c>
      <c r="BI148" s="2">
        <v>793.16553313783038</v>
      </c>
      <c r="BJ148" s="2">
        <v>4.9302205629269302</v>
      </c>
      <c r="BK148" s="2">
        <v>417.02774285637236</v>
      </c>
      <c r="BL148" s="2">
        <v>2836.2044909400356</v>
      </c>
      <c r="BM148" s="2">
        <v>2187.2248488414753</v>
      </c>
    </row>
    <row r="149" spans="1:65">
      <c r="A149" s="2">
        <f t="shared" si="2"/>
        <v>2143</v>
      </c>
      <c r="B149" s="1">
        <f>economy!Z189</f>
        <v>11307.790369911912</v>
      </c>
      <c r="C149" s="1">
        <f>economy!AA189</f>
        <v>24106.902892220864</v>
      </c>
      <c r="D149" s="1">
        <f>economy!AB189</f>
        <v>16846.843070428582</v>
      </c>
      <c r="E149" s="1">
        <f>temperature!G299</f>
        <v>876.11038875072973</v>
      </c>
      <c r="F149" s="12">
        <f>temperature!I299</f>
        <v>5.2672021891559506</v>
      </c>
      <c r="G149" s="2">
        <f>economy!BE189</f>
        <v>107.78081805757763</v>
      </c>
      <c r="H149" s="2">
        <f>economy!BF189</f>
        <v>1254.2682442440334</v>
      </c>
      <c r="I149" s="2">
        <f>economy!BG189</f>
        <v>1772.5229194058984</v>
      </c>
      <c r="J149" s="1">
        <v>12065.225808873181</v>
      </c>
      <c r="K149" s="1">
        <v>37123.486892524881</v>
      </c>
      <c r="L149" s="1">
        <v>58489.52425967672</v>
      </c>
      <c r="M149" s="1">
        <v>1044.3177532491823</v>
      </c>
      <c r="N149" s="12">
        <v>5.7358601114795471</v>
      </c>
      <c r="O149" s="2">
        <v>0</v>
      </c>
      <c r="P149" s="2">
        <v>0</v>
      </c>
      <c r="Q149" s="2">
        <v>0</v>
      </c>
      <c r="R149" s="2">
        <v>11458.382770547243</v>
      </c>
      <c r="S149" s="2">
        <v>35256.291865221807</v>
      </c>
      <c r="T149" s="2">
        <v>55547.684524840952</v>
      </c>
      <c r="U149" s="2">
        <v>1008.5083170945782</v>
      </c>
      <c r="V149" s="2">
        <v>5.5853390893407173</v>
      </c>
      <c r="W149" s="2">
        <v>66.492927560276527</v>
      </c>
      <c r="X149" s="2">
        <v>26.31858480242683</v>
      </c>
      <c r="Y149" s="2">
        <v>9.51314865376008</v>
      </c>
      <c r="Z149" s="2">
        <v>10845.131561541542</v>
      </c>
      <c r="AA149" s="2">
        <v>33369.379532872372</v>
      </c>
      <c r="AB149" s="2">
        <v>52574.779395321908</v>
      </c>
      <c r="AC149" s="2">
        <v>972.32360736418718</v>
      </c>
      <c r="AD149" s="2">
        <v>5.4283155027425396</v>
      </c>
      <c r="AE149" s="2">
        <v>265.72232306299139</v>
      </c>
      <c r="AF149" s="2">
        <v>105.17562916182321</v>
      </c>
      <c r="AG149" s="2">
        <v>38.016914757964052</v>
      </c>
      <c r="AH149" s="1">
        <v>11458.382774013789</v>
      </c>
      <c r="AI149" s="1">
        <v>35256.291855012794</v>
      </c>
      <c r="AJ149" s="1">
        <v>55547.684508841608</v>
      </c>
      <c r="AK149" s="1">
        <v>1008.4930791123478</v>
      </c>
      <c r="AL149" s="12">
        <v>5.5852207006873691</v>
      </c>
      <c r="AM149" s="2">
        <v>66.49292757867326</v>
      </c>
      <c r="AN149" s="2">
        <v>26.318584795468006</v>
      </c>
      <c r="AO149" s="2">
        <v>9.5131486512564081</v>
      </c>
      <c r="AP149" s="2">
        <v>10845.131573554667</v>
      </c>
      <c r="AQ149" s="2">
        <v>33369.379502483745</v>
      </c>
      <c r="AR149" s="2">
        <v>52574.779347928961</v>
      </c>
      <c r="AS149" s="2">
        <v>972.29250015288733</v>
      </c>
      <c r="AT149" s="2">
        <v>5.4280669912090236</v>
      </c>
      <c r="AU149" s="2">
        <v>265.72232333216976</v>
      </c>
      <c r="AV149" s="2">
        <v>105.17562907436449</v>
      </c>
      <c r="AW149" s="2">
        <v>38.016914726650732</v>
      </c>
      <c r="AX149" s="2">
        <v>11307.790369911912</v>
      </c>
      <c r="AY149" s="2">
        <v>24106.902892220864</v>
      </c>
      <c r="AZ149" s="2">
        <v>16846.843070428582</v>
      </c>
      <c r="BA149" s="2">
        <v>876.11038875072973</v>
      </c>
      <c r="BB149" s="2">
        <v>5.2672021891559506</v>
      </c>
      <c r="BC149" s="2">
        <v>107.78081805757763</v>
      </c>
      <c r="BD149" s="2">
        <v>1254.2682442440334</v>
      </c>
      <c r="BE149" s="2">
        <v>1772.5229194058984</v>
      </c>
      <c r="BF149" s="2">
        <v>10529.325320253762</v>
      </c>
      <c r="BG149" s="2">
        <v>16882.657451666379</v>
      </c>
      <c r="BH149" s="2">
        <v>11004.010300860265</v>
      </c>
      <c r="BI149" s="2">
        <v>793.4777549905574</v>
      </c>
      <c r="BJ149" s="2">
        <v>4.9475095828862079</v>
      </c>
      <c r="BK149" s="2">
        <v>436.05918026022312</v>
      </c>
      <c r="BL149" s="2">
        <v>2924.5565955734883</v>
      </c>
      <c r="BM149" s="2">
        <v>3443.2885831004814</v>
      </c>
    </row>
    <row r="150" spans="1:65">
      <c r="A150" s="2">
        <f t="shared" si="2"/>
        <v>2144</v>
      </c>
      <c r="B150" s="1">
        <f>economy!Z190</f>
        <v>11202.970338340183</v>
      </c>
      <c r="C150" s="1">
        <f>economy!AA190</f>
        <v>23813.00828694829</v>
      </c>
      <c r="D150" s="1">
        <f>economy!AB190</f>
        <v>16524.594159953213</v>
      </c>
      <c r="E150" s="1">
        <f>temperature!G300</f>
        <v>877.39095379303262</v>
      </c>
      <c r="F150" s="12">
        <f>temperature!I300</f>
        <v>5.2897276588824944</v>
      </c>
      <c r="G150" s="2">
        <f>economy!BE190</f>
        <v>113.0418273274658</v>
      </c>
      <c r="H150" s="2">
        <f>economy!BF190</f>
        <v>1306.0089276342205</v>
      </c>
      <c r="I150" s="2">
        <f>economy!BG190</f>
        <v>1822.9600166768666</v>
      </c>
      <c r="J150" s="1">
        <v>11970.099674765843</v>
      </c>
      <c r="K150" s="1">
        <v>37003.85394881753</v>
      </c>
      <c r="L150" s="1">
        <v>58952.95952549528</v>
      </c>
      <c r="M150" s="1">
        <v>1050.1851542488198</v>
      </c>
      <c r="N150" s="12">
        <v>5.7716949975985674</v>
      </c>
      <c r="O150" s="2">
        <v>0</v>
      </c>
      <c r="P150" s="2">
        <v>0</v>
      </c>
      <c r="Q150" s="2">
        <v>0</v>
      </c>
      <c r="R150" s="2">
        <v>11368.041182454683</v>
      </c>
      <c r="S150" s="2">
        <v>35142.676082895552</v>
      </c>
      <c r="T150" s="2">
        <v>55987.810448296244</v>
      </c>
      <c r="U150" s="2">
        <v>1014.0721166326899</v>
      </c>
      <c r="V150" s="2">
        <v>5.6203135875742634</v>
      </c>
      <c r="W150" s="2">
        <v>66.951069370327446</v>
      </c>
      <c r="X150" s="2">
        <v>26.547044112375119</v>
      </c>
      <c r="Y150" s="2">
        <v>9.5881837680732342</v>
      </c>
      <c r="Z150" s="2">
        <v>10759.625042929138</v>
      </c>
      <c r="AA150" s="2">
        <v>33261.844451024866</v>
      </c>
      <c r="AB150" s="2">
        <v>52991.349831178362</v>
      </c>
      <c r="AC150" s="2">
        <v>977.58058849793224</v>
      </c>
      <c r="AD150" s="2">
        <v>5.4623718895617195</v>
      </c>
      <c r="AE150" s="2">
        <v>267.55317198235986</v>
      </c>
      <c r="AF150" s="2">
        <v>106.08860954013799</v>
      </c>
      <c r="AG150" s="2">
        <v>38.316773787643733</v>
      </c>
      <c r="AH150" s="1">
        <v>11368.041185599903</v>
      </c>
      <c r="AI150" s="1">
        <v>35142.676073603579</v>
      </c>
      <c r="AJ150" s="1">
        <v>55987.810433561368</v>
      </c>
      <c r="AK150" s="1">
        <v>1014.0569346961165</v>
      </c>
      <c r="AL150" s="12">
        <v>5.620196140367411</v>
      </c>
      <c r="AM150" s="2">
        <v>66.95106938726849</v>
      </c>
      <c r="AN150" s="2">
        <v>26.547044105965288</v>
      </c>
      <c r="AO150" s="2">
        <v>9.5881837657673596</v>
      </c>
      <c r="AP150" s="2">
        <v>10759.625053828706</v>
      </c>
      <c r="AQ150" s="2">
        <v>33261.844423366005</v>
      </c>
      <c r="AR150" s="2">
        <v>52991.349787531086</v>
      </c>
      <c r="AS150" s="2">
        <v>977.54959566401135</v>
      </c>
      <c r="AT150" s="2">
        <v>5.4621253222615627</v>
      </c>
      <c r="AU150" s="2">
        <v>267.55317223023837</v>
      </c>
      <c r="AV150" s="2">
        <v>106.08860945957896</v>
      </c>
      <c r="AW150" s="2">
        <v>38.316773758804288</v>
      </c>
      <c r="AX150" s="2">
        <v>11202.970338340183</v>
      </c>
      <c r="AY150" s="2">
        <v>23813.00828694829</v>
      </c>
      <c r="AZ150" s="2">
        <v>16524.594159953213</v>
      </c>
      <c r="BA150" s="2">
        <v>877.39095379303262</v>
      </c>
      <c r="BB150" s="2">
        <v>5.2897276588824944</v>
      </c>
      <c r="BC150" s="2">
        <v>113.0418273274658</v>
      </c>
      <c r="BD150" s="2">
        <v>1306.0089276342205</v>
      </c>
      <c r="BE150" s="2">
        <v>1822.9600166768666</v>
      </c>
      <c r="BF150" s="2">
        <v>10416.941765339057</v>
      </c>
      <c r="BG150" s="2">
        <v>16597.469003592512</v>
      </c>
      <c r="BH150" s="2">
        <v>544.11241739972127</v>
      </c>
      <c r="BI150" s="2">
        <v>794.07026660364352</v>
      </c>
      <c r="BJ150" s="2">
        <v>4.9644778657444952</v>
      </c>
      <c r="BK150" s="2">
        <v>456.57922243942625</v>
      </c>
      <c r="BL150" s="2">
        <v>3020.672697577008</v>
      </c>
      <c r="BM150" s="2">
        <v>3340.9862817572184</v>
      </c>
    </row>
    <row r="151" spans="1:65">
      <c r="A151" s="2">
        <f t="shared" si="2"/>
        <v>2145</v>
      </c>
      <c r="B151" s="1">
        <f>economy!Z191</f>
        <v>11098.083391620763</v>
      </c>
      <c r="C151" s="1">
        <f>economy!AA191</f>
        <v>23517.72865248485</v>
      </c>
      <c r="D151" s="1">
        <f>economy!AB191</f>
        <v>16203.611643461782</v>
      </c>
      <c r="E151" s="1">
        <f>temperature!G301</f>
        <v>878.60122494199027</v>
      </c>
      <c r="F151" s="12">
        <f>temperature!I301</f>
        <v>5.3118702471888017</v>
      </c>
      <c r="G151" s="2">
        <f>economy!BE191</f>
        <v>118.52803915125484</v>
      </c>
      <c r="H151" s="2">
        <f>economy!BF191</f>
        <v>1359.2389366405623</v>
      </c>
      <c r="I151" s="2">
        <f>economy!BG191</f>
        <v>1873.5604169495784</v>
      </c>
      <c r="J151" s="1">
        <v>11874.901174510385</v>
      </c>
      <c r="K151" s="1">
        <v>36881.389322406001</v>
      </c>
      <c r="L151" s="1">
        <v>59415.323437737432</v>
      </c>
      <c r="M151" s="1">
        <v>1056.045687255913</v>
      </c>
      <c r="N151" s="12">
        <v>5.8073837549077698</v>
      </c>
      <c r="O151" s="2">
        <v>0</v>
      </c>
      <c r="P151" s="2">
        <v>0</v>
      </c>
      <c r="Q151" s="2">
        <v>0</v>
      </c>
      <c r="R151" s="2">
        <v>11277.630868039547</v>
      </c>
      <c r="S151" s="2">
        <v>35026.371042694824</v>
      </c>
      <c r="T151" s="2">
        <v>56426.918903983184</v>
      </c>
      <c r="U151" s="2">
        <v>1019.6294720338018</v>
      </c>
      <c r="V151" s="2">
        <v>5.6551501448180828</v>
      </c>
      <c r="W151" s="2">
        <v>67.40774664168174</v>
      </c>
      <c r="X151" s="2">
        <v>26.775174616838896</v>
      </c>
      <c r="Y151" s="2">
        <v>9.6630473516784701</v>
      </c>
      <c r="Z151" s="2">
        <v>10674.053476318177</v>
      </c>
      <c r="AA151" s="2">
        <v>33151.764040234586</v>
      </c>
      <c r="AB151" s="2">
        <v>53406.957254245332</v>
      </c>
      <c r="AC151" s="2">
        <v>982.83155394427672</v>
      </c>
      <c r="AD151" s="2">
        <v>5.4962988711590617</v>
      </c>
      <c r="AE151" s="2">
        <v>269.37816824144824</v>
      </c>
      <c r="AF151" s="2">
        <v>107.00027593013785</v>
      </c>
      <c r="AG151" s="2">
        <v>38.615947337984601</v>
      </c>
      <c r="AH151" s="1">
        <v>11277.630870893197</v>
      </c>
      <c r="AI151" s="1">
        <v>35026.371034237643</v>
      </c>
      <c r="AJ151" s="1">
        <v>56426.918890412999</v>
      </c>
      <c r="AK151" s="1">
        <v>1019.6143455592128</v>
      </c>
      <c r="AL151" s="12">
        <v>5.6550336278945075</v>
      </c>
      <c r="AM151" s="2">
        <v>67.407746657282061</v>
      </c>
      <c r="AN151" s="2">
        <v>26.775174610934812</v>
      </c>
      <c r="AO151" s="2">
        <v>9.6630473495547911</v>
      </c>
      <c r="AP151" s="2">
        <v>10674.053486207309</v>
      </c>
      <c r="AQ151" s="2">
        <v>33151.764015060595</v>
      </c>
      <c r="AR151" s="2">
        <v>53406.95721404814</v>
      </c>
      <c r="AS151" s="2">
        <v>982.80067429642804</v>
      </c>
      <c r="AT151" s="2">
        <v>5.4960542255034799</v>
      </c>
      <c r="AU151" s="2">
        <v>269.37816846971026</v>
      </c>
      <c r="AV151" s="2">
        <v>107.00027585593512</v>
      </c>
      <c r="AW151" s="2">
        <v>38.615947311423866</v>
      </c>
      <c r="AX151" s="2">
        <v>11098.083391620763</v>
      </c>
      <c r="AY151" s="2">
        <v>23517.72865248485</v>
      </c>
      <c r="AZ151" s="2">
        <v>16203.611643461782</v>
      </c>
      <c r="BA151" s="2">
        <v>878.60122494199027</v>
      </c>
      <c r="BB151" s="2">
        <v>5.3118702471888017</v>
      </c>
      <c r="BC151" s="2">
        <v>118.52803915125484</v>
      </c>
      <c r="BD151" s="2">
        <v>1359.2389366405623</v>
      </c>
      <c r="BE151" s="2">
        <v>1873.5604169495784</v>
      </c>
      <c r="BF151" s="2">
        <v>10303.300263033076</v>
      </c>
      <c r="BG151" s="2">
        <v>16293.700855166182</v>
      </c>
      <c r="BH151" s="2">
        <v>527.92313508427299</v>
      </c>
      <c r="BI151" s="2">
        <v>793.18542462706023</v>
      </c>
      <c r="BJ151" s="2">
        <v>4.9808430670732005</v>
      </c>
      <c r="BK151" s="2">
        <v>474.25346643069497</v>
      </c>
      <c r="BL151" s="2">
        <v>3087.9315944292493</v>
      </c>
      <c r="BM151" s="2">
        <v>3364.0137553114087</v>
      </c>
    </row>
    <row r="152" spans="1:65">
      <c r="A152" s="2">
        <f t="shared" si="2"/>
        <v>2146</v>
      </c>
      <c r="B152" s="1">
        <f>economy!Z192</f>
        <v>10993.153838720902</v>
      </c>
      <c r="C152" s="1">
        <f>economy!AA192</f>
        <v>23221.224876426317</v>
      </c>
      <c r="D152" s="1">
        <f>economy!AB192</f>
        <v>15884.183545054964</v>
      </c>
      <c r="E152" s="1">
        <f>temperature!G302</f>
        <v>879.74196275129748</v>
      </c>
      <c r="F152" s="12">
        <f>temperature!I302</f>
        <v>5.3336299777612828</v>
      </c>
      <c r="G152" s="2">
        <f>economy!BE192</f>
        <v>124.24758941980812</v>
      </c>
      <c r="H152" s="2">
        <f>economy!BF192</f>
        <v>1413.9707895849376</v>
      </c>
      <c r="I152" s="2">
        <f>economy!BG192</f>
        <v>1924.2874440825656</v>
      </c>
      <c r="J152" s="1">
        <v>11779.652229939944</v>
      </c>
      <c r="K152" s="1">
        <v>36756.156213093316</v>
      </c>
      <c r="L152" s="1">
        <v>59876.583445359298</v>
      </c>
      <c r="M152" s="1">
        <v>1061.8991438262835</v>
      </c>
      <c r="N152" s="12">
        <v>5.8429259011591039</v>
      </c>
      <c r="O152" s="2">
        <v>0</v>
      </c>
      <c r="P152" s="2">
        <v>0</v>
      </c>
      <c r="Q152" s="2">
        <v>0</v>
      </c>
      <c r="R152" s="2">
        <v>11187.17264653223</v>
      </c>
      <c r="S152" s="2">
        <v>34907.436765664832</v>
      </c>
      <c r="T152" s="2">
        <v>56864.97897806696</v>
      </c>
      <c r="U152" s="2">
        <v>1025.1801843245048</v>
      </c>
      <c r="V152" s="2">
        <v>5.6898481988489653</v>
      </c>
      <c r="W152" s="2">
        <v>67.862933379133864</v>
      </c>
      <c r="X152" s="2">
        <v>27.002957541157624</v>
      </c>
      <c r="Y152" s="2">
        <v>9.7377342156264106</v>
      </c>
      <c r="Z152" s="2">
        <v>10588.436566687184</v>
      </c>
      <c r="AA152" s="2">
        <v>33039.195109211287</v>
      </c>
      <c r="AB152" s="2">
        <v>53821.572405174513</v>
      </c>
      <c r="AC152" s="2">
        <v>988.07631429872697</v>
      </c>
      <c r="AD152" s="2">
        <v>5.5300958064013779</v>
      </c>
      <c r="AE152" s="2">
        <v>271.19720795680365</v>
      </c>
      <c r="AF152" s="2">
        <v>107.9105533035644</v>
      </c>
      <c r="AG152" s="2">
        <v>38.914414672638706</v>
      </c>
      <c r="AH152" s="1">
        <v>11187.172649121301</v>
      </c>
      <c r="AI152" s="1">
        <v>34907.436757967538</v>
      </c>
      <c r="AJ152" s="1">
        <v>56864.978965569564</v>
      </c>
      <c r="AK152" s="1">
        <v>1025.1651127368086</v>
      </c>
      <c r="AL152" s="12">
        <v>5.6897326011264031</v>
      </c>
      <c r="AM152" s="2">
        <v>67.862933393499475</v>
      </c>
      <c r="AN152" s="2">
        <v>27.002957535719442</v>
      </c>
      <c r="AO152" s="2">
        <v>9.7377342136705529</v>
      </c>
      <c r="AP152" s="2">
        <v>10588.436575659469</v>
      </c>
      <c r="AQ152" s="2">
        <v>33039.195086299209</v>
      </c>
      <c r="AR152" s="2">
        <v>53821.572368155073</v>
      </c>
      <c r="AS152" s="2">
        <v>988.04554666316653</v>
      </c>
      <c r="AT152" s="2">
        <v>5.5298530599528641</v>
      </c>
      <c r="AU152" s="2">
        <v>271.19720816699959</v>
      </c>
      <c r="AV152" s="2">
        <v>107.91055323521728</v>
      </c>
      <c r="AW152" s="2">
        <v>38.914414648176894</v>
      </c>
      <c r="AX152" s="2">
        <v>10993.153838720902</v>
      </c>
      <c r="AY152" s="2">
        <v>23221.224876426317</v>
      </c>
      <c r="AZ152" s="2">
        <v>15884.183545054964</v>
      </c>
      <c r="BA152" s="2">
        <v>879.74196275129748</v>
      </c>
      <c r="BB152" s="2">
        <v>5.3336299777612828</v>
      </c>
      <c r="BC152" s="2">
        <v>124.24758941980812</v>
      </c>
      <c r="BD152" s="2">
        <v>1413.9707895849376</v>
      </c>
      <c r="BE152" s="2">
        <v>1924.2874440825656</v>
      </c>
      <c r="BF152" s="2">
        <v>10195.670942862771</v>
      </c>
      <c r="BG152" s="2">
        <v>16085.473112299163</v>
      </c>
      <c r="BH152" s="2">
        <v>531.5382868650164</v>
      </c>
      <c r="BI152" s="2">
        <v>792.34522356757554</v>
      </c>
      <c r="BJ152" s="2">
        <v>4.9966337080124656</v>
      </c>
      <c r="BK152" s="2">
        <v>496.06979698549134</v>
      </c>
      <c r="BL152" s="2">
        <v>3210.8546539947115</v>
      </c>
      <c r="BM152" s="2">
        <v>3387.1927774870533</v>
      </c>
    </row>
    <row r="153" spans="1:65">
      <c r="A153" s="2">
        <f t="shared" si="2"/>
        <v>2147</v>
      </c>
      <c r="B153" s="1">
        <f>economy!Z193</f>
        <v>10888.205544229531</v>
      </c>
      <c r="C153" s="1">
        <f>economy!AA193</f>
        <v>22923.6565747643</v>
      </c>
      <c r="D153" s="1">
        <f>economy!AB193</f>
        <v>15566.582975577103</v>
      </c>
      <c r="E153" s="1">
        <f>temperature!G303</f>
        <v>880.81396340633137</v>
      </c>
      <c r="F153" s="12">
        <f>temperature!I303</f>
        <v>5.3550070480798659</v>
      </c>
      <c r="G153" s="2">
        <f>economy!BE193</f>
        <v>130.2088422564629</v>
      </c>
      <c r="H153" s="2">
        <f>economy!BF193</f>
        <v>1470.2158055434081</v>
      </c>
      <c r="I153" s="2">
        <f>economy!BG193</f>
        <v>1975.1053192831878</v>
      </c>
      <c r="J153" s="1">
        <v>11684.374313244953</v>
      </c>
      <c r="K153" s="1">
        <v>36628.21764043322</v>
      </c>
      <c r="L153" s="1">
        <v>60336.707540510462</v>
      </c>
      <c r="M153" s="1">
        <v>1067.7453215396376</v>
      </c>
      <c r="N153" s="12">
        <v>5.8783210012725444</v>
      </c>
      <c r="O153" s="2">
        <v>0</v>
      </c>
      <c r="P153" s="2">
        <v>0</v>
      </c>
      <c r="Q153" s="2">
        <v>0</v>
      </c>
      <c r="R153" s="2">
        <v>11096.686910136315</v>
      </c>
      <c r="S153" s="2">
        <v>34785.933101668052</v>
      </c>
      <c r="T153" s="2">
        <v>57301.96027258582</v>
      </c>
      <c r="U153" s="2">
        <v>1030.7240602691284</v>
      </c>
      <c r="V153" s="2">
        <v>5.7244072344098447</v>
      </c>
      <c r="W153" s="2">
        <v>68.316604163306863</v>
      </c>
      <c r="X153" s="2">
        <v>27.230374379251831</v>
      </c>
      <c r="Y153" s="2">
        <v>9.8122392580787725</v>
      </c>
      <c r="Z153" s="2">
        <v>10502.79361484318</v>
      </c>
      <c r="AA153" s="2">
        <v>32924.194304645185</v>
      </c>
      <c r="AB153" s="2">
        <v>54235.166512882468</v>
      </c>
      <c r="AC153" s="2">
        <v>993.31468560540191</v>
      </c>
      <c r="AD153" s="2">
        <v>5.5637621007582343</v>
      </c>
      <c r="AE153" s="2">
        <v>273.0101895461375</v>
      </c>
      <c r="AF153" s="2">
        <v>108.81936770547874</v>
      </c>
      <c r="AG153" s="2">
        <v>39.212155403376791</v>
      </c>
      <c r="AH153" s="1">
        <v>11096.686912485331</v>
      </c>
      <c r="AI153" s="1">
        <v>34785.933094662447</v>
      </c>
      <c r="AJ153" s="1">
        <v>57301.960261076529</v>
      </c>
      <c r="AK153" s="1">
        <v>1030.709043001629</v>
      </c>
      <c r="AL153" s="12">
        <v>5.7242925448902531</v>
      </c>
      <c r="AM153" s="2">
        <v>68.316604176535392</v>
      </c>
      <c r="AN153" s="2">
        <v>27.230374374242864</v>
      </c>
      <c r="AO153" s="2">
        <v>9.8122392562774987</v>
      </c>
      <c r="AP153" s="2">
        <v>10502.793622983547</v>
      </c>
      <c r="AQ153" s="2">
        <v>32924.194283792043</v>
      </c>
      <c r="AR153" s="2">
        <v>54235.166478789943</v>
      </c>
      <c r="AS153" s="2">
        <v>993.28402882548994</v>
      </c>
      <c r="AT153" s="2">
        <v>5.5635212312376874</v>
      </c>
      <c r="AU153" s="2">
        <v>273.01018973969514</v>
      </c>
      <c r="AV153" s="2">
        <v>108.81936764252595</v>
      </c>
      <c r="AW153" s="2">
        <v>39.212155380848294</v>
      </c>
      <c r="AX153" s="2">
        <v>10888.205544229531</v>
      </c>
      <c r="AY153" s="2">
        <v>22923.6565747643</v>
      </c>
      <c r="AZ153" s="2">
        <v>15566.582975577103</v>
      </c>
      <c r="BA153" s="2">
        <v>880.81396340633137</v>
      </c>
      <c r="BB153" s="2">
        <v>5.3550070480798659</v>
      </c>
      <c r="BC153" s="2">
        <v>130.2088422564629</v>
      </c>
      <c r="BD153" s="2">
        <v>1470.2158055434081</v>
      </c>
      <c r="BE153" s="2">
        <v>1975.1053192831878</v>
      </c>
      <c r="BF153" s="2">
        <v>10082.60422543705</v>
      </c>
      <c r="BG153" s="2">
        <v>15716.933899922868</v>
      </c>
      <c r="BH153" s="2">
        <v>535.17706246984778</v>
      </c>
      <c r="BI153" s="2">
        <v>791.5451488996755</v>
      </c>
      <c r="BJ153" s="2">
        <v>5.0118764743492665</v>
      </c>
      <c r="BK153" s="2">
        <v>518.27322358089134</v>
      </c>
      <c r="BL153" s="2">
        <v>3272.6127688731094</v>
      </c>
      <c r="BM153" s="2">
        <v>3410.5059105529722</v>
      </c>
    </row>
    <row r="154" spans="1:65">
      <c r="A154" s="2">
        <f t="shared" si="2"/>
        <v>2148</v>
      </c>
      <c r="B154" s="1">
        <f>economy!Z194</f>
        <v>10783.26192917116</v>
      </c>
      <c r="C154" s="1">
        <f>economy!AA194</f>
        <v>22625.18193855483</v>
      </c>
      <c r="D154" s="1">
        <f>economy!AB194</f>
        <v>15251.068037519304</v>
      </c>
      <c r="E154" s="1">
        <f>temperature!G304</f>
        <v>881.81805644801136</v>
      </c>
      <c r="F154" s="12">
        <f>temperature!I304</f>
        <v>5.3760018259000146</v>
      </c>
      <c r="G154" s="2">
        <f>economy!BE194</f>
        <v>136.42039366596032</v>
      </c>
      <c r="H154" s="2">
        <f>economy!BF194</f>
        <v>1527.984067739699</v>
      </c>
      <c r="I154" s="2">
        <f>economy!BG194</f>
        <v>2025.97922711775</v>
      </c>
      <c r="J154" s="1">
        <v>11589.088448535715</v>
      </c>
      <c r="K154" s="1">
        <v>36497.63641860192</v>
      </c>
      <c r="L154" s="1">
        <v>60795.664260748264</v>
      </c>
      <c r="M154" s="1">
        <v>1073.584023926117</v>
      </c>
      <c r="N154" s="12">
        <v>5.9135686660627753</v>
      </c>
      <c r="O154" s="2">
        <v>0</v>
      </c>
      <c r="P154" s="2">
        <v>0</v>
      </c>
      <c r="Q154" s="2">
        <v>0</v>
      </c>
      <c r="R154" s="2">
        <v>11006.193625512609</v>
      </c>
      <c r="S154" s="2">
        <v>34661.919705519605</v>
      </c>
      <c r="T154" s="2">
        <v>57737.832907554031</v>
      </c>
      <c r="U154" s="2">
        <v>1036.2609122995577</v>
      </c>
      <c r="V154" s="2">
        <v>5.7588267819923944</v>
      </c>
      <c r="W154" s="2">
        <v>68.768734148552468</v>
      </c>
      <c r="X154" s="2">
        <v>27.457406895517636</v>
      </c>
      <c r="Y154" s="2">
        <v>9.8865574646353291</v>
      </c>
      <c r="Z154" s="2">
        <v>10417.143518826168</v>
      </c>
      <c r="AA154" s="2">
        <v>32806.818088619402</v>
      </c>
      <c r="AB154" s="2">
        <v>54647.711296541209</v>
      </c>
      <c r="AC154" s="2">
        <v>998.54648929015548</v>
      </c>
      <c r="AD154" s="2">
        <v>5.5972972051460017</v>
      </c>
      <c r="AE154" s="2">
        <v>274.81701371993285</v>
      </c>
      <c r="AF154" s="2">
        <v>109.72664626183217</v>
      </c>
      <c r="AG154" s="2">
        <v>39.509149491394695</v>
      </c>
      <c r="AH154" s="1">
        <v>11006.193627643795</v>
      </c>
      <c r="AI154" s="1">
        <v>34661.919699143618</v>
      </c>
      <c r="AJ154" s="1">
        <v>57737.83289695486</v>
      </c>
      <c r="AK154" s="1">
        <v>1036.2459487937751</v>
      </c>
      <c r="AL154" s="12">
        <v>5.7587129897649589</v>
      </c>
      <c r="AM154" s="2">
        <v>68.768734160733729</v>
      </c>
      <c r="AN154" s="2">
        <v>27.457406890904068</v>
      </c>
      <c r="AO154" s="2">
        <v>9.8865574629764303</v>
      </c>
      <c r="AP154" s="2">
        <v>10417.14352621167</v>
      </c>
      <c r="AQ154" s="2">
        <v>32806.818069640416</v>
      </c>
      <c r="AR154" s="2">
        <v>54647.711265144535</v>
      </c>
      <c r="AS154" s="2">
        <v>998.51594222603023</v>
      </c>
      <c r="AT154" s="2">
        <v>5.5970581904393191</v>
      </c>
      <c r="AU154" s="2">
        <v>274.81701389816777</v>
      </c>
      <c r="AV154" s="2">
        <v>109.72664620384859</v>
      </c>
      <c r="AW154" s="2">
        <v>39.509149470646939</v>
      </c>
      <c r="AX154" s="2">
        <v>10783.26192917116</v>
      </c>
      <c r="AY154" s="2">
        <v>22625.18193855483</v>
      </c>
      <c r="AZ154" s="2">
        <v>15251.068037519304</v>
      </c>
      <c r="BA154" s="2">
        <v>881.81805644801136</v>
      </c>
      <c r="BB154" s="2">
        <v>5.3760018259000146</v>
      </c>
      <c r="BC154" s="2">
        <v>136.42039366596032</v>
      </c>
      <c r="BD154" s="2">
        <v>1527.984067739699</v>
      </c>
      <c r="BE154" s="2">
        <v>2025.97922711775</v>
      </c>
      <c r="BF154" s="2">
        <v>9970.1947242647893</v>
      </c>
      <c r="BG154" s="2">
        <v>15527.959759108517</v>
      </c>
      <c r="BH154" s="2">
        <v>538.8367036995545</v>
      </c>
      <c r="BI154" s="2">
        <v>790.74818476579583</v>
      </c>
      <c r="BJ154" s="2">
        <v>5.0265898060972107</v>
      </c>
      <c r="BK154" s="2">
        <v>541.22034034143667</v>
      </c>
      <c r="BL154" s="2">
        <v>3407.1878873213877</v>
      </c>
      <c r="BM154" s="2">
        <v>3433.936818382972</v>
      </c>
    </row>
    <row r="155" spans="1:65">
      <c r="A155" s="2">
        <f t="shared" si="2"/>
        <v>2149</v>
      </c>
      <c r="B155" s="1">
        <f>economy!Z195</f>
        <v>10678.345972025199</v>
      </c>
      <c r="C155" s="1">
        <f>economy!AA195</f>
        <v>22325.957583251544</v>
      </c>
      <c r="D155" s="1">
        <f>economy!AB195</f>
        <v>14937.881956793641</v>
      </c>
      <c r="E155" s="1">
        <f>temperature!G305</f>
        <v>882.7551025123887</v>
      </c>
      <c r="F155" s="12">
        <f>temperature!I305</f>
        <v>5.3966148455737413</v>
      </c>
      <c r="G155" s="2">
        <f>economy!BE195</f>
        <v>142.8910751158715</v>
      </c>
      <c r="H155" s="2">
        <f>economy!BF195</f>
        <v>1587.2843893489155</v>
      </c>
      <c r="I155" s="2">
        <f>economy!BG195</f>
        <v>2076.8754123496838</v>
      </c>
      <c r="J155" s="1">
        <v>11493.81521361814</v>
      </c>
      <c r="K155" s="1">
        <v>36364.475132010652</v>
      </c>
      <c r="L155" s="1">
        <v>61253.422690943815</v>
      </c>
      <c r="M155" s="1">
        <v>1079.4150603919411</v>
      </c>
      <c r="N155" s="12">
        <v>5.9486685509860768</v>
      </c>
      <c r="O155" s="2">
        <v>0</v>
      </c>
      <c r="P155" s="2">
        <v>0</v>
      </c>
      <c r="Q155" s="2">
        <v>0</v>
      </c>
      <c r="R155" s="2">
        <v>10915.712335465432</v>
      </c>
      <c r="S155" s="2">
        <v>34535.456013826602</v>
      </c>
      <c r="T155" s="2">
        <v>58172.567522771715</v>
      </c>
      <c r="U155" s="2">
        <v>1041.7905584442101</v>
      </c>
      <c r="V155" s="2">
        <v>5.7931064166371815</v>
      </c>
      <c r="W155" s="2">
        <v>69.219299060651124</v>
      </c>
      <c r="X155" s="2">
        <v>27.684037126555584</v>
      </c>
      <c r="Y155" s="2">
        <v>9.9606839086124346</v>
      </c>
      <c r="Z155" s="2">
        <v>10331.504775505098</v>
      </c>
      <c r="AA155" s="2">
        <v>32687.122716688747</v>
      </c>
      <c r="AB155" s="2">
        <v>55059.178967290871</v>
      </c>
      <c r="AC155" s="2">
        <v>1003.7715520929146</v>
      </c>
      <c r="AD155" s="2">
        <v>5.6307006147867291</v>
      </c>
      <c r="AE155" s="2">
        <v>276.61758347225401</v>
      </c>
      <c r="AF155" s="2">
        <v>110.63231718637486</v>
      </c>
      <c r="AG155" s="2">
        <v>39.805377248426389</v>
      </c>
      <c r="AH155" s="1">
        <v>10915.712337398971</v>
      </c>
      <c r="AI155" s="1">
        <v>34535.456008023728</v>
      </c>
      <c r="AJ155" s="1">
        <v>58172.567513010748</v>
      </c>
      <c r="AK155" s="1">
        <v>1041.7756481497067</v>
      </c>
      <c r="AL155" s="12">
        <v>5.7929935108810851</v>
      </c>
      <c r="AM155" s="2">
        <v>69.219299071867937</v>
      </c>
      <c r="AN155" s="2">
        <v>27.684037122306247</v>
      </c>
      <c r="AO155" s="2">
        <v>9.9606839070846789</v>
      </c>
      <c r="AP155" s="2">
        <v>10331.504782205684</v>
      </c>
      <c r="AQ155" s="2">
        <v>32687.122699415675</v>
      </c>
      <c r="AR155" s="2">
        <v>55059.178938377212</v>
      </c>
      <c r="AS155" s="2">
        <v>1003.7411136211397</v>
      </c>
      <c r="AT155" s="2">
        <v>5.630463432950898</v>
      </c>
      <c r="AU155" s="2">
        <v>276.61758363637739</v>
      </c>
      <c r="AV155" s="2">
        <v>110.63231713296896</v>
      </c>
      <c r="AW155" s="2">
        <v>39.805377229318822</v>
      </c>
      <c r="AX155" s="2">
        <v>10678.345972025199</v>
      </c>
      <c r="AY155" s="2">
        <v>22325.957583251544</v>
      </c>
      <c r="AZ155" s="2">
        <v>14937.881956793641</v>
      </c>
      <c r="BA155" s="2">
        <v>882.7551025123887</v>
      </c>
      <c r="BB155" s="2">
        <v>5.3966148455737413</v>
      </c>
      <c r="BC155" s="2">
        <v>142.8910751158715</v>
      </c>
      <c r="BD155" s="2">
        <v>1587.2843893489155</v>
      </c>
      <c r="BE155" s="2">
        <v>2076.8754123496838</v>
      </c>
      <c r="BF155" s="2">
        <v>9858.0575314538219</v>
      </c>
      <c r="BG155" s="2">
        <v>15142.478575428058</v>
      </c>
      <c r="BH155" s="2">
        <v>542.51462688109575</v>
      </c>
      <c r="BI155" s="2">
        <v>789.97139845353399</v>
      </c>
      <c r="BJ155" s="2">
        <v>5.040794913872392</v>
      </c>
      <c r="BK155" s="2">
        <v>565.20137706689047</v>
      </c>
      <c r="BL155" s="2">
        <v>3459.173952009844</v>
      </c>
      <c r="BM155" s="2">
        <v>3457.4702066225473</v>
      </c>
    </row>
    <row r="156" spans="1:65">
      <c r="A156" s="2">
        <f t="shared" si="2"/>
        <v>2150</v>
      </c>
      <c r="B156" s="1">
        <f>economy!Z196</f>
        <v>10573.480209959511</v>
      </c>
      <c r="C156" s="1">
        <f>economy!AA196</f>
        <v>22026.138401377975</v>
      </c>
      <c r="D156" s="1">
        <f>economy!AB196</f>
        <v>14627.252872950221</v>
      </c>
      <c r="E156" s="1">
        <f>temperature!G306</f>
        <v>883.62599111549264</v>
      </c>
      <c r="F156" s="12">
        <f>temperature!I306</f>
        <v>5.4168468042266555</v>
      </c>
      <c r="G156" s="2">
        <f>economy!BE196</f>
        <v>149.62995705845751</v>
      </c>
      <c r="H156" s="2">
        <f>economy!BF196</f>
        <v>1648.1242820572277</v>
      </c>
      <c r="I156" s="2">
        <f>economy!BG196</f>
        <v>2127.761160983116</v>
      </c>
      <c r="J156" s="1">
        <v>11398.574741974749</v>
      </c>
      <c r="K156" s="1">
        <v>36228.796111658368</v>
      </c>
      <c r="L156" s="1">
        <v>61709.952464886861</v>
      </c>
      <c r="M156" s="1">
        <v>1085.2382461442087</v>
      </c>
      <c r="N156" s="12">
        <v>5.9836203549074813</v>
      </c>
      <c r="O156" s="2">
        <v>0</v>
      </c>
      <c r="P156" s="2">
        <v>0</v>
      </c>
      <c r="Q156" s="2">
        <v>0</v>
      </c>
      <c r="R156" s="2">
        <v>10825.262160824037</v>
      </c>
      <c r="S156" s="2">
        <v>34406.601222530175</v>
      </c>
      <c r="T156" s="2">
        <v>58606.135279349284</v>
      </c>
      <c r="U156" s="2">
        <v>1047.3128222562236</v>
      </c>
      <c r="V156" s="2">
        <v>5.8272457567515765</v>
      </c>
      <c r="W156" s="2">
        <v>69.668275194318085</v>
      </c>
      <c r="X156" s="2">
        <v>27.910247382736518</v>
      </c>
      <c r="Y156" s="2">
        <v>10.034613751273977</v>
      </c>
      <c r="Z156" s="2">
        <v>10245.89548235857</v>
      </c>
      <c r="AA156" s="2">
        <v>32565.164216623536</v>
      </c>
      <c r="AB156" s="2">
        <v>55469.542229682564</v>
      </c>
      <c r="AC156" s="2">
        <v>1008.9897059992952</v>
      </c>
      <c r="AD156" s="2">
        <v>5.6639718680821263</v>
      </c>
      <c r="AE156" s="2">
        <v>278.41180407077815</v>
      </c>
      <c r="AF156" s="2">
        <v>111.53630978691342</v>
      </c>
      <c r="AG156" s="2">
        <v>40.100819337666962</v>
      </c>
      <c r="AH156" s="1">
        <v>10825.262162578243</v>
      </c>
      <c r="AI156" s="1">
        <v>34406.601217248957</v>
      </c>
      <c r="AJ156" s="1">
        <v>58606.135270360355</v>
      </c>
      <c r="AK156" s="1">
        <v>1047.2979646304386</v>
      </c>
      <c r="AL156" s="12">
        <v>5.827133726738535</v>
      </c>
      <c r="AM156" s="2">
        <v>69.668275204646761</v>
      </c>
      <c r="AN156" s="2">
        <v>27.910247378822685</v>
      </c>
      <c r="AO156" s="2">
        <v>10.03461374986701</v>
      </c>
      <c r="AP156" s="2">
        <v>10245.895488437689</v>
      </c>
      <c r="AQ156" s="2">
        <v>32565.164200903244</v>
      </c>
      <c r="AR156" s="2">
        <v>55469.542203055804</v>
      </c>
      <c r="AS156" s="2">
        <v>1008.9593750125175</v>
      </c>
      <c r="AT156" s="2">
        <v>5.6637364973508282</v>
      </c>
      <c r="AU156" s="2">
        <v>278.4118042219061</v>
      </c>
      <c r="AV156" s="2">
        <v>111.53630973772434</v>
      </c>
      <c r="AW156" s="2">
        <v>40.100819320070073</v>
      </c>
      <c r="AX156" s="2">
        <v>10573.480209959511</v>
      </c>
      <c r="AY156" s="2">
        <v>22026.138401377975</v>
      </c>
      <c r="AZ156" s="2">
        <v>14627.252872950221</v>
      </c>
      <c r="BA156" s="2">
        <v>883.62599111549264</v>
      </c>
      <c r="BB156" s="2">
        <v>5.4168468042266555</v>
      </c>
      <c r="BC156" s="2">
        <v>149.62995705845751</v>
      </c>
      <c r="BD156" s="2">
        <v>1648.1242820572277</v>
      </c>
      <c r="BE156" s="2">
        <v>2127.761160983116</v>
      </c>
      <c r="BF156" s="2">
        <v>9745.8090716806237</v>
      </c>
      <c r="BG156" s="2">
        <v>14987.040779170358</v>
      </c>
      <c r="BH156" s="2">
        <v>546.20841337663671</v>
      </c>
      <c r="BI156" s="2">
        <v>789.18136987399873</v>
      </c>
      <c r="BJ156" s="2">
        <v>5.0545056352542712</v>
      </c>
      <c r="BK156" s="2">
        <v>589.84349665701052</v>
      </c>
      <c r="BL156" s="2">
        <v>3613.3841928648553</v>
      </c>
      <c r="BM156" s="2">
        <v>3481.0917640282546</v>
      </c>
    </row>
    <row r="157" spans="1:65">
      <c r="A157" s="2">
        <f t="shared" si="2"/>
        <v>2151</v>
      </c>
      <c r="B157" s="1">
        <f>economy!Z197</f>
        <v>10468.686740226618</v>
      </c>
      <c r="C157" s="1">
        <f>economy!AA197</f>
        <v>21725.877417956821</v>
      </c>
      <c r="D157" s="1">
        <f>economy!AB197</f>
        <v>14319.394762346383</v>
      </c>
      <c r="E157" s="1">
        <f>temperature!G307</f>
        <v>884.43163843338596</v>
      </c>
      <c r="F157" s="12">
        <f>temperature!I307</f>
        <v>5.436698557797933</v>
      </c>
      <c r="G157" s="2">
        <f>economy!BE197</f>
        <v>156.64635234700285</v>
      </c>
      <c r="H157" s="2">
        <f>economy!BF197</f>
        <v>1710.5099269621408</v>
      </c>
      <c r="I157" s="2">
        <f>economy!BG197</f>
        <v>2178.605070195068</v>
      </c>
      <c r="J157" s="1">
        <v>11303.386724943321</v>
      </c>
      <c r="K157" s="1">
        <v>36090.661412221969</v>
      </c>
      <c r="L157" s="1">
        <v>62165.223766596093</v>
      </c>
      <c r="M157" s="1">
        <v>1091.0534021149208</v>
      </c>
      <c r="N157" s="12">
        <v>6.0184238188882864</v>
      </c>
      <c r="O157" s="2">
        <v>0</v>
      </c>
      <c r="P157" s="2">
        <v>0</v>
      </c>
      <c r="Q157" s="2">
        <v>0</v>
      </c>
      <c r="R157" s="2">
        <v>10734.861802511634</v>
      </c>
      <c r="S157" s="2">
        <v>34275.414265147767</v>
      </c>
      <c r="T157" s="2">
        <v>59038.507860951475</v>
      </c>
      <c r="U157" s="2">
        <v>1052.8275327409269</v>
      </c>
      <c r="V157" s="2">
        <v>5.8612444629455673</v>
      </c>
      <c r="W157" s="2">
        <v>70.115639410522093</v>
      </c>
      <c r="X157" s="2">
        <v>28.136020249607814</v>
      </c>
      <c r="Y157" s="2">
        <v>10.108342242015858</v>
      </c>
      <c r="Z157" s="2">
        <v>10160.333339433026</v>
      </c>
      <c r="AA157" s="2">
        <v>32440.998367816341</v>
      </c>
      <c r="AB157" s="2">
        <v>55878.774282855804</v>
      </c>
      <c r="AC157" s="2">
        <v>1014.2007881715493</v>
      </c>
      <c r="AD157" s="2">
        <v>5.697110545502885</v>
      </c>
      <c r="AE157" s="2">
        <v>280.19958304607985</v>
      </c>
      <c r="AF157" s="2">
        <v>112.43855447093044</v>
      </c>
      <c r="AG157" s="2">
        <v>40.395456774509533</v>
      </c>
      <c r="AH157" s="1">
        <v>10734.861804103135</v>
      </c>
      <c r="AI157" s="1">
        <v>34275.414260341357</v>
      </c>
      <c r="AJ157" s="1">
        <v>59038.507852673611</v>
      </c>
      <c r="AK157" s="1">
        <v>1052.812727249014</v>
      </c>
      <c r="AL157" s="12">
        <v>5.8611332980421489</v>
      </c>
      <c r="AM157" s="2">
        <v>70.115639420032849</v>
      </c>
      <c r="AN157" s="2">
        <v>28.136020246003046</v>
      </c>
      <c r="AO157" s="2">
        <v>10.10834224072015</v>
      </c>
      <c r="AP157" s="2">
        <v>10160.333344948274</v>
      </c>
      <c r="AQ157" s="2">
        <v>32440.998353509411</v>
      </c>
      <c r="AR157" s="2">
        <v>55878.774258335281</v>
      </c>
      <c r="AS157" s="2">
        <v>1014.1705635781702</v>
      </c>
      <c r="AT157" s="2">
        <v>5.6968769642916497</v>
      </c>
      <c r="AU157" s="2">
        <v>280.19958318523982</v>
      </c>
      <c r="AV157" s="2">
        <v>112.43855442562577</v>
      </c>
      <c r="AW157" s="2">
        <v>40.395456758304121</v>
      </c>
      <c r="AX157" s="2">
        <v>10468.686740226618</v>
      </c>
      <c r="AY157" s="2">
        <v>21725.877417956821</v>
      </c>
      <c r="AZ157" s="2">
        <v>14319.394762346383</v>
      </c>
      <c r="BA157" s="2">
        <v>884.43163843338596</v>
      </c>
      <c r="BB157" s="2">
        <v>5.436698557797933</v>
      </c>
      <c r="BC157" s="2">
        <v>156.64635234700285</v>
      </c>
      <c r="BD157" s="2">
        <v>1710.5099269621408</v>
      </c>
      <c r="BE157" s="2">
        <v>2178.605070195068</v>
      </c>
      <c r="BF157" s="2">
        <v>9634.0424531650733</v>
      </c>
      <c r="BG157" s="2">
        <v>14565.280040245209</v>
      </c>
      <c r="BH157" s="2">
        <v>549.91580028034491</v>
      </c>
      <c r="BI157" s="2">
        <v>788.40701022035717</v>
      </c>
      <c r="BJ157" s="2">
        <v>5.0677410930291629</v>
      </c>
      <c r="BK157" s="2">
        <v>615.65716252101595</v>
      </c>
      <c r="BL157" s="2">
        <v>3644.0332338955509</v>
      </c>
      <c r="BM157" s="2">
        <v>3504.7881053696642</v>
      </c>
    </row>
    <row r="158" spans="1:65">
      <c r="A158" s="2">
        <f t="shared" si="2"/>
        <v>2152</v>
      </c>
      <c r="B158" s="1">
        <f>economy!Z198</f>
        <v>10363.987221824944</v>
      </c>
      <c r="C158" s="1">
        <f>economy!AA198</f>
        <v>21425.32565126774</v>
      </c>
      <c r="D158" s="1">
        <f>economy!AB198</f>
        <v>14014.505446777115</v>
      </c>
      <c r="E158" s="1">
        <f>temperature!G308</f>
        <v>885.17298523371039</v>
      </c>
      <c r="F158" s="12">
        <f>temperature!I308</f>
        <v>5.4561711169769627</v>
      </c>
      <c r="G158" s="2">
        <f>economy!BE198</f>
        <v>163.94981964738309</v>
      </c>
      <c r="H158" s="2">
        <f>economy!BF198</f>
        <v>1774.4461494162713</v>
      </c>
      <c r="I158" s="2">
        <f>economy!BG198</f>
        <v>2229.3764479062966</v>
      </c>
      <c r="J158" s="1">
        <v>11208.270414085549</v>
      </c>
      <c r="K158" s="1">
        <v>35950.132789880729</v>
      </c>
      <c r="L158" s="1">
        <v>62619.207331340513</v>
      </c>
      <c r="M158" s="1">
        <v>1096.8603548842921</v>
      </c>
      <c r="N158" s="12">
        <v>6.0530787249939566</v>
      </c>
      <c r="O158" s="2">
        <v>0</v>
      </c>
      <c r="P158" s="2">
        <v>0</v>
      </c>
      <c r="Q158" s="2">
        <v>0</v>
      </c>
      <c r="R158" s="2">
        <v>10644.529543794893</v>
      </c>
      <c r="S158" s="2">
        <v>34141.953791713095</v>
      </c>
      <c r="T158" s="2">
        <v>59469.657474767766</v>
      </c>
      <c r="U158" s="2">
        <v>1058.3345242826438</v>
      </c>
      <c r="V158" s="2">
        <v>5.895102236885605</v>
      </c>
      <c r="W158" s="2">
        <v>70.561369133622918</v>
      </c>
      <c r="X158" s="2">
        <v>28.361338589143088</v>
      </c>
      <c r="Y158" s="2">
        <v>10.181864718505134</v>
      </c>
      <c r="Z158" s="2">
        <v>10074.835651471813</v>
      </c>
      <c r="AA158" s="2">
        <v>32314.680681348967</v>
      </c>
      <c r="AB158" s="2">
        <v>56286.848821456573</v>
      </c>
      <c r="AC158" s="2">
        <v>1019.4046408789015</v>
      </c>
      <c r="AD158" s="2">
        <v>5.7301162684935685</v>
      </c>
      <c r="AE158" s="2">
        <v>281.9808301801915</v>
      </c>
      <c r="AF158" s="2">
        <v>113.33898275057827</v>
      </c>
      <c r="AG158" s="2">
        <v>40.689270927101504</v>
      </c>
      <c r="AH158" s="1">
        <v>10644.529545238758</v>
      </c>
      <c r="AI158" s="1">
        <v>34141.953787338854</v>
      </c>
      <c r="AJ158" s="1">
        <v>59469.657467144811</v>
      </c>
      <c r="AK158" s="1">
        <v>1058.3197703973156</v>
      </c>
      <c r="AL158" s="12">
        <v>5.8949919265553401</v>
      </c>
      <c r="AM158" s="2">
        <v>70.561369142380428</v>
      </c>
      <c r="AN158" s="2">
        <v>28.361338585823042</v>
      </c>
      <c r="AO158" s="2">
        <v>10.181864717311885</v>
      </c>
      <c r="AP158" s="2">
        <v>10074.835656475439</v>
      </c>
      <c r="AQ158" s="2">
        <v>32314.680668328467</v>
      </c>
      <c r="AR158" s="2">
        <v>56286.848798876032</v>
      </c>
      <c r="AS158" s="2">
        <v>1019.374521602758</v>
      </c>
      <c r="AT158" s="2">
        <v>5.7298844554044912</v>
      </c>
      <c r="AU158" s="2">
        <v>281.98083030833016</v>
      </c>
      <c r="AV158" s="2">
        <v>113.33898270885179</v>
      </c>
      <c r="AW158" s="2">
        <v>40.689270912177641</v>
      </c>
      <c r="AX158" s="2">
        <v>10363.987221824944</v>
      </c>
      <c r="AY158" s="2">
        <v>21425.32565126774</v>
      </c>
      <c r="AZ158" s="2">
        <v>14014.505446777115</v>
      </c>
      <c r="BA158" s="2">
        <v>885.17298523371039</v>
      </c>
      <c r="BB158" s="2">
        <v>5.4561711169769627</v>
      </c>
      <c r="BC158" s="2">
        <v>163.94981964738309</v>
      </c>
      <c r="BD158" s="2">
        <v>1774.4461494162713</v>
      </c>
      <c r="BE158" s="2">
        <v>2229.3764479062966</v>
      </c>
      <c r="BF158" s="2">
        <v>9522.1127464705842</v>
      </c>
      <c r="BG158" s="2">
        <v>14470.82998929156</v>
      </c>
      <c r="BH158" s="2">
        <v>553.63467136448514</v>
      </c>
      <c r="BI158" s="2">
        <v>787.60801274284142</v>
      </c>
      <c r="BJ158" s="2">
        <v>5.0805117157539534</v>
      </c>
      <c r="BK158" s="2">
        <v>642.06508170518453</v>
      </c>
      <c r="BL158" s="2">
        <v>3834.14381831122</v>
      </c>
      <c r="BM158" s="2">
        <v>3528.5467161928896</v>
      </c>
    </row>
    <row r="159" spans="1:65">
      <c r="A159" s="2">
        <f t="shared" si="2"/>
        <v>2153</v>
      </c>
      <c r="B159" s="1">
        <f>economy!Z199</f>
        <v>10259.402877121516</v>
      </c>
      <c r="C159" s="1">
        <f>economy!AA199</f>
        <v>21124.631973196898</v>
      </c>
      <c r="D159" s="1">
        <f>economy!AB199</f>
        <v>13712.773174663434</v>
      </c>
      <c r="E159" s="1">
        <f>temperature!G309</f>
        <v>885.85099454897806</v>
      </c>
      <c r="F159" s="12">
        <f>temperature!I309</f>
        <v>5.4752656429958488</v>
      </c>
      <c r="G159" s="2">
        <f>economy!BE199</f>
        <v>171.55016652732536</v>
      </c>
      <c r="H159" s="2">
        <f>economy!BF199</f>
        <v>1839.936393703711</v>
      </c>
      <c r="I159" s="2">
        <f>economy!BG199</f>
        <v>2280.0472995284231</v>
      </c>
      <c r="J159" s="1">
        <v>11113.244623738094</v>
      </c>
      <c r="K159" s="1">
        <v>35807.271680872102</v>
      </c>
      <c r="L159" s="1">
        <v>63071.874446380294</v>
      </c>
      <c r="M159" s="1">
        <v>1102.6589366034077</v>
      </c>
      <c r="N159" s="12">
        <v>6.0875848951224301</v>
      </c>
      <c r="O159" s="2">
        <v>0</v>
      </c>
      <c r="P159" s="2">
        <v>0</v>
      </c>
      <c r="Q159" s="2">
        <v>0</v>
      </c>
      <c r="R159" s="2">
        <v>10554.283252706658</v>
      </c>
      <c r="S159" s="2">
        <v>34006.278148410405</v>
      </c>
      <c r="T159" s="2">
        <v>59899.556852215472</v>
      </c>
      <c r="U159" s="2">
        <v>1063.8336365708942</v>
      </c>
      <c r="V159" s="2">
        <v>5.928818820166585</v>
      </c>
      <c r="W159" s="2">
        <v>71.005442348334853</v>
      </c>
      <c r="X159" s="2">
        <v>28.586185540838255</v>
      </c>
      <c r="Y159" s="2">
        <v>10.255176606774647</v>
      </c>
      <c r="Z159" s="2">
        <v>9989.4193302082058</v>
      </c>
      <c r="AA159" s="2">
        <v>32186.266380716541</v>
      </c>
      <c r="AB159" s="2">
        <v>56693.740036303236</v>
      </c>
      <c r="AC159" s="2">
        <v>1024.6011114273265</v>
      </c>
      <c r="AD159" s="2">
        <v>5.7629886983932463</v>
      </c>
      <c r="AE159" s="2">
        <v>283.75545749446803</v>
      </c>
      <c r="AF159" s="2">
        <v>114.23752724705911</v>
      </c>
      <c r="AG159" s="2">
        <v>40.982243516722555</v>
      </c>
      <c r="AH159" s="1">
        <v>10554.283254016571</v>
      </c>
      <c r="AI159" s="1">
        <v>34006.278144429547</v>
      </c>
      <c r="AJ159" s="1">
        <v>59899.556845195642</v>
      </c>
      <c r="AK159" s="1">
        <v>1063.8189337722708</v>
      </c>
      <c r="AL159" s="12">
        <v>5.9287093539718798</v>
      </c>
      <c r="AM159" s="2">
        <v>71.005442356398731</v>
      </c>
      <c r="AN159" s="2">
        <v>28.586185537780466</v>
      </c>
      <c r="AO159" s="2">
        <v>10.255176605675773</v>
      </c>
      <c r="AP159" s="2">
        <v>9989.4193347476321</v>
      </c>
      <c r="AQ159" s="2">
        <v>32186.266368866953</v>
      </c>
      <c r="AR159" s="2">
        <v>56693.740015509298</v>
      </c>
      <c r="AS159" s="2">
        <v>1024.5710964073828</v>
      </c>
      <c r="AT159" s="2">
        <v>5.7627586322192883</v>
      </c>
      <c r="AU159" s="2">
        <v>283.75545761245723</v>
      </c>
      <c r="AV159" s="2">
        <v>114.23752720862859</v>
      </c>
      <c r="AW159" s="2">
        <v>40.98224350297906</v>
      </c>
      <c r="AX159" s="2">
        <v>10259.402877121516</v>
      </c>
      <c r="AY159" s="2">
        <v>21124.631973196898</v>
      </c>
      <c r="AZ159" s="2">
        <v>13712.773174663434</v>
      </c>
      <c r="BA159" s="2">
        <v>885.85099454897806</v>
      </c>
      <c r="BB159" s="2">
        <v>5.4752656429958488</v>
      </c>
      <c r="BC159" s="2">
        <v>171.55016652732536</v>
      </c>
      <c r="BD159" s="2">
        <v>1839.936393703711</v>
      </c>
      <c r="BE159" s="2">
        <v>2280.0472995284231</v>
      </c>
      <c r="BF159" s="2">
        <v>9410.8465087971254</v>
      </c>
      <c r="BG159" s="2">
        <v>13975.285153967006</v>
      </c>
      <c r="BH159" s="2">
        <v>557.36304832196424</v>
      </c>
      <c r="BI159" s="2">
        <v>786.82886959984387</v>
      </c>
      <c r="BJ159" s="2">
        <v>5.0928364518704292</v>
      </c>
      <c r="BK159" s="2">
        <v>669.85408438786465</v>
      </c>
      <c r="BL159" s="2">
        <v>3819.456682403677</v>
      </c>
      <c r="BM159" s="2">
        <v>3552.3558996673137</v>
      </c>
    </row>
    <row r="160" spans="1:65">
      <c r="A160" s="2">
        <f t="shared" si="2"/>
        <v>2154</v>
      </c>
      <c r="B160" s="1">
        <f>economy!Z200</f>
        <v>10154.95449424811</v>
      </c>
      <c r="C160" s="1">
        <f>economy!AA200</f>
        <v>20823.94298612246</v>
      </c>
      <c r="D160" s="1">
        <f>economy!AB200</f>
        <v>13414.357781300321</v>
      </c>
      <c r="E160" s="1">
        <f>temperature!G310</f>
        <v>886.46665028768086</v>
      </c>
      <c r="F160" s="12">
        <f>temperature!I310</f>
        <v>5.4939834434502348</v>
      </c>
      <c r="G160" s="2">
        <f>economy!BE200</f>
        <v>179.45745314346689</v>
      </c>
      <c r="H160" s="2">
        <f>economy!BF200</f>
        <v>1906.9827100946625</v>
      </c>
      <c r="I160" s="2">
        <f>economy!BG200</f>
        <v>2330.5861830439385</v>
      </c>
      <c r="J160" s="1">
        <v>11018.32773373871</v>
      </c>
      <c r="K160" s="1">
        <v>35662.139180773964</v>
      </c>
      <c r="L160" s="1">
        <v>63523.196951431477</v>
      </c>
      <c r="M160" s="1">
        <v>1108.448984916296</v>
      </c>
      <c r="N160" s="12">
        <v>6.1219421898528363</v>
      </c>
      <c r="O160" s="2">
        <v>0</v>
      </c>
      <c r="P160" s="2">
        <v>0</v>
      </c>
      <c r="Q160" s="2">
        <v>0</v>
      </c>
      <c r="R160" s="2">
        <v>10464.140384634955</v>
      </c>
      <c r="S160" s="2">
        <v>33868.445357898745</v>
      </c>
      <c r="T160" s="2">
        <v>60328.179249381326</v>
      </c>
      <c r="U160" s="2">
        <v>1069.3247145260482</v>
      </c>
      <c r="V160" s="2">
        <v>5.962393993202042</v>
      </c>
      <c r="W160" s="2">
        <v>71.447837596522135</v>
      </c>
      <c r="X160" s="2">
        <v>28.810544522657501</v>
      </c>
      <c r="Y160" s="2">
        <v>10.328273421274631</v>
      </c>
      <c r="Z160" s="2">
        <v>9904.100896815773</v>
      </c>
      <c r="AA160" s="2">
        <v>32055.810383204785</v>
      </c>
      <c r="AB160" s="2">
        <v>57099.422614803931</v>
      </c>
      <c r="AC160" s="2">
        <v>1029.7900520888256</v>
      </c>
      <c r="AD160" s="2">
        <v>5.7957275353720341</v>
      </c>
      <c r="AE160" s="2">
        <v>285.5233792367805</v>
      </c>
      <c r="AF160" s="2">
        <v>115.13412169440525</v>
      </c>
      <c r="AG160" s="2">
        <v>41.274356617990847</v>
      </c>
      <c r="AH160" s="1">
        <v>10464.140385823333</v>
      </c>
      <c r="AI160" s="1">
        <v>33868.445354275922</v>
      </c>
      <c r="AJ160" s="1">
        <v>60328.17924291698</v>
      </c>
      <c r="AK160" s="1">
        <v>1069.3100623015116</v>
      </c>
      <c r="AL160" s="12">
        <v>5.962285360805903</v>
      </c>
      <c r="AM160" s="2">
        <v>71.447837603947235</v>
      </c>
      <c r="AN160" s="2">
        <v>28.810544519841276</v>
      </c>
      <c r="AO160" s="2">
        <v>10.328273420262681</v>
      </c>
      <c r="AP160" s="2">
        <v>9904.1009009340287</v>
      </c>
      <c r="AQ160" s="2">
        <v>32055.810372420936</v>
      </c>
      <c r="AR160" s="2">
        <v>57099.422595655502</v>
      </c>
      <c r="AS160" s="2">
        <v>1029.7601402788755</v>
      </c>
      <c r="AT160" s="2">
        <v>5.7954991951009349</v>
      </c>
      <c r="AU160" s="2">
        <v>285.52337934542322</v>
      </c>
      <c r="AV160" s="2">
        <v>115.13412165901079</v>
      </c>
      <c r="AW160" s="2">
        <v>41.274356605334482</v>
      </c>
      <c r="AX160" s="2">
        <v>10154.95449424811</v>
      </c>
      <c r="AY160" s="2">
        <v>20823.94298612246</v>
      </c>
      <c r="AZ160" s="2">
        <v>13414.357781300321</v>
      </c>
      <c r="BA160" s="2">
        <v>886.46665028768086</v>
      </c>
      <c r="BB160" s="2">
        <v>5.4939834434502348</v>
      </c>
      <c r="BC160" s="2">
        <v>179.45745314346689</v>
      </c>
      <c r="BD160" s="2">
        <v>1906.9827100946625</v>
      </c>
      <c r="BE160" s="2">
        <v>2330.5861830439385</v>
      </c>
      <c r="BF160" s="2">
        <v>9299.2859830132184</v>
      </c>
      <c r="BG160" s="2">
        <v>13996.682029187637</v>
      </c>
      <c r="BH160" s="2">
        <v>561.09908234024022</v>
      </c>
      <c r="BI160" s="2">
        <v>786.01137768259628</v>
      </c>
      <c r="BJ160" s="2">
        <v>5.1047219664945098</v>
      </c>
      <c r="BK160" s="2">
        <v>698.05776588835624</v>
      </c>
      <c r="BL160" s="2">
        <v>4081.082173499708</v>
      </c>
      <c r="BM160" s="2">
        <v>3576.2047256714472</v>
      </c>
    </row>
    <row r="161" spans="1:65">
      <c r="A161" s="2">
        <f t="shared" si="2"/>
        <v>2155</v>
      </c>
      <c r="B161" s="1">
        <f>economy!Z201</f>
        <v>10050.662427899113</v>
      </c>
      <c r="C161" s="1">
        <f>economy!AA201</f>
        <v>20523.402868745306</v>
      </c>
      <c r="D161" s="1">
        <f>economy!AB201</f>
        <v>13119.450982424156</v>
      </c>
      <c r="E161" s="1">
        <f>temperature!G311</f>
        <v>887.02095322964055</v>
      </c>
      <c r="F161" s="12">
        <f>temperature!I311</f>
        <v>5.5123259676835588</v>
      </c>
      <c r="G161" s="2">
        <f>economy!BE201</f>
        <v>187.68199363447263</v>
      </c>
      <c r="H161" s="2">
        <f>economy!BF201</f>
        <v>1975.5857161390277</v>
      </c>
      <c r="I161" s="2">
        <f>economy!BG201</f>
        <v>2380.9784887950486</v>
      </c>
      <c r="J161" s="1">
        <v>10923.53769231998</v>
      </c>
      <c r="K161" s="1">
        <v>35514.796024509124</v>
      </c>
      <c r="L161" s="1">
        <v>63973.147238863719</v>
      </c>
      <c r="M161" s="1">
        <v>1114.2303428814641</v>
      </c>
      <c r="N161" s="12">
        <v>6.1561505073145968</v>
      </c>
      <c r="O161" s="2">
        <v>0</v>
      </c>
      <c r="P161" s="2">
        <v>0</v>
      </c>
      <c r="Q161" s="2">
        <v>0</v>
      </c>
      <c r="R161" s="2">
        <v>10374.117985071169</v>
      </c>
      <c r="S161" s="2">
        <v>33728.513100322183</v>
      </c>
      <c r="T161" s="2">
        <v>60755.498447209255</v>
      </c>
      <c r="U161" s="2">
        <v>1074.8076082244893</v>
      </c>
      <c r="V161" s="2">
        <v>5.995827574132619</v>
      </c>
      <c r="W161" s="2">
        <v>71.888533973832182</v>
      </c>
      <c r="X161" s="2">
        <v>29.034399231832044</v>
      </c>
      <c r="Y161" s="2">
        <v>10.401150764881903</v>
      </c>
      <c r="Z161" s="2">
        <v>9818.8964845094797</v>
      </c>
      <c r="AA161" s="2">
        <v>31923.367281916508</v>
      </c>
      <c r="AB161" s="2">
        <v>57503.871741134593</v>
      </c>
      <c r="AC161" s="2">
        <v>1034.9713200302506</v>
      </c>
      <c r="AD161" s="2">
        <v>5.8283325173836813</v>
      </c>
      <c r="AE161" s="2">
        <v>287.28451186806069</v>
      </c>
      <c r="AF161" s="2">
        <v>116.02870094267124</v>
      </c>
      <c r="AG161" s="2">
        <v>41.565592658899696</v>
      </c>
      <c r="AH161" s="1">
        <v>10374.117986149282</v>
      </c>
      <c r="AI161" s="1">
        <v>33728.513097025221</v>
      </c>
      <c r="AJ161" s="1">
        <v>60755.498441256525</v>
      </c>
      <c r="AK161" s="1">
        <v>1074.7930060685421</v>
      </c>
      <c r="AL161" s="12">
        <v>5.9957197653002039</v>
      </c>
      <c r="AM161" s="2">
        <v>71.88853398066901</v>
      </c>
      <c r="AN161" s="2">
        <v>29.034399229238325</v>
      </c>
      <c r="AO161" s="2">
        <v>10.401150763950007</v>
      </c>
      <c r="AP161" s="2">
        <v>9818.8964882456057</v>
      </c>
      <c r="AQ161" s="2">
        <v>31923.367272102641</v>
      </c>
      <c r="AR161" s="2">
        <v>57503.871723501601</v>
      </c>
      <c r="AS161" s="2">
        <v>1034.9415103986275</v>
      </c>
      <c r="AT161" s="2">
        <v>5.8281058822015019</v>
      </c>
      <c r="AU161" s="2">
        <v>287.28451196809641</v>
      </c>
      <c r="AV161" s="2">
        <v>116.02870091007333</v>
      </c>
      <c r="AW161" s="2">
        <v>41.565592647244564</v>
      </c>
      <c r="AX161" s="2">
        <v>10050.662427899113</v>
      </c>
      <c r="AY161" s="2">
        <v>20523.402868745306</v>
      </c>
      <c r="AZ161" s="2">
        <v>13119.450982424156</v>
      </c>
      <c r="BA161" s="2">
        <v>887.02095322964055</v>
      </c>
      <c r="BB161" s="2">
        <v>5.5123259676835588</v>
      </c>
      <c r="BC161" s="2">
        <v>187.68199363447263</v>
      </c>
      <c r="BD161" s="2">
        <v>1975.5857161390277</v>
      </c>
      <c r="BE161" s="2">
        <v>2380.9784887950486</v>
      </c>
      <c r="BF161" s="2">
        <v>9188.6908264981812</v>
      </c>
      <c r="BG161" s="2">
        <v>13347.809804787201</v>
      </c>
      <c r="BH161" s="2">
        <v>564.84104603112019</v>
      </c>
      <c r="BI161" s="2">
        <v>785.2275494429332</v>
      </c>
      <c r="BJ161" s="2">
        <v>5.1161890946516611</v>
      </c>
      <c r="BK161" s="2">
        <v>728.02381956008708</v>
      </c>
      <c r="BL161" s="2">
        <v>3967.0119601600031</v>
      </c>
      <c r="BM161" s="2">
        <v>3600.0829822187352</v>
      </c>
    </row>
    <row r="162" spans="1:65">
      <c r="A162" s="2">
        <f t="shared" si="2"/>
        <v>2156</v>
      </c>
      <c r="B162" s="1">
        <f>economy!Z202</f>
        <v>9946.5466056140885</v>
      </c>
      <c r="C162" s="1">
        <f>economy!AA202</f>
        <v>20223.153334119499</v>
      </c>
      <c r="D162" s="1">
        <f>economy!AB202</f>
        <v>12828.081275186381</v>
      </c>
      <c r="E162" s="1">
        <f>temperature!G312</f>
        <v>887.51492545424344</v>
      </c>
      <c r="F162" s="12">
        <f>temperature!I312</f>
        <v>5.5302948032455621</v>
      </c>
      <c r="G162" s="2">
        <f>economy!BE202</f>
        <v>196.23436453436409</v>
      </c>
      <c r="H162" s="2">
        <f>economy!BF202</f>
        <v>2045.7446542183714</v>
      </c>
      <c r="I162" s="2">
        <f>economy!BG202</f>
        <v>2431.1573355814148</v>
      </c>
      <c r="J162" s="1">
        <v>10828.892019163455</v>
      </c>
      <c r="K162" s="1">
        <v>35365.302567066319</v>
      </c>
      <c r="L162" s="1">
        <v>64421.698253635906</v>
      </c>
      <c r="M162" s="1">
        <v>1120.0028588929727</v>
      </c>
      <c r="N162" s="12">
        <v>6.190209782076864</v>
      </c>
      <c r="O162" s="2">
        <v>0</v>
      </c>
      <c r="P162" s="2">
        <v>0</v>
      </c>
      <c r="Q162" s="2">
        <v>0</v>
      </c>
      <c r="R162" s="2">
        <v>10284.232692510552</v>
      </c>
      <c r="S162" s="2">
        <v>33586.538695000374</v>
      </c>
      <c r="T162" s="2">
        <v>61181.488751439072</v>
      </c>
      <c r="U162" s="2">
        <v>1080.2821728233439</v>
      </c>
      <c r="V162" s="2">
        <v>6.0291194177528364</v>
      </c>
      <c r="W162" s="2">
        <v>72.327511126173249</v>
      </c>
      <c r="X162" s="2">
        <v>29.257733645515383</v>
      </c>
      <c r="Y162" s="2">
        <v>10.473804328868141</v>
      </c>
      <c r="Z162" s="2">
        <v>9733.8218412908755</v>
      </c>
      <c r="AA162" s="2">
        <v>31788.991328442069</v>
      </c>
      <c r="AB162" s="2">
        <v>57907.063096180609</v>
      </c>
      <c r="AC162" s="2">
        <v>1040.1447772417296</v>
      </c>
      <c r="AD162" s="2">
        <v>5.8608034191343172</v>
      </c>
      <c r="AE162" s="2">
        <v>289.03877404822521</v>
      </c>
      <c r="AF162" s="2">
        <v>116.92120096055172</v>
      </c>
      <c r="AG162" s="2">
        <v>41.855934420690772</v>
      </c>
      <c r="AH162" s="1">
        <v>10284.232693488617</v>
      </c>
      <c r="AI162" s="1">
        <v>33586.538692000002</v>
      </c>
      <c r="AJ162" s="1">
        <v>61181.488745957489</v>
      </c>
      <c r="AK162" s="1">
        <v>1080.267620237473</v>
      </c>
      <c r="AL162" s="12">
        <v>6.0290124223528343</v>
      </c>
      <c r="AM162" s="2">
        <v>72.327511132468445</v>
      </c>
      <c r="AN162" s="2">
        <v>29.257733643126645</v>
      </c>
      <c r="AO162" s="2">
        <v>10.473804328009981</v>
      </c>
      <c r="AP162" s="2">
        <v>9733.8218446803021</v>
      </c>
      <c r="AQ162" s="2">
        <v>31788.991319511049</v>
      </c>
      <c r="AR162" s="2">
        <v>57907.063079943277</v>
      </c>
      <c r="AS162" s="2">
        <v>1040.1150687710283</v>
      </c>
      <c r="AT162" s="2">
        <v>5.8605784684286251</v>
      </c>
      <c r="AU162" s="2">
        <v>289.03877414033485</v>
      </c>
      <c r="AV162" s="2">
        <v>116.92120093052981</v>
      </c>
      <c r="AW162" s="2">
        <v>41.85593440995779</v>
      </c>
      <c r="AX162" s="2">
        <v>9946.5466056140885</v>
      </c>
      <c r="AY162" s="2">
        <v>20223.153334119499</v>
      </c>
      <c r="AZ162" s="2">
        <v>12828.081275186381</v>
      </c>
      <c r="BA162" s="2">
        <v>887.51492545424344</v>
      </c>
      <c r="BB162" s="2">
        <v>5.5302948032455621</v>
      </c>
      <c r="BC162" s="2">
        <v>196.23436453436409</v>
      </c>
      <c r="BD162" s="2">
        <v>2045.7446542183714</v>
      </c>
      <c r="BE162" s="2">
        <v>2431.1573355814148</v>
      </c>
      <c r="BF162" s="2">
        <v>9077.4896033996847</v>
      </c>
      <c r="BG162" s="2">
        <v>13604.958396423604</v>
      </c>
      <c r="BH162" s="2">
        <v>568.58732573226359</v>
      </c>
      <c r="BI162" s="2">
        <v>784.38163282759956</v>
      </c>
      <c r="BJ162" s="2">
        <v>5.1272387793290362</v>
      </c>
      <c r="BK162" s="2">
        <v>757.96642641303288</v>
      </c>
      <c r="BL162" s="2">
        <v>4384.4463626071483</v>
      </c>
      <c r="BM162" s="2">
        <v>3623.9811292785748</v>
      </c>
    </row>
    <row r="163" spans="1:65">
      <c r="A163" s="2">
        <f t="shared" si="2"/>
        <v>2157</v>
      </c>
      <c r="B163" s="1">
        <f>economy!Z203</f>
        <v>9842.6265174273904</v>
      </c>
      <c r="C163" s="1">
        <f>economy!AA203</f>
        <v>19923.3332559888</v>
      </c>
      <c r="D163" s="1">
        <f>economy!AB203</f>
        <v>12540.776320912788</v>
      </c>
      <c r="E163" s="1">
        <f>temperature!G313</f>
        <v>887.9495875507248</v>
      </c>
      <c r="F163" s="12">
        <f>temperature!I313</f>
        <v>5.5478916685622419</v>
      </c>
      <c r="G163" s="2">
        <f>economy!BE203</f>
        <v>205.12538887695473</v>
      </c>
      <c r="H163" s="2">
        <f>economy!BF203</f>
        <v>2117.4571409980099</v>
      </c>
      <c r="I163" s="2">
        <f>economy!BG203</f>
        <v>2481.2485010619589</v>
      </c>
      <c r="J163" s="1">
        <v>10734.407808607002</v>
      </c>
      <c r="K163" s="1">
        <v>35213.718764932302</v>
      </c>
      <c r="L163" s="1">
        <v>64868.823492977805</v>
      </c>
      <c r="M163" s="1">
        <v>1125.7663866010907</v>
      </c>
      <c r="N163" s="12">
        <v>6.22411998405825</v>
      </c>
      <c r="O163" s="2">
        <v>0</v>
      </c>
      <c r="P163" s="2">
        <v>0</v>
      </c>
      <c r="Q163" s="2">
        <v>0</v>
      </c>
      <c r="R163" s="2">
        <v>10194.50074149823</v>
      </c>
      <c r="S163" s="2">
        <v>33442.579082794677</v>
      </c>
      <c r="T163" s="2">
        <v>61606.12499230422</v>
      </c>
      <c r="U163" s="2">
        <v>1085.7482684848319</v>
      </c>
      <c r="V163" s="2">
        <v>6.0622694144561935</v>
      </c>
      <c r="W163" s="2">
        <v>72.76474924604328</v>
      </c>
      <c r="X163" s="2">
        <v>29.480532021297748</v>
      </c>
      <c r="Y163" s="2">
        <v>10.54622989282807</v>
      </c>
      <c r="Z163" s="2">
        <v>9648.8923328310848</v>
      </c>
      <c r="AA163" s="2">
        <v>31652.736416169057</v>
      </c>
      <c r="AB163" s="2">
        <v>58308.97285725081</v>
      </c>
      <c r="AC163" s="2">
        <v>1045.3102904647467</v>
      </c>
      <c r="AD163" s="2">
        <v>5.893140051067447</v>
      </c>
      <c r="AE163" s="2">
        <v>290.78608662150288</v>
      </c>
      <c r="AF163" s="2">
        <v>117.81155883743781</v>
      </c>
      <c r="AG163" s="2">
        <v>42.145365037567132</v>
      </c>
      <c r="AH163" s="1">
        <v>10194.500742385531</v>
      </c>
      <c r="AI163" s="1">
        <v>33442.579080064257</v>
      </c>
      <c r="AJ163" s="1">
        <v>61606.124987256604</v>
      </c>
      <c r="AK163" s="1">
        <v>1085.733764977374</v>
      </c>
      <c r="AL163" s="12">
        <v>6.0621632224620461</v>
      </c>
      <c r="AM163" s="2">
        <v>72.764749251839618</v>
      </c>
      <c r="AN163" s="2">
        <v>29.480532019097783</v>
      </c>
      <c r="AO163" s="2">
        <v>10.546229892037807</v>
      </c>
      <c r="AP163" s="2">
        <v>9648.8923359059536</v>
      </c>
      <c r="AQ163" s="2">
        <v>31652.736408041568</v>
      </c>
      <c r="AR163" s="2">
        <v>58308.972842298834</v>
      </c>
      <c r="AS163" s="2">
        <v>1045.2806821515514</v>
      </c>
      <c r="AT163" s="2">
        <v>5.8929167644301668</v>
      </c>
      <c r="AU163" s="2">
        <v>290.78608670631388</v>
      </c>
      <c r="AV163" s="2">
        <v>117.81155880978856</v>
      </c>
      <c r="AW163" s="2">
        <v>42.145365027683432</v>
      </c>
      <c r="AX163" s="2">
        <v>9842.6265174273904</v>
      </c>
      <c r="AY163" s="2">
        <v>19923.3332559888</v>
      </c>
      <c r="AZ163" s="2">
        <v>12540.776320912788</v>
      </c>
      <c r="BA163" s="2">
        <v>887.9495875507248</v>
      </c>
      <c r="BB163" s="2">
        <v>5.5478916685622419</v>
      </c>
      <c r="BC163" s="2">
        <v>205.12538887695473</v>
      </c>
      <c r="BD163" s="2">
        <v>2117.4571409980099</v>
      </c>
      <c r="BE163" s="2">
        <v>2481.2485010619589</v>
      </c>
      <c r="BF163" s="2">
        <v>8967.8186569032532</v>
      </c>
      <c r="BG163" s="2">
        <v>12620.636711755429</v>
      </c>
      <c r="BH163" s="2">
        <v>572.33641418900049</v>
      </c>
      <c r="BI163" s="2">
        <v>783.6008974683732</v>
      </c>
      <c r="BJ163" s="2">
        <v>5.1378974346755326</v>
      </c>
      <c r="BK163" s="2">
        <v>790.45495846807046</v>
      </c>
      <c r="BL163" s="2">
        <v>4039.6739466329609</v>
      </c>
      <c r="BM163" s="2">
        <v>3647.8902550102766</v>
      </c>
    </row>
    <row r="164" spans="1:65">
      <c r="A164" s="2">
        <f t="shared" si="2"/>
        <v>2158</v>
      </c>
      <c r="B164" s="1">
        <f>economy!Z204</f>
        <v>9738.921260559664</v>
      </c>
      <c r="C164" s="1">
        <f>economy!AA204</f>
        <v>19624.079397741985</v>
      </c>
      <c r="D164" s="1">
        <f>economy!AB204</f>
        <v>12256.233628010354</v>
      </c>
      <c r="E164" s="1">
        <f>temperature!G314</f>
        <v>888.32602824931769</v>
      </c>
      <c r="F164" s="12">
        <f>temperature!I314</f>
        <v>5.5651184183226698</v>
      </c>
      <c r="G164" s="2">
        <f>economy!BE204</f>
        <v>214.36620535535795</v>
      </c>
      <c r="H164" s="2">
        <f>economy!BF204</f>
        <v>2190.7200024563417</v>
      </c>
      <c r="I164" s="2">
        <f>economy!BG204</f>
        <v>2530.6689045538819</v>
      </c>
      <c r="J164" s="1">
        <v>10640.101732998417</v>
      </c>
      <c r="K164" s="1">
        <v>35060.104158228154</v>
      </c>
      <c r="L164" s="1">
        <v>65314.497005823701</v>
      </c>
      <c r="M164" s="1">
        <v>1131.5207848325977</v>
      </c>
      <c r="N164" s="12">
        <v>6.2578811174567637</v>
      </c>
      <c r="O164" s="2">
        <v>0</v>
      </c>
      <c r="P164" s="2">
        <v>0</v>
      </c>
      <c r="Q164" s="2">
        <v>0</v>
      </c>
      <c r="R164" s="2">
        <v>10104.937965814153</v>
      </c>
      <c r="S164" s="2">
        <v>33296.690809142783</v>
      </c>
      <c r="T164" s="2">
        <v>62029.382523993903</v>
      </c>
      <c r="U164" s="2">
        <v>1091.2057603002868</v>
      </c>
      <c r="V164" s="2">
        <v>6.0952774891985824</v>
      </c>
      <c r="W164" s="2">
        <v>73.200229068714066</v>
      </c>
      <c r="X164" s="2">
        <v>29.702778897583283</v>
      </c>
      <c r="Y164" s="2">
        <v>10.618423324568715</v>
      </c>
      <c r="Z164" s="2">
        <v>9564.1229454852273</v>
      </c>
      <c r="AA164" s="2">
        <v>31514.656064225022</v>
      </c>
      <c r="AB164" s="2">
        <v>58709.577697568384</v>
      </c>
      <c r="AC164" s="2">
        <v>1050.4677311199207</v>
      </c>
      <c r="AD164" s="2">
        <v>5.9253422583652666</v>
      </c>
      <c r="AE164" s="2">
        <v>292.52637260118718</v>
      </c>
      <c r="AF164" s="2">
        <v>118.69971278492407</v>
      </c>
      <c r="AG164" s="2">
        <v>42.433867996250505</v>
      </c>
      <c r="AH164" s="1">
        <v>10104.937966619098</v>
      </c>
      <c r="AI164" s="1">
        <v>33296.690806658044</v>
      </c>
      <c r="AJ164" s="1">
        <v>62029.382519345854</v>
      </c>
      <c r="AK164" s="1">
        <v>1091.1913053863027</v>
      </c>
      <c r="AL164" s="12">
        <v>6.0951720906895552</v>
      </c>
      <c r="AM164" s="2">
        <v>73.200229074050995</v>
      </c>
      <c r="AN164" s="2">
        <v>29.702778895557206</v>
      </c>
      <c r="AO164" s="2">
        <v>10.618423323840998</v>
      </c>
      <c r="AP164" s="2">
        <v>9564.1229482747094</v>
      </c>
      <c r="AQ164" s="2">
        <v>31514.65605682883</v>
      </c>
      <c r="AR164" s="2">
        <v>58709.577683800133</v>
      </c>
      <c r="AS164" s="2">
        <v>1050.4382219745435</v>
      </c>
      <c r="AT164" s="2">
        <v>5.9251206155952163</v>
      </c>
      <c r="AU164" s="2">
        <v>292.52637267927724</v>
      </c>
      <c r="AV164" s="2">
        <v>118.69971275946033</v>
      </c>
      <c r="AW164" s="2">
        <v>42.433867987148972</v>
      </c>
      <c r="AX164" s="2">
        <v>9738.921260559664</v>
      </c>
      <c r="AY164" s="2">
        <v>19624.079397741985</v>
      </c>
      <c r="AZ164" s="2">
        <v>12256.233628010354</v>
      </c>
      <c r="BA164" s="2">
        <v>888.32602824931769</v>
      </c>
      <c r="BB164" s="2">
        <v>5.5651184183226698</v>
      </c>
      <c r="BC164" s="2">
        <v>214.36620535535795</v>
      </c>
      <c r="BD164" s="2">
        <v>2190.7200024563417</v>
      </c>
      <c r="BE164" s="2">
        <v>2530.6689045538819</v>
      </c>
      <c r="BF164" s="2">
        <v>8856.8283289784922</v>
      </c>
      <c r="BG164" s="2">
        <v>13397.551423143834</v>
      </c>
      <c r="BH164" s="2">
        <v>576.08690361914944</v>
      </c>
      <c r="BI164" s="2">
        <v>782.70917202154089</v>
      </c>
      <c r="BJ164" s="2">
        <v>5.1481552131927684</v>
      </c>
      <c r="BK164" s="2">
        <v>821.84762124466931</v>
      </c>
      <c r="BL164" s="2">
        <v>4829.2869443475338</v>
      </c>
      <c r="BM164" s="2">
        <v>3671.8020343973699</v>
      </c>
    </row>
    <row r="165" spans="1:65">
      <c r="A165" s="2">
        <f t="shared" si="2"/>
        <v>2159</v>
      </c>
      <c r="B165" s="1">
        <f>economy!Z205</f>
        <v>9635.4493975844816</v>
      </c>
      <c r="C165" s="1">
        <f>economy!AA205</f>
        <v>19325.52343134609</v>
      </c>
      <c r="D165" s="1">
        <f>economy!AB205</f>
        <v>11979.838922141687</v>
      </c>
      <c r="E165" s="1">
        <f>temperature!G315</f>
        <v>888.64514922584874</v>
      </c>
      <c r="F165" s="12">
        <f>temperature!I315</f>
        <v>5.5819770036139076</v>
      </c>
      <c r="G165" s="2">
        <f>economy!BE205</f>
        <v>223.96802564503579</v>
      </c>
      <c r="H165" s="2">
        <f>economy!BF205</f>
        <v>2265.5262045584486</v>
      </c>
      <c r="I165" s="2">
        <f>economy!BG205</f>
        <v>2581.5729679364381</v>
      </c>
      <c r="J165" s="1">
        <v>10545.990046188193</v>
      </c>
      <c r="K165" s="1">
        <v>34904.517853543228</v>
      </c>
      <c r="L165" s="1">
        <v>65758.693392005269</v>
      </c>
      <c r="M165" s="1">
        <v>1137.2659175107888</v>
      </c>
      <c r="N165" s="12">
        <v>6.2914932196998672</v>
      </c>
      <c r="O165" s="2">
        <v>0</v>
      </c>
      <c r="P165" s="2">
        <v>0</v>
      </c>
      <c r="Q165" s="2">
        <v>0</v>
      </c>
      <c r="R165" s="2">
        <v>10015.559801790167</v>
      </c>
      <c r="S165" s="2">
        <v>33148.930007756135</v>
      </c>
      <c r="T165" s="2">
        <v>62451.237223886397</v>
      </c>
      <c r="U165" s="2">
        <v>1096.6545182139043</v>
      </c>
      <c r="V165" s="2">
        <v>6.1281436004800094</v>
      </c>
      <c r="W165" s="2">
        <v>73.63393186827922</v>
      </c>
      <c r="X165" s="2">
        <v>29.924459093833431</v>
      </c>
      <c r="Y165" s="2">
        <v>10.690380579960888</v>
      </c>
      <c r="Z165" s="2">
        <v>9479.5282894319771</v>
      </c>
      <c r="AA165" s="2">
        <v>31374.803402047266</v>
      </c>
      <c r="AB165" s="2">
        <v>59108.854785545002</v>
      </c>
      <c r="AC165" s="2">
        <v>1055.6169752345386</v>
      </c>
      <c r="AD165" s="2">
        <v>5.9574099199663522</v>
      </c>
      <c r="AE165" s="2">
        <v>294.2595571538418</v>
      </c>
      <c r="AF165" s="2">
        <v>119.58560213778118</v>
      </c>
      <c r="AG165" s="2">
        <v>42.721427135387891</v>
      </c>
      <c r="AH165" s="1">
        <v>10015.559802520387</v>
      </c>
      <c r="AI165" s="1">
        <v>33148.930005494993</v>
      </c>
      <c r="AJ165" s="1">
        <v>62451.237219606403</v>
      </c>
      <c r="AK165" s="1">
        <v>1096.6401114150517</v>
      </c>
      <c r="AL165" s="12">
        <v>6.1280389856421182</v>
      </c>
      <c r="AM165" s="2">
        <v>73.633931873193205</v>
      </c>
      <c r="AN165" s="2">
        <v>29.924459091967528</v>
      </c>
      <c r="AO165" s="2">
        <v>10.690380579290768</v>
      </c>
      <c r="AP165" s="2">
        <v>9479.5282919625406</v>
      </c>
      <c r="AQ165" s="2">
        <v>31374.803395316663</v>
      </c>
      <c r="AR165" s="2">
        <v>59108.854772866878</v>
      </c>
      <c r="AS165" s="2">
        <v>1055.5875642807634</v>
      </c>
      <c r="AT165" s="2">
        <v>5.9571899010714775</v>
      </c>
      <c r="AU165" s="2">
        <v>294.25955722574275</v>
      </c>
      <c r="AV165" s="2">
        <v>119.58560211433038</v>
      </c>
      <c r="AW165" s="2">
        <v>42.721427127006706</v>
      </c>
      <c r="AX165" s="2">
        <v>9635.4493975844816</v>
      </c>
      <c r="AY165" s="2">
        <v>19325.52343134609</v>
      </c>
      <c r="AZ165" s="2">
        <v>11979.838922141687</v>
      </c>
      <c r="BA165" s="2">
        <v>888.64514922584874</v>
      </c>
      <c r="BB165" s="2">
        <v>5.5819770036139076</v>
      </c>
      <c r="BC165" s="2">
        <v>223.96802564503579</v>
      </c>
      <c r="BD165" s="2">
        <v>2265.5262045584486</v>
      </c>
      <c r="BE165" s="2">
        <v>2581.5729679364381</v>
      </c>
      <c r="BF165" s="2">
        <v>8748.5483331599953</v>
      </c>
      <c r="BG165" s="2">
        <v>11627.874830246838</v>
      </c>
      <c r="BH165" s="2">
        <v>579.83747915872573</v>
      </c>
      <c r="BI165" s="2">
        <v>781.95457564062258</v>
      </c>
      <c r="BJ165" s="2">
        <v>5.1580524382633932</v>
      </c>
      <c r="BK165" s="2">
        <v>857.58917043322845</v>
      </c>
      <c r="BL165" s="2">
        <v>3911.2124245690961</v>
      </c>
      <c r="BM165" s="2">
        <v>3695.708690245458</v>
      </c>
    </row>
    <row r="166" spans="1:65">
      <c r="A166" s="2">
        <f t="shared" si="2"/>
        <v>2160</v>
      </c>
      <c r="B166" s="1">
        <f>economy!Z206</f>
        <v>9532.2294740966609</v>
      </c>
      <c r="C166" s="1">
        <f>economy!AA206</f>
        <v>19027.80203245864</v>
      </c>
      <c r="D166" s="1">
        <f>economy!AB206</f>
        <v>11691.315631506615</v>
      </c>
      <c r="E166" s="1">
        <f>temperature!G316</f>
        <v>888.90859737079938</v>
      </c>
      <c r="F166" s="12">
        <f>temperature!I316</f>
        <v>5.5984695985894586</v>
      </c>
      <c r="G166" s="2">
        <f>economy!BE206</f>
        <v>233.94307624149323</v>
      </c>
      <c r="H166" s="2">
        <f>economy!BF206</f>
        <v>2341.876440635514</v>
      </c>
      <c r="I166" s="2">
        <f>economy!BG206</f>
        <v>2625.1734675929865</v>
      </c>
      <c r="J166" s="1">
        <v>10452.088587154916</v>
      </c>
      <c r="K166" s="1">
        <v>34747.018507459536</v>
      </c>
      <c r="L166" s="1">
        <v>66201.38780121025</v>
      </c>
      <c r="M166" s="1">
        <v>1143.0016535752284</v>
      </c>
      <c r="N166" s="12">
        <v>6.3249563604145411</v>
      </c>
      <c r="O166" s="2">
        <v>0</v>
      </c>
      <c r="P166" s="2">
        <v>0</v>
      </c>
      <c r="Q166" s="2">
        <v>0</v>
      </c>
      <c r="R166" s="2">
        <v>9926.3812917530249</v>
      </c>
      <c r="S166" s="2">
        <v>32999.352384972932</v>
      </c>
      <c r="T166" s="2">
        <v>62871.665491560248</v>
      </c>
      <c r="U166" s="2">
        <v>1102.0944169462675</v>
      </c>
      <c r="V166" s="2">
        <v>6.1608677393445745</v>
      </c>
      <c r="W166" s="2">
        <v>74.065839453569509</v>
      </c>
      <c r="X166" s="2">
        <v>30.145557710679476</v>
      </c>
      <c r="Y166" s="2">
        <v>10.762097702753925</v>
      </c>
      <c r="Z166" s="2">
        <v>9395.1226019322748</v>
      </c>
      <c r="AA166" s="2">
        <v>31233.231154573266</v>
      </c>
      <c r="AB166" s="2">
        <v>59506.781783845116</v>
      </c>
      <c r="AC166" s="2">
        <v>1060.7579033698848</v>
      </c>
      <c r="AD166" s="2">
        <v>5.9893429475997539</v>
      </c>
      <c r="AE166" s="2">
        <v>295.98556758297639</v>
      </c>
      <c r="AF166" s="2">
        <v>120.46916735440516</v>
      </c>
      <c r="AG166" s="2">
        <v>43.008026644811068</v>
      </c>
      <c r="AH166" s="1">
        <v>9926.3812924154663</v>
      </c>
      <c r="AI166" s="1">
        <v>32999.352382915298</v>
      </c>
      <c r="AJ166" s="1">
        <v>62871.665487619175</v>
      </c>
      <c r="AK166" s="1">
        <v>1102.0800577906812</v>
      </c>
      <c r="AL166" s="12">
        <v>6.1607638984713793</v>
      </c>
      <c r="AM166" s="2">
        <v>74.065839458094018</v>
      </c>
      <c r="AN166" s="2">
        <v>30.145557708961082</v>
      </c>
      <c r="AO166" s="2">
        <v>10.762097702136847</v>
      </c>
      <c r="AP166" s="2">
        <v>9395.1226042279304</v>
      </c>
      <c r="AQ166" s="2">
        <v>31233.231148448413</v>
      </c>
      <c r="AR166" s="2">
        <v>59506.781772170958</v>
      </c>
      <c r="AS166" s="2">
        <v>1060.7285896447206</v>
      </c>
      <c r="AT166" s="2">
        <v>5.9891245327990736</v>
      </c>
      <c r="AU166" s="2">
        <v>295.98556764917828</v>
      </c>
      <c r="AV166" s="2">
        <v>120.46916733280838</v>
      </c>
      <c r="AW166" s="2">
        <v>43.008026637093302</v>
      </c>
      <c r="AX166" s="2">
        <v>9532.2294740966609</v>
      </c>
      <c r="AY166" s="2">
        <v>19027.80203245864</v>
      </c>
      <c r="AZ166" s="2">
        <v>11691.315631506615</v>
      </c>
      <c r="BA166" s="2">
        <v>888.90859737079938</v>
      </c>
      <c r="BB166" s="2">
        <v>5.5984695985894586</v>
      </c>
      <c r="BC166" s="2">
        <v>233.94307624149323</v>
      </c>
      <c r="BD166" s="2">
        <v>2341.876440635514</v>
      </c>
      <c r="BE166" s="2">
        <v>2625.1734675929865</v>
      </c>
      <c r="BF166" s="2">
        <v>8637.2689211104534</v>
      </c>
      <c r="BG166" s="2">
        <v>13652.588934032992</v>
      </c>
      <c r="BH166" s="2">
        <v>583.58691268261475</v>
      </c>
      <c r="BI166" s="2">
        <v>780.97693013211779</v>
      </c>
      <c r="BJ166" s="2">
        <v>5.1675556141658738</v>
      </c>
      <c r="BK166" s="2">
        <v>889.47957576687361</v>
      </c>
      <c r="BL166" s="2">
        <v>5681.456801634984</v>
      </c>
      <c r="BM166" s="2">
        <v>3719.6029564878959</v>
      </c>
    </row>
    <row r="167" spans="1:65">
      <c r="A167" s="2">
        <f t="shared" si="2"/>
        <v>2161</v>
      </c>
      <c r="B167" s="1">
        <f>economy!Z207</f>
        <v>9429.2781167462454</v>
      </c>
      <c r="C167" s="1">
        <f>economy!AA207</f>
        <v>18731.01921878053</v>
      </c>
      <c r="D167" s="1">
        <f>economy!AB207</f>
        <v>11472.341266041358</v>
      </c>
      <c r="E167" s="1">
        <f>temperature!G317</f>
        <v>889.11518916561079</v>
      </c>
      <c r="F167" s="12">
        <f>temperature!I317</f>
        <v>5.6145980901089292</v>
      </c>
      <c r="G167" s="2">
        <f>economy!BE207</f>
        <v>244.30086374740168</v>
      </c>
      <c r="H167" s="2">
        <f>economy!BF207</f>
        <v>2419.7336601074735</v>
      </c>
      <c r="I167" s="2">
        <f>economy!BG207</f>
        <v>2698.1540613942252</v>
      </c>
      <c r="J167" s="1">
        <v>10358.412783756212</v>
      </c>
      <c r="K167" s="1">
        <v>34587.664310758541</v>
      </c>
      <c r="L167" s="1">
        <v>66642.555931714334</v>
      </c>
      <c r="M167" s="1">
        <v>1148.7278669013144</v>
      </c>
      <c r="N167" s="12">
        <v>6.358270640417258</v>
      </c>
      <c r="O167" s="2">
        <v>0</v>
      </c>
      <c r="P167" s="2">
        <v>0</v>
      </c>
      <c r="Q167" s="2">
        <v>0</v>
      </c>
      <c r="R167" s="2">
        <v>9837.4170875867221</v>
      </c>
      <c r="S167" s="2">
        <v>32848.013204759365</v>
      </c>
      <c r="T167" s="2">
        <v>63290.64424758988</v>
      </c>
      <c r="U167" s="2">
        <v>1107.5253359176947</v>
      </c>
      <c r="V167" s="2">
        <v>6.1934499283986675</v>
      </c>
      <c r="W167" s="2">
        <v>74.495934163942707</v>
      </c>
      <c r="X167" s="2">
        <v>30.366060129907712</v>
      </c>
      <c r="Y167" s="2">
        <v>10.833570824354632</v>
      </c>
      <c r="Z167" s="2">
        <v>9310.9197507009376</v>
      </c>
      <c r="AA167" s="2">
        <v>31089.991628044518</v>
      </c>
      <c r="AB167" s="2">
        <v>59903.336848245817</v>
      </c>
      <c r="AC167" s="2">
        <v>1065.8904005484167</v>
      </c>
      <c r="AD167" s="2">
        <v>6.0211412848355099</v>
      </c>
      <c r="AE167" s="2">
        <v>297.70433331222222</v>
      </c>
      <c r="AF167" s="2">
        <v>121.35035001675874</v>
      </c>
      <c r="AG167" s="2">
        <v>43.293651064653261</v>
      </c>
      <c r="AH167" s="1">
        <v>9837.4170881876653</v>
      </c>
      <c r="AI167" s="1">
        <v>32848.013202886919</v>
      </c>
      <c r="AJ167" s="1">
        <v>63290.644243960931</v>
      </c>
      <c r="AK167" s="1">
        <v>1107.5110239398691</v>
      </c>
      <c r="AL167" s="12">
        <v>6.1933468518919357</v>
      </c>
      <c r="AM167" s="2">
        <v>74.495934168108562</v>
      </c>
      <c r="AN167" s="2">
        <v>30.366060128325188</v>
      </c>
      <c r="AO167" s="2">
        <v>10.833570823786401</v>
      </c>
      <c r="AP167" s="2">
        <v>9310.9197527834749</v>
      </c>
      <c r="AQ167" s="2">
        <v>31089.991622470945</v>
      </c>
      <c r="AR167" s="2">
        <v>59903.336837496208</v>
      </c>
      <c r="AS167" s="2">
        <v>1065.8611831018579</v>
      </c>
      <c r="AT167" s="2">
        <v>6.0209244545607952</v>
      </c>
      <c r="AU167" s="2">
        <v>297.7043333731765</v>
      </c>
      <c r="AV167" s="2">
        <v>121.35034999686968</v>
      </c>
      <c r="AW167" s="2">
        <v>43.293651057546462</v>
      </c>
      <c r="AX167" s="2">
        <v>9429.2781167462454</v>
      </c>
      <c r="AY167" s="2">
        <v>18731.01921878053</v>
      </c>
      <c r="AZ167" s="2">
        <v>11472.341266041358</v>
      </c>
      <c r="BA167" s="2">
        <v>889.11518916561079</v>
      </c>
      <c r="BB167" s="2">
        <v>5.6145980901089292</v>
      </c>
      <c r="BC167" s="2">
        <v>244.30086374740168</v>
      </c>
      <c r="BD167" s="2">
        <v>2419.7336601074735</v>
      </c>
      <c r="BE167" s="2">
        <v>2698.1540613942252</v>
      </c>
      <c r="BF167" s="2">
        <v>8531.4333704336568</v>
      </c>
      <c r="BG167" s="2">
        <v>9895.5657665230538</v>
      </c>
      <c r="BH167" s="2">
        <v>587.33405699129162</v>
      </c>
      <c r="BI167" s="2">
        <v>780.31118890103153</v>
      </c>
      <c r="BJ167" s="2">
        <v>5.1767400810446178</v>
      </c>
      <c r="BK167" s="2">
        <v>930.31494122580523</v>
      </c>
      <c r="BL167" s="2">
        <v>3244.4577641453029</v>
      </c>
      <c r="BM167" s="2">
        <v>3743.4780437289</v>
      </c>
    </row>
    <row r="168" spans="1:65">
      <c r="A168" s="2">
        <f t="shared" si="2"/>
        <v>2162</v>
      </c>
      <c r="B168" s="1">
        <f>economy!Z208</f>
        <v>9326.6173554265697</v>
      </c>
      <c r="C168" s="1">
        <f>economy!AA208</f>
        <v>18435.389980060394</v>
      </c>
      <c r="D168" s="1">
        <f>economy!AB208</f>
        <v>10983.750567283018</v>
      </c>
      <c r="E168" s="1">
        <f>temperature!G318</f>
        <v>889.27511111225738</v>
      </c>
      <c r="F168" s="12">
        <f>temperature!I318</f>
        <v>5.6303660975765908</v>
      </c>
      <c r="G168" s="2">
        <f>economy!BE208</f>
        <v>255.06360736698619</v>
      </c>
      <c r="H168" s="2">
        <f>economy!BF208</f>
        <v>2499.2082982603683</v>
      </c>
      <c r="I168" s="2">
        <f>economy!BG208</f>
        <v>2641.8945418300727</v>
      </c>
      <c r="J168" s="1">
        <v>10264.977656599014</v>
      </c>
      <c r="K168" s="1">
        <v>34426.512973302742</v>
      </c>
      <c r="L168" s="1">
        <v>67082.174028891517</v>
      </c>
      <c r="M168" s="1">
        <v>1154.4444362197014</v>
      </c>
      <c r="N168" s="12">
        <v>6.3914361907237129</v>
      </c>
      <c r="O168" s="2">
        <v>0</v>
      </c>
      <c r="P168" s="2">
        <v>0</v>
      </c>
      <c r="Q168" s="2">
        <v>0</v>
      </c>
      <c r="R168" s="2">
        <v>9748.6814544080516</v>
      </c>
      <c r="S168" s="2">
        <v>32694.967274351362</v>
      </c>
      <c r="T168" s="2">
        <v>63708.150932130782</v>
      </c>
      <c r="U168" s="2">
        <v>1112.9471591714655</v>
      </c>
      <c r="V168" s="2">
        <v>6.2258902208473117</v>
      </c>
      <c r="W168" s="2">
        <v>74.924198864953397</v>
      </c>
      <c r="X168" s="2">
        <v>30.585952014320515</v>
      </c>
      <c r="Y168" s="2">
        <v>10.904796163571907</v>
      </c>
      <c r="Z168" s="2">
        <v>9226.9332373855341</v>
      </c>
      <c r="AA168" s="2">
        <v>30945.136696416852</v>
      </c>
      <c r="AB168" s="2">
        <v>60298.498626297784</v>
      </c>
      <c r="AC168" s="2">
        <v>1071.01435618083</v>
      </c>
      <c r="AD168" s="2">
        <v>6.0528049061515787</v>
      </c>
      <c r="AE168" s="2">
        <v>299.41578586802746</v>
      </c>
      <c r="AF168" s="2">
        <v>122.2290928298157</v>
      </c>
      <c r="AG168" s="2">
        <v>43.578285284328487</v>
      </c>
      <c r="AH168" s="1">
        <v>9748.681454953201</v>
      </c>
      <c r="AI168" s="1">
        <v>32694.967272647475</v>
      </c>
      <c r="AJ168" s="1">
        <v>63708.150928789219</v>
      </c>
      <c r="AK168" s="1">
        <v>1112.9328939121403</v>
      </c>
      <c r="AL168" s="12">
        <v>6.2257878992175613</v>
      </c>
      <c r="AM168" s="2">
        <v>74.924198868788963</v>
      </c>
      <c r="AN168" s="2">
        <v>30.585952012863153</v>
      </c>
      <c r="AO168" s="2">
        <v>10.904796163048665</v>
      </c>
      <c r="AP168" s="2">
        <v>9226.9332392747256</v>
      </c>
      <c r="AQ168" s="2">
        <v>30945.136691345007</v>
      </c>
      <c r="AR168" s="2">
        <v>60298.498616399578</v>
      </c>
      <c r="AS168" s="2">
        <v>1070.9852340756224</v>
      </c>
      <c r="AT168" s="2">
        <v>6.0525896410487769</v>
      </c>
      <c r="AU168" s="2">
        <v>299.41578592414925</v>
      </c>
      <c r="AV168" s="2">
        <v>122.22909281149944</v>
      </c>
      <c r="AW168" s="2">
        <v>43.578285277784353</v>
      </c>
      <c r="AX168" s="2">
        <v>9326.6173554265697</v>
      </c>
      <c r="AY168" s="2">
        <v>18435.389980060394</v>
      </c>
      <c r="AZ168" s="2">
        <v>10983.750567283018</v>
      </c>
      <c r="BA168" s="2">
        <v>889.27511111225738</v>
      </c>
      <c r="BB168" s="2">
        <v>5.6303660975765908</v>
      </c>
      <c r="BC168" s="2">
        <v>255.06360736698619</v>
      </c>
      <c r="BD168" s="2">
        <v>2499.2082982603683</v>
      </c>
      <c r="BE168" s="2">
        <v>2641.8945418300727</v>
      </c>
      <c r="BF168" s="2">
        <v>8418.4038985584502</v>
      </c>
      <c r="BG168" s="2">
        <v>15189.806721018023</v>
      </c>
      <c r="BH168" s="2">
        <v>591.0778403523617</v>
      </c>
      <c r="BI168" s="2">
        <v>779.14115449836208</v>
      </c>
      <c r="BJ168" s="2">
        <v>5.1855140878698762</v>
      </c>
      <c r="BK168" s="2">
        <v>959.68912629663225</v>
      </c>
      <c r="BL168" s="2">
        <v>7915.5513623050856</v>
      </c>
      <c r="BM168" s="2">
        <v>3767.3276069432181</v>
      </c>
    </row>
    <row r="169" spans="1:65">
      <c r="A169" s="2">
        <f t="shared" si="2"/>
        <v>2163</v>
      </c>
      <c r="B169" s="1">
        <f>economy!Z209</f>
        <v>9224.2454311999099</v>
      </c>
      <c r="C169" s="1">
        <f>economy!AA209</f>
        <v>18140.669399591949</v>
      </c>
      <c r="D169" s="1">
        <f>economy!AB209</f>
        <v>11689.394049095763</v>
      </c>
      <c r="E169" s="1">
        <f>temperature!G319</f>
        <v>889.35132508724143</v>
      </c>
      <c r="F169" s="12">
        <f>temperature!I319</f>
        <v>5.6457705578242692</v>
      </c>
      <c r="G169" s="2">
        <f>economy!BE209</f>
        <v>266.20005802613974</v>
      </c>
      <c r="H169" s="2">
        <f>economy!BF209</f>
        <v>2579.774837572983</v>
      </c>
      <c r="I169" s="2">
        <f>economy!BG209</f>
        <v>3184.8599610329052</v>
      </c>
      <c r="J169" s="1">
        <v>10171.797823022533</v>
      </c>
      <c r="K169" s="1">
        <v>34263.621709582942</v>
      </c>
      <c r="L169" s="1">
        <v>67520.218883512309</v>
      </c>
      <c r="M169" s="1">
        <v>1160.1512450356308</v>
      </c>
      <c r="N169" s="12">
        <v>6.4244531715781816</v>
      </c>
      <c r="O169" s="2">
        <v>0</v>
      </c>
      <c r="P169" s="2">
        <v>0</v>
      </c>
      <c r="Q169" s="2">
        <v>0</v>
      </c>
      <c r="R169" s="2">
        <v>9660.1882743492588</v>
      </c>
      <c r="S169" s="2">
        <v>32540.268930528957</v>
      </c>
      <c r="T169" s="2">
        <v>64124.163503303367</v>
      </c>
      <c r="U169" s="2">
        <v>1118.3597752969658</v>
      </c>
      <c r="V169" s="2">
        <v>6.2581886995485672</v>
      </c>
      <c r="W169" s="2">
        <v>75.35061694390761</v>
      </c>
      <c r="X169" s="2">
        <v>30.805219307476705</v>
      </c>
      <c r="Y169" s="2">
        <v>10.97577002632759</v>
      </c>
      <c r="Z169" s="2">
        <v>9143.1762011465453</v>
      </c>
      <c r="AA169" s="2">
        <v>30798.717788369238</v>
      </c>
      <c r="AB169" s="2">
        <v>60692.246255795559</v>
      </c>
      <c r="AC169" s="2">
        <v>1076.1296639930611</v>
      </c>
      <c r="AD169" s="2">
        <v>6.0843338160171783</v>
      </c>
      <c r="AE169" s="2">
        <v>301.11985886189194</v>
      </c>
      <c r="AF169" s="2">
        <v>123.10533962052303</v>
      </c>
      <c r="AG169" s="2">
        <v>43.861914541376166</v>
      </c>
      <c r="AH169" s="1">
        <v>9660.1882748437893</v>
      </c>
      <c r="AI169" s="1">
        <v>32540.268928978468</v>
      </c>
      <c r="AJ169" s="1">
        <v>64124.16350022651</v>
      </c>
      <c r="AK169" s="1">
        <v>1118.3455563030154</v>
      </c>
      <c r="AL169" s="12">
        <v>6.2580871234154989</v>
      </c>
      <c r="AM169" s="2">
        <v>75.350616947439107</v>
      </c>
      <c r="AN169" s="2">
        <v>30.80521930613461</v>
      </c>
      <c r="AO169" s="2">
        <v>10.975770025845783</v>
      </c>
      <c r="AP169" s="2">
        <v>9143.1762028603225</v>
      </c>
      <c r="AQ169" s="2">
        <v>30798.717783753997</v>
      </c>
      <c r="AR169" s="2">
        <v>60692.246246681432</v>
      </c>
      <c r="AS169" s="2">
        <v>1076.1006363044767</v>
      </c>
      <c r="AT169" s="2">
        <v>6.0841200969475926</v>
      </c>
      <c r="AU169" s="2">
        <v>301.11985891356409</v>
      </c>
      <c r="AV169" s="2">
        <v>123.10533960365544</v>
      </c>
      <c r="AW169" s="2">
        <v>43.861914535350209</v>
      </c>
      <c r="AX169" s="2">
        <v>9224.2454311999099</v>
      </c>
      <c r="AY169" s="2">
        <v>18140.669399591949</v>
      </c>
      <c r="AZ169" s="2">
        <v>11689.394049095763</v>
      </c>
      <c r="BA169" s="2">
        <v>889.35132508724143</v>
      </c>
      <c r="BB169" s="2">
        <v>5.6457705578242692</v>
      </c>
      <c r="BC169" s="2">
        <v>266.20005802613974</v>
      </c>
      <c r="BD169" s="2">
        <v>2579.774837572983</v>
      </c>
      <c r="BE169" s="2">
        <v>3184.8599610329052</v>
      </c>
      <c r="BF169" s="2">
        <v>8317.8108448491821</v>
      </c>
      <c r="BG169" s="2">
        <v>5962.0697577996934</v>
      </c>
      <c r="BH169" s="2">
        <v>594.81726138404451</v>
      </c>
      <c r="BI169" s="2">
        <v>778.7427308243665</v>
      </c>
      <c r="BJ169" s="2">
        <v>5.1940464624515696</v>
      </c>
      <c r="BK169" s="2">
        <v>1010.8435537966217</v>
      </c>
      <c r="BL169" s="2">
        <v>1368.1676701174704</v>
      </c>
      <c r="BM169" s="2">
        <v>3791.1457152434277</v>
      </c>
    </row>
    <row r="170" spans="1:65">
      <c r="A170" s="2">
        <f t="shared" si="2"/>
        <v>2164</v>
      </c>
      <c r="B170" s="1">
        <f>economy!Z210</f>
        <v>9122.2577806958925</v>
      </c>
      <c r="C170" s="1">
        <f>economy!AA210</f>
        <v>17848.50715994148</v>
      </c>
      <c r="D170" s="1">
        <f>economy!AB210</f>
        <v>7033.8083684534167</v>
      </c>
      <c r="E170" s="1">
        <f>temperature!G320</f>
        <v>889.51051664039301</v>
      </c>
      <c r="F170" s="12">
        <f>temperature!I320</f>
        <v>5.6608379876846611</v>
      </c>
      <c r="G170" s="2">
        <f>economy!BE210</f>
        <v>277.91925168050005</v>
      </c>
      <c r="H170" s="2">
        <f>economy!BF210</f>
        <v>2663.7028375605805</v>
      </c>
      <c r="I170" s="2">
        <f>economy!BG210</f>
        <v>1247.4360736143276</v>
      </c>
      <c r="J170" s="1">
        <v>10078.887501187612</v>
      </c>
      <c r="K170" s="1">
        <v>34099.047224922746</v>
      </c>
      <c r="L170" s="1">
        <v>67956.667829833299</v>
      </c>
      <c r="M170" s="1">
        <v>1165.8481815482205</v>
      </c>
      <c r="N170" s="12">
        <v>6.4573217715023556</v>
      </c>
      <c r="O170" s="2">
        <v>0</v>
      </c>
      <c r="P170" s="2">
        <v>0</v>
      </c>
      <c r="Q170" s="2">
        <v>0</v>
      </c>
      <c r="R170" s="2">
        <v>9571.9510504416921</v>
      </c>
      <c r="S170" s="2">
        <v>32383.972026514719</v>
      </c>
      <c r="T170" s="2">
        <v>64538.660435378632</v>
      </c>
      <c r="U170" s="2">
        <v>1123.7630773528035</v>
      </c>
      <c r="V170" s="2">
        <v>6.2903454760859203</v>
      </c>
      <c r="W170" s="2">
        <v>75.775172305309013</v>
      </c>
      <c r="X170" s="2">
        <v>31.023848233314073</v>
      </c>
      <c r="Y170" s="2">
        <v>11.046488805335041</v>
      </c>
      <c r="Z170" s="2">
        <v>9059.661422333158</v>
      </c>
      <c r="AA170" s="2">
        <v>30650.78587490338</v>
      </c>
      <c r="AB170" s="2">
        <v>61084.559363060398</v>
      </c>
      <c r="AC170" s="2">
        <v>1081.2362219532647</v>
      </c>
      <c r="AD170" s="2">
        <v>6.1157280479924978</v>
      </c>
      <c r="AE170" s="2">
        <v>302.81648797216815</v>
      </c>
      <c r="AF170" s="2">
        <v>123.97903533629278</v>
      </c>
      <c r="AG170" s="2">
        <v>44.144524420176367</v>
      </c>
      <c r="AH170" s="1">
        <v>9571.9510508903077</v>
      </c>
      <c r="AI170" s="1">
        <v>32383.972025103842</v>
      </c>
      <c r="AJ170" s="1">
        <v>64538.660432545556</v>
      </c>
      <c r="AK170" s="1">
        <v>1123.7489041771289</v>
      </c>
      <c r="AL170" s="12">
        <v>6.2902446361787367</v>
      </c>
      <c r="AM170" s="2">
        <v>75.775172308560471</v>
      </c>
      <c r="AN170" s="2">
        <v>31.023848232078137</v>
      </c>
      <c r="AO170" s="2">
        <v>11.046488804891391</v>
      </c>
      <c r="AP170" s="2">
        <v>9059.6614238877937</v>
      </c>
      <c r="AQ170" s="2">
        <v>30650.785870703687</v>
      </c>
      <c r="AR170" s="2">
        <v>61084.559354668309</v>
      </c>
      <c r="AS170" s="2">
        <v>1081.2072877688806</v>
      </c>
      <c r="AT170" s="2">
        <v>6.1155158560337384</v>
      </c>
      <c r="AU170" s="2">
        <v>302.81648801974302</v>
      </c>
      <c r="AV170" s="2">
        <v>123.97903532075946</v>
      </c>
      <c r="AW170" s="2">
        <v>44.144524414627604</v>
      </c>
      <c r="AX170" s="2">
        <v>9122.2577806958925</v>
      </c>
      <c r="AY170" s="2">
        <v>17848.50715994148</v>
      </c>
      <c r="AZ170" s="2">
        <v>7033.8083684534167</v>
      </c>
      <c r="BA170" s="2">
        <v>889.51051664039301</v>
      </c>
      <c r="BB170" s="2">
        <v>5.6608379876846611</v>
      </c>
      <c r="BC170" s="2">
        <v>277.91925168050005</v>
      </c>
      <c r="BD170" s="2">
        <v>2663.7028375605805</v>
      </c>
      <c r="BE170" s="2">
        <v>1247.4360736143276</v>
      </c>
      <c r="BF170" s="2">
        <v>8198.7975961639841</v>
      </c>
      <c r="BG170" s="2">
        <v>20615.167963690245</v>
      </c>
      <c r="BH170" s="2">
        <v>598.55138426645237</v>
      </c>
      <c r="BI170" s="2">
        <v>777.06844937368589</v>
      </c>
      <c r="BJ170" s="2">
        <v>5.202086625427814</v>
      </c>
      <c r="BK170" s="2">
        <v>1027.5619772037794</v>
      </c>
      <c r="BL170" s="2">
        <v>11910.079614385617</v>
      </c>
      <c r="BM170" s="2">
        <v>3814.9268236212115</v>
      </c>
    </row>
    <row r="171" spans="1:65">
      <c r="A171" s="2">
        <f t="shared" si="2"/>
        <v>2165</v>
      </c>
      <c r="B171" s="1">
        <f>economy!Z211</f>
        <v>9020.3281541460037</v>
      </c>
      <c r="C171" s="1">
        <f>economy!AA211</f>
        <v>17552.389367620392</v>
      </c>
      <c r="D171" s="1">
        <f>economy!AB211</f>
        <v>27462.025451316942</v>
      </c>
      <c r="E171" s="1">
        <f>temperature!G321</f>
        <v>889.0073324797039</v>
      </c>
      <c r="F171" s="12">
        <f>temperature!I321</f>
        <v>5.6754621345595337</v>
      </c>
      <c r="G171" s="2">
        <f>economy!BE211</f>
        <v>289.29838538738494</v>
      </c>
      <c r="H171" s="2">
        <f>economy!BF211</f>
        <v>2740.294266276936</v>
      </c>
      <c r="I171" s="2">
        <f>economy!BG211</f>
        <v>4159.9732783150794</v>
      </c>
      <c r="J171" s="1">
        <v>9986.2605142663269</v>
      </c>
      <c r="K171" s="1">
        <v>33932.845702331171</v>
      </c>
      <c r="L171" s="1">
        <v>68391.498743487391</v>
      </c>
      <c r="M171" s="1">
        <v>1171.5351385697572</v>
      </c>
      <c r="N171" s="12">
        <v>6.4900422063634808</v>
      </c>
      <c r="O171" s="2">
        <v>0</v>
      </c>
      <c r="P171" s="2">
        <v>0</v>
      </c>
      <c r="Q171" s="2">
        <v>0</v>
      </c>
      <c r="R171" s="2">
        <v>9483.9829105946828</v>
      </c>
      <c r="S171" s="2">
        <v>32226.129919487372</v>
      </c>
      <c r="T171" s="2">
        <v>64951.620716774414</v>
      </c>
      <c r="U171" s="2">
        <v>1129.1569627899335</v>
      </c>
      <c r="V171" s="2">
        <v>6.3223606898585336</v>
      </c>
      <c r="W171" s="2">
        <v>76.197849366200771</v>
      </c>
      <c r="X171" s="2">
        <v>31.241825295658025</v>
      </c>
      <c r="Y171" s="2">
        <v>11.116948979746311</v>
      </c>
      <c r="Z171" s="2">
        <v>8976.4013262491535</v>
      </c>
      <c r="AA171" s="2">
        <v>30501.39145752566</v>
      </c>
      <c r="AB171" s="2">
        <v>61475.418061043521</v>
      </c>
      <c r="AC171" s="2">
        <v>1086.3339321988155</v>
      </c>
      <c r="AD171" s="2">
        <v>6.1469876638447341</v>
      </c>
      <c r="AE171" s="2">
        <v>304.50561092544746</v>
      </c>
      <c r="AF171" s="2">
        <v>124.85012604303851</v>
      </c>
      <c r="AG171" s="2">
        <v>44.426100850540003</v>
      </c>
      <c r="AH171" s="1">
        <v>9483.9829110016326</v>
      </c>
      <c r="AI171" s="1">
        <v>32226.129918203536</v>
      </c>
      <c r="AJ171" s="1">
        <v>64951.620714165831</v>
      </c>
      <c r="AK171" s="1">
        <v>1129.1428349913576</v>
      </c>
      <c r="AL171" s="12">
        <v>6.3222605770161602</v>
      </c>
      <c r="AM171" s="2">
        <v>76.197849369194373</v>
      </c>
      <c r="AN171" s="2">
        <v>31.241825294519867</v>
      </c>
      <c r="AO171" s="2">
        <v>11.116948979337792</v>
      </c>
      <c r="AP171" s="2">
        <v>8976.4013276594178</v>
      </c>
      <c r="AQ171" s="2">
        <v>30501.391453704142</v>
      </c>
      <c r="AR171" s="2">
        <v>61475.418053316345</v>
      </c>
      <c r="AS171" s="2">
        <v>1086.3050906182993</v>
      </c>
      <c r="AT171" s="2">
        <v>6.1467769802914525</v>
      </c>
      <c r="AU171" s="2">
        <v>304.50561096924952</v>
      </c>
      <c r="AV171" s="2">
        <v>124.850126028734</v>
      </c>
      <c r="AW171" s="2">
        <v>44.426100845430689</v>
      </c>
      <c r="AX171" s="2">
        <v>9020.3281541460037</v>
      </c>
      <c r="AY171" s="2">
        <v>17552.389367620392</v>
      </c>
      <c r="AZ171" s="2">
        <v>27462.025451316942</v>
      </c>
      <c r="BA171" s="2">
        <v>889.0073324797039</v>
      </c>
      <c r="BB171" s="2">
        <v>5.6754621345595337</v>
      </c>
      <c r="BC171" s="2">
        <v>289.29838538738494</v>
      </c>
      <c r="BD171" s="2">
        <v>2740.294266276936</v>
      </c>
      <c r="BE171" s="2">
        <v>4159.9732783150794</v>
      </c>
      <c r="BF171" s="2">
        <v>8112.0185405769143</v>
      </c>
      <c r="BG171" s="2">
        <v>332.17975863229231</v>
      </c>
      <c r="BH171" s="2">
        <v>602.27933426577874</v>
      </c>
      <c r="BI171" s="2">
        <v>777.48288517093215</v>
      </c>
      <c r="BJ171" s="2">
        <v>5.2100730151985148</v>
      </c>
      <c r="BK171" s="2">
        <v>1104.449973367568</v>
      </c>
      <c r="BL171" s="2">
        <v>10955.522709754907</v>
      </c>
      <c r="BM171" s="2">
        <v>3838.6657465658577</v>
      </c>
    </row>
    <row r="172" spans="1:65">
      <c r="A172" s="2">
        <f t="shared" si="2"/>
        <v>2166</v>
      </c>
      <c r="B172" s="1">
        <f>economy!Z212</f>
        <v>8920.0503753282628</v>
      </c>
      <c r="C172" s="1">
        <f>economy!AA212</f>
        <v>17282.726074314123</v>
      </c>
      <c r="D172" s="1">
        <f>economy!AB212</f>
        <v>656.7242876250549</v>
      </c>
      <c r="E172" s="1">
        <f>temperature!G322</f>
        <v>891.33072943559785</v>
      </c>
      <c r="F172" s="12">
        <f>temperature!I322</f>
        <v>5.6901571837830449</v>
      </c>
      <c r="G172" s="2">
        <f>economy!BE212</f>
        <v>304.47898469933085</v>
      </c>
      <c r="H172" s="2">
        <f>economy!BF212</f>
        <v>2856.9615758671266</v>
      </c>
      <c r="I172" s="2">
        <f>economy!BG212</f>
        <v>3899.6069661516326</v>
      </c>
      <c r="J172" s="1">
        <v>9893.9302947257129</v>
      </c>
      <c r="K172" s="1">
        <v>33765.072789993683</v>
      </c>
      <c r="L172" s="1">
        <v>68824.690039180088</v>
      </c>
      <c r="M172" s="1">
        <v>1177.2120134450438</v>
      </c>
      <c r="N172" s="12">
        <v>6.5226147184616403</v>
      </c>
      <c r="O172" s="2">
        <v>0</v>
      </c>
      <c r="P172" s="2">
        <v>0</v>
      </c>
      <c r="Q172" s="2">
        <v>0</v>
      </c>
      <c r="R172" s="2">
        <v>9396.2966116638017</v>
      </c>
      <c r="S172" s="2">
        <v>32066.795458702178</v>
      </c>
      <c r="T172" s="2">
        <v>65363.023847867764</v>
      </c>
      <c r="U172" s="2">
        <v>1134.541333374842</v>
      </c>
      <c r="V172" s="2">
        <v>6.3542345071892585</v>
      </c>
      <c r="W172" s="2">
        <v>76.618633051409304</v>
      </c>
      <c r="X172" s="2">
        <v>31.459137277618932</v>
      </c>
      <c r="Y172" s="2">
        <v>11.187147114768921</v>
      </c>
      <c r="Z172" s="2">
        <v>8893.4079870034748</v>
      </c>
      <c r="AA172" s="2">
        <v>30350.584557003272</v>
      </c>
      <c r="AB172" s="2">
        <v>61864.802947255681</v>
      </c>
      <c r="AC172" s="2">
        <v>1091.4227009633651</v>
      </c>
      <c r="AD172" s="2">
        <v>6.1781127526804065</v>
      </c>
      <c r="AE172" s="2">
        <v>306.18716747755099</v>
      </c>
      <c r="AF172" s="2">
        <v>125.71855892276636</v>
      </c>
      <c r="AG172" s="2">
        <v>44.706630106177371</v>
      </c>
      <c r="AH172" s="1">
        <v>9396.2966120329584</v>
      </c>
      <c r="AI172" s="1">
        <v>32066.795457533968</v>
      </c>
      <c r="AJ172" s="1">
        <v>65363.023845465847</v>
      </c>
      <c r="AK172" s="1">
        <v>1134.5272505180092</v>
      </c>
      <c r="AL172" s="12">
        <v>6.3541351123604652</v>
      </c>
      <c r="AM172" s="2">
        <v>76.6186330541655</v>
      </c>
      <c r="AN172" s="2">
        <v>31.459137276570811</v>
      </c>
      <c r="AO172" s="2">
        <v>11.187147114392763</v>
      </c>
      <c r="AP172" s="2">
        <v>8893.4079882827609</v>
      </c>
      <c r="AQ172" s="2">
        <v>30350.584553525896</v>
      </c>
      <c r="AR172" s="2">
        <v>61864.802940140798</v>
      </c>
      <c r="AS172" s="2">
        <v>1091.3939510982673</v>
      </c>
      <c r="AT172" s="2">
        <v>6.1779035590448297</v>
      </c>
      <c r="AU172" s="2">
        <v>306.1871675178794</v>
      </c>
      <c r="AV172" s="2">
        <v>125.71855890959364</v>
      </c>
      <c r="AW172" s="2">
        <v>44.706630101472754</v>
      </c>
      <c r="AX172" s="2">
        <v>8920.0503753282628</v>
      </c>
      <c r="AY172" s="2">
        <v>17282.726074314123</v>
      </c>
      <c r="AZ172" s="2">
        <v>656.7242876250549</v>
      </c>
      <c r="BA172" s="2">
        <v>891.33072943559785</v>
      </c>
      <c r="BB172" s="2">
        <v>5.6901571837830449</v>
      </c>
      <c r="BC172" s="2">
        <v>304.47898469933085</v>
      </c>
      <c r="BD172" s="2">
        <v>2856.9615758671266</v>
      </c>
      <c r="BE172" s="2">
        <v>3899.6069661516326</v>
      </c>
      <c r="BF172" s="2">
        <v>7974.9444230809695</v>
      </c>
      <c r="BG172" s="2">
        <v>301.92444715476688</v>
      </c>
      <c r="BH172" s="2">
        <v>606.00029355602601</v>
      </c>
      <c r="BI172" s="2">
        <v>775.04779110467507</v>
      </c>
      <c r="BJ172" s="2">
        <v>5.2174295059712286</v>
      </c>
      <c r="BK172" s="2">
        <v>1089.7724662717883</v>
      </c>
      <c r="BL172" s="2">
        <v>11016.092762444552</v>
      </c>
      <c r="BM172" s="2">
        <v>3862.3576334619652</v>
      </c>
    </row>
    <row r="173" spans="1:65">
      <c r="A173" s="2">
        <f t="shared" si="2"/>
        <v>2167</v>
      </c>
      <c r="B173" s="1">
        <f>economy!Z213</f>
        <v>8814.7043742185233</v>
      </c>
      <c r="C173" s="1">
        <f>economy!AA213</f>
        <v>16908.53150503046</v>
      </c>
      <c r="D173" s="1">
        <f>economy!AB213</f>
        <v>615.59369358169272</v>
      </c>
      <c r="E173" s="1">
        <f>temperature!G323</f>
        <v>889.80954391098919</v>
      </c>
      <c r="F173" s="12">
        <f>temperature!I323</f>
        <v>5.7042411163935887</v>
      </c>
      <c r="G173" s="2">
        <f>economy!BE213</f>
        <v>313.45524312218942</v>
      </c>
      <c r="H173" s="2">
        <f>economy!BF213</f>
        <v>2881.4186188271965</v>
      </c>
      <c r="I173" s="2">
        <f>economy!BG213</f>
        <v>3920.3496308032104</v>
      </c>
      <c r="J173" s="1">
        <v>9801.9098886997126</v>
      </c>
      <c r="K173" s="1">
        <v>33595.78358939194</v>
      </c>
      <c r="L173" s="1">
        <v>69256.220668198614</v>
      </c>
      <c r="M173" s="1">
        <v>1182.87870797084</v>
      </c>
      <c r="N173" s="12">
        <v>6.5550395756359929</v>
      </c>
      <c r="O173" s="2">
        <v>0</v>
      </c>
      <c r="P173" s="2">
        <v>0</v>
      </c>
      <c r="Q173" s="2">
        <v>0</v>
      </c>
      <c r="R173" s="2">
        <v>9308.9045436029392</v>
      </c>
      <c r="S173" s="2">
        <v>31906.020974208164</v>
      </c>
      <c r="T173" s="2">
        <v>65772.849838628885</v>
      </c>
      <c r="U173" s="2">
        <v>1139.9160951128281</v>
      </c>
      <c r="V173" s="2">
        <v>6.3859671204502746</v>
      </c>
      <c r="W173" s="2">
        <v>77.037508788694751</v>
      </c>
      <c r="X173" s="2">
        <v>31.675771240881847</v>
      </c>
      <c r="Y173" s="2">
        <v>11.257079861253443</v>
      </c>
      <c r="Z173" s="2">
        <v>8810.693131439999</v>
      </c>
      <c r="AA173" s="2">
        <v>30198.414702685179</v>
      </c>
      <c r="AB173" s="2">
        <v>62252.695101527846</v>
      </c>
      <c r="AC173" s="2">
        <v>1096.5024385040042</v>
      </c>
      <c r="AD173" s="2">
        <v>6.2091034300938706</v>
      </c>
      <c r="AE173" s="2">
        <v>307.86109939415132</v>
      </c>
      <c r="AF173" s="2">
        <v>126.58428227073709</v>
      </c>
      <c r="AG173" s="2">
        <v>44.986098803049835</v>
      </c>
      <c r="AH173" s="1">
        <v>9308.9045439378078</v>
      </c>
      <c r="AI173" s="1">
        <v>31906.020973145158</v>
      </c>
      <c r="AJ173" s="1">
        <v>65772.849836417343</v>
      </c>
      <c r="AK173" s="1">
        <v>1139.9020567681016</v>
      </c>
      <c r="AL173" s="12">
        <v>6.3858684346937107</v>
      </c>
      <c r="AM173" s="2">
        <v>77.037508791232355</v>
      </c>
      <c r="AN173" s="2">
        <v>31.67577123991666</v>
      </c>
      <c r="AO173" s="2">
        <v>11.257079860907076</v>
      </c>
      <c r="AP173" s="2">
        <v>8810.6931326004706</v>
      </c>
      <c r="AQ173" s="2">
        <v>30198.414699521003</v>
      </c>
      <c r="AR173" s="2">
        <v>62252.6950949768</v>
      </c>
      <c r="AS173" s="2">
        <v>1096.473779477556</v>
      </c>
      <c r="AT173" s="2">
        <v>6.2088957081061356</v>
      </c>
      <c r="AU173" s="2">
        <v>307.86109943128093</v>
      </c>
      <c r="AV173" s="2">
        <v>126.58428225860666</v>
      </c>
      <c r="AW173" s="2">
        <v>44.986098798717897</v>
      </c>
      <c r="AX173" s="2">
        <v>8814.7043742185233</v>
      </c>
      <c r="AY173" s="2">
        <v>16908.53150503046</v>
      </c>
      <c r="AZ173" s="2">
        <v>615.59369358169272</v>
      </c>
      <c r="BA173" s="2">
        <v>889.80954391098919</v>
      </c>
      <c r="BB173" s="2">
        <v>5.7042411163935887</v>
      </c>
      <c r="BC173" s="2">
        <v>313.45524312218942</v>
      </c>
      <c r="BD173" s="2">
        <v>2881.4186188271965</v>
      </c>
      <c r="BE173" s="2">
        <v>3920.3496308032104</v>
      </c>
      <c r="BF173" s="2">
        <v>7916.0085912848672</v>
      </c>
      <c r="BG173" s="2">
        <v>299.98492874846147</v>
      </c>
      <c r="BH173" s="2">
        <v>609.71349732270528</v>
      </c>
      <c r="BI173" s="2">
        <v>772.72844571469784</v>
      </c>
      <c r="BJ173" s="2">
        <v>5.2241985036128149</v>
      </c>
      <c r="BK173" s="2">
        <v>1144.7901742341219</v>
      </c>
      <c r="BL173" s="2">
        <v>11077.507416128055</v>
      </c>
      <c r="BM173" s="2">
        <v>3885.9979456686183</v>
      </c>
    </row>
    <row r="174" spans="1:65">
      <c r="A174" s="2">
        <f t="shared" si="2"/>
        <v>2168</v>
      </c>
      <c r="B174" s="1">
        <f>economy!Z214</f>
        <v>8720.2934206894879</v>
      </c>
      <c r="C174" s="1">
        <f>economy!AA214</f>
        <v>16786.149705290169</v>
      </c>
      <c r="D174" s="1">
        <f>economy!AB214</f>
        <v>618.84076256661081</v>
      </c>
      <c r="E174" s="1">
        <f>temperature!G324</f>
        <v>888.36674287843744</v>
      </c>
      <c r="F174" s="12">
        <f>temperature!I324</f>
        <v>5.7177473195476916</v>
      </c>
      <c r="G174" s="2">
        <f>economy!BE214</f>
        <v>327.20809401662797</v>
      </c>
      <c r="H174" s="2">
        <f>economy!BF214</f>
        <v>3025.246778410642</v>
      </c>
      <c r="I174" s="2">
        <f>economy!BG214</f>
        <v>3941.2575391365758</v>
      </c>
      <c r="J174" s="1">
        <v>9710.2119604436193</v>
      </c>
      <c r="K174" s="1">
        <v>33425.032644042374</v>
      </c>
      <c r="L174" s="1">
        <v>69686.070115740105</v>
      </c>
      <c r="M174" s="1">
        <v>1188.5351283154459</v>
      </c>
      <c r="N174" s="12">
        <v>6.5873170703897879</v>
      </c>
      <c r="O174" s="2">
        <v>0</v>
      </c>
      <c r="P174" s="2">
        <v>0</v>
      </c>
      <c r="Q174" s="2">
        <v>0</v>
      </c>
      <c r="R174" s="2">
        <v>9221.8187336946412</v>
      </c>
      <c r="S174" s="2">
        <v>31743.858266153129</v>
      </c>
      <c r="T174" s="2">
        <v>66181.079206084265</v>
      </c>
      <c r="U174" s="2">
        <v>1145.2811581714234</v>
      </c>
      <c r="V174" s="2">
        <v>6.417558747206229</v>
      </c>
      <c r="W174" s="2">
        <v>77.454462503812948</v>
      </c>
      <c r="X174" s="2">
        <v>31.891714524891739</v>
      </c>
      <c r="Y174" s="2">
        <v>11.326743955252731</v>
      </c>
      <c r="Z174" s="2">
        <v>8728.2681431415331</v>
      </c>
      <c r="AA174" s="2">
        <v>30044.93092237963</v>
      </c>
      <c r="AB174" s="2">
        <v>62639.076083609754</v>
      </c>
      <c r="AC174" s="2">
        <v>1101.5730590285643</v>
      </c>
      <c r="AD174" s="2">
        <v>6.2399598373319547</v>
      </c>
      <c r="AE174" s="2">
        <v>309.52735043103689</v>
      </c>
      <c r="AF174" s="2">
        <v>127.4472454922098</v>
      </c>
      <c r="AG174" s="2">
        <v>45.264493897608631</v>
      </c>
      <c r="AH174" s="1">
        <v>9221.818733998407</v>
      </c>
      <c r="AI174" s="1">
        <v>31743.858265185863</v>
      </c>
      <c r="AJ174" s="1">
        <v>66181.079204047943</v>
      </c>
      <c r="AK174" s="1">
        <v>1145.2671639147914</v>
      </c>
      <c r="AL174" s="12">
        <v>6.4174607616903696</v>
      </c>
      <c r="AM174" s="2">
        <v>77.454462506149227</v>
      </c>
      <c r="AN174" s="2">
        <v>31.891714524002943</v>
      </c>
      <c r="AO174" s="2">
        <v>11.326743954933807</v>
      </c>
      <c r="AP174" s="2">
        <v>8728.2681441942077</v>
      </c>
      <c r="AQ174" s="2">
        <v>30044.930919500461</v>
      </c>
      <c r="AR174" s="2">
        <v>62639.076077577913</v>
      </c>
      <c r="AS174" s="2">
        <v>1101.5444899754784</v>
      </c>
      <c r="AT174" s="2">
        <v>6.2397535689402694</v>
      </c>
      <c r="AU174" s="2">
        <v>309.52735046522156</v>
      </c>
      <c r="AV174" s="2">
        <v>127.44724548103936</v>
      </c>
      <c r="AW174" s="2">
        <v>45.264493893619857</v>
      </c>
      <c r="AX174" s="2">
        <v>8720.2934206894879</v>
      </c>
      <c r="AY174" s="2">
        <v>16786.149705290169</v>
      </c>
      <c r="AZ174" s="2">
        <v>618.84076256661081</v>
      </c>
      <c r="BA174" s="2">
        <v>888.36674287843744</v>
      </c>
      <c r="BB174" s="2">
        <v>5.7177473195476916</v>
      </c>
      <c r="BC174" s="2">
        <v>327.20809401662797</v>
      </c>
      <c r="BD174" s="2">
        <v>3025.246778410642</v>
      </c>
      <c r="BE174" s="2">
        <v>3941.2575391365758</v>
      </c>
      <c r="BF174" s="2">
        <v>7801.8851499303264</v>
      </c>
      <c r="BG174" s="2">
        <v>298.0715851384121</v>
      </c>
      <c r="BH174" s="2">
        <v>613.4182301329962</v>
      </c>
      <c r="BI174" s="2">
        <v>770.50776063821013</v>
      </c>
      <c r="BJ174" s="2">
        <v>5.2304177045617237</v>
      </c>
      <c r="BK174" s="2">
        <v>1186.3427337824319</v>
      </c>
      <c r="BL174" s="2">
        <v>11139.68553019379</v>
      </c>
      <c r="BM174" s="2">
        <v>3909.5824351834622</v>
      </c>
    </row>
    <row r="175" spans="1:65">
      <c r="A175" s="2">
        <f t="shared" si="2"/>
        <v>2169</v>
      </c>
      <c r="B175" s="1">
        <f>economy!Z215</f>
        <v>8619.5975922064954</v>
      </c>
      <c r="C175" s="1">
        <f>economy!AA215</f>
        <v>16363.969764755544</v>
      </c>
      <c r="D175" s="1">
        <f>economy!AB215</f>
        <v>622.11362619450222</v>
      </c>
      <c r="E175" s="1">
        <f>temperature!G325</f>
        <v>887.00976568381827</v>
      </c>
      <c r="F175" s="12">
        <f>temperature!I325</f>
        <v>5.7307094406951844</v>
      </c>
      <c r="G175" s="2">
        <f>economy!BE215</f>
        <v>341.11639576602647</v>
      </c>
      <c r="H175" s="2">
        <f>economy!BF215</f>
        <v>3066.7654525102789</v>
      </c>
      <c r="I175" s="2">
        <f>economy!BG215</f>
        <v>3962.3105023819339</v>
      </c>
      <c r="J175" s="1">
        <v>9618.8487968651243</v>
      </c>
      <c r="K175" s="1">
        <v>33252.87392884343</v>
      </c>
      <c r="L175" s="1">
        <v>70114.218398066019</v>
      </c>
      <c r="M175" s="1">
        <v>1194.1811849384633</v>
      </c>
      <c r="N175" s="12">
        <v>6.6194475190339537</v>
      </c>
      <c r="O175" s="2">
        <v>0</v>
      </c>
      <c r="P175" s="2">
        <v>0</v>
      </c>
      <c r="Q175" s="2">
        <v>0</v>
      </c>
      <c r="R175" s="2">
        <v>9135.0508508533112</v>
      </c>
      <c r="S175" s="2">
        <v>31580.358594666595</v>
      </c>
      <c r="T175" s="2">
        <v>66587.692971613724</v>
      </c>
      <c r="U175" s="2">
        <v>1150.6364368039924</v>
      </c>
      <c r="V175" s="2">
        <v>6.4490096293747277</v>
      </c>
      <c r="W175" s="2">
        <v>77.869480615494496</v>
      </c>
      <c r="X175" s="2">
        <v>32.106954745937358</v>
      </c>
      <c r="Y175" s="2">
        <v>11.396136217554062</v>
      </c>
      <c r="Z175" s="2">
        <v>8646.1440665026312</v>
      </c>
      <c r="AA175" s="2">
        <v>29890.181732778488</v>
      </c>
      <c r="AB175" s="2">
        <v>63023.927930611935</v>
      </c>
      <c r="AC175" s="2">
        <v>1106.63448062309</v>
      </c>
      <c r="AD175" s="2">
        <v>6.2706821404746345</v>
      </c>
      <c r="AE175" s="2">
        <v>311.18586631404901</v>
      </c>
      <c r="AF175" s="2">
        <v>128.30739909878068</v>
      </c>
      <c r="AG175" s="2">
        <v>45.541802684924903</v>
      </c>
      <c r="AH175" s="1">
        <v>9135.0508511288535</v>
      </c>
      <c r="AI175" s="1">
        <v>31580.35859378647</v>
      </c>
      <c r="AJ175" s="1">
        <v>66587.692969738826</v>
      </c>
      <c r="AK175" s="1">
        <v>1150.6224862169734</v>
      </c>
      <c r="AL175" s="12">
        <v>6.4489123353777416</v>
      </c>
      <c r="AM175" s="2">
        <v>77.869480617645507</v>
      </c>
      <c r="AN175" s="2">
        <v>32.106954745118898</v>
      </c>
      <c r="AO175" s="2">
        <v>11.396136217260404</v>
      </c>
      <c r="AP175" s="2">
        <v>8646.144067457526</v>
      </c>
      <c r="AQ175" s="2">
        <v>29890.181730158693</v>
      </c>
      <c r="AR175" s="2">
        <v>63023.927925058182</v>
      </c>
      <c r="AS175" s="2">
        <v>1106.6060006893692</v>
      </c>
      <c r="AT175" s="2">
        <v>6.27047730784526</v>
      </c>
      <c r="AU175" s="2">
        <v>311.1858663455219</v>
      </c>
      <c r="AV175" s="2">
        <v>128.30739908849432</v>
      </c>
      <c r="AW175" s="2">
        <v>45.54180268125215</v>
      </c>
      <c r="AX175" s="2">
        <v>8619.5975922064954</v>
      </c>
      <c r="AY175" s="2">
        <v>16363.969764755544</v>
      </c>
      <c r="AZ175" s="2">
        <v>622.11362619450222</v>
      </c>
      <c r="BA175" s="2">
        <v>887.00976568381827</v>
      </c>
      <c r="BB175" s="2">
        <v>5.7307094406951844</v>
      </c>
      <c r="BC175" s="2">
        <v>341.11639576602647</v>
      </c>
      <c r="BD175" s="2">
        <v>3066.7654525102789</v>
      </c>
      <c r="BE175" s="2">
        <v>3962.3105023819339</v>
      </c>
      <c r="BF175" s="2">
        <v>7698.7214720283819</v>
      </c>
      <c r="BG175" s="2">
        <v>296.18164059193123</v>
      </c>
      <c r="BH175" s="2">
        <v>617.11382255703768</v>
      </c>
      <c r="BI175" s="2">
        <v>768.3572963297056</v>
      </c>
      <c r="BJ175" s="2">
        <v>5.2361178817943657</v>
      </c>
      <c r="BK175" s="2">
        <v>1231.9642676519916</v>
      </c>
      <c r="BL175" s="2">
        <v>11202.55087838492</v>
      </c>
      <c r="BM175" s="2">
        <v>3933.1071247973159</v>
      </c>
    </row>
    <row r="176" spans="1:65">
      <c r="A176" s="2">
        <f t="shared" si="2"/>
        <v>2170</v>
      </c>
      <c r="B176" s="1">
        <f>economy!Z216</f>
        <v>8519.7124617605405</v>
      </c>
      <c r="C176" s="1">
        <f>economy!AA216</f>
        <v>16195.938842723164</v>
      </c>
      <c r="D176" s="1">
        <f>economy!AB216</f>
        <v>625.40909443770522</v>
      </c>
      <c r="E176" s="1">
        <f>temperature!G326</f>
        <v>885.67247816285771</v>
      </c>
      <c r="F176" s="12">
        <f>temperature!I326</f>
        <v>5.743148313826218</v>
      </c>
      <c r="G176" s="2">
        <f>economy!BE216</f>
        <v>355.38975923565118</v>
      </c>
      <c r="H176" s="2">
        <f>economy!BF216</f>
        <v>3200.1557917225196</v>
      </c>
      <c r="I176" s="2">
        <f>economy!BG216</f>
        <v>3983.4896732417824</v>
      </c>
      <c r="J176" s="1">
        <v>9527.8323121267367</v>
      </c>
      <c r="K176" s="1">
        <v>33079.360840020687</v>
      </c>
      <c r="L176" s="1">
        <v>70540.646059488645</v>
      </c>
      <c r="M176" s="1">
        <v>1199.8167925107839</v>
      </c>
      <c r="N176" s="12">
        <v>6.6514312608490647</v>
      </c>
      <c r="O176" s="2">
        <v>0</v>
      </c>
      <c r="P176" s="2">
        <v>0</v>
      </c>
      <c r="Q176" s="2">
        <v>0</v>
      </c>
      <c r="R176" s="2">
        <v>9048.6122099960994</v>
      </c>
      <c r="S176" s="2">
        <v>31415.572670310736</v>
      </c>
      <c r="T176" s="2">
        <v>66992.672658088835</v>
      </c>
      <c r="U176" s="2">
        <v>1155.9818492735506</v>
      </c>
      <c r="V176" s="2">
        <v>6.4803200324040269</v>
      </c>
      <c r="W176" s="2">
        <v>78.282550030345718</v>
      </c>
      <c r="X176" s="2">
        <v>32.321479796136749</v>
      </c>
      <c r="Y176" s="2">
        <v>11.465253553184901</v>
      </c>
      <c r="Z176" s="2">
        <v>8564.3316108666022</v>
      </c>
      <c r="AA176" s="2">
        <v>29734.215130419234</v>
      </c>
      <c r="AB176" s="2">
        <v>63407.233154297028</v>
      </c>
      <c r="AC176" s="2">
        <v>1111.6866251795295</v>
      </c>
      <c r="AD176" s="2">
        <v>6.3012705296316334</v>
      </c>
      <c r="AE176" s="2">
        <v>312.83659471870254</v>
      </c>
      <c r="AF176" s="2">
        <v>129.16469470432912</v>
      </c>
      <c r="AG176" s="2">
        <v>45.818012796714818</v>
      </c>
      <c r="AH176" s="1">
        <v>9048.6122102460504</v>
      </c>
      <c r="AI176" s="1">
        <v>31415.572669509907</v>
      </c>
      <c r="AJ176" s="1">
        <v>66992.672656362556</v>
      </c>
      <c r="AK176" s="1">
        <v>1155.9679419431013</v>
      </c>
      <c r="AL176" s="12">
        <v>6.4802234213135712</v>
      </c>
      <c r="AM176" s="2">
        <v>78.282550032326029</v>
      </c>
      <c r="AN176" s="2">
        <v>32.321479795383077</v>
      </c>
      <c r="AO176" s="2">
        <v>11.465253552914513</v>
      </c>
      <c r="AP176" s="2">
        <v>8564.3316117327868</v>
      </c>
      <c r="AQ176" s="2">
        <v>29734.215128035448</v>
      </c>
      <c r="AR176" s="2">
        <v>63407.233149183521</v>
      </c>
      <c r="AS176" s="2">
        <v>1111.6582335222793</v>
      </c>
      <c r="AT176" s="2">
        <v>6.3010671151487081</v>
      </c>
      <c r="AU176" s="2">
        <v>312.83659474767842</v>
      </c>
      <c r="AV176" s="2">
        <v>129.16469469485699</v>
      </c>
      <c r="AW176" s="2">
        <v>45.818012793333089</v>
      </c>
      <c r="AX176" s="2">
        <v>8519.7124617605405</v>
      </c>
      <c r="AY176" s="2">
        <v>16195.938842723164</v>
      </c>
      <c r="AZ176" s="2">
        <v>625.40909443770522</v>
      </c>
      <c r="BA176" s="2">
        <v>885.67247816285771</v>
      </c>
      <c r="BB176" s="2">
        <v>5.743148313826218</v>
      </c>
      <c r="BC176" s="2">
        <v>355.38975923565118</v>
      </c>
      <c r="BD176" s="2">
        <v>3200.1557917225196</v>
      </c>
      <c r="BE176" s="2">
        <v>3983.4896732417824</v>
      </c>
      <c r="BF176" s="2">
        <v>7594.329189108892</v>
      </c>
      <c r="BG176" s="2">
        <v>294.31256527667472</v>
      </c>
      <c r="BH176" s="2">
        <v>620.79964802538132</v>
      </c>
      <c r="BI176" s="2">
        <v>766.26556398986327</v>
      </c>
      <c r="BJ176" s="2">
        <v>5.2413265271010543</v>
      </c>
      <c r="BK176" s="2">
        <v>1278.5411081149539</v>
      </c>
      <c r="BL176" s="2">
        <v>11266.031945348761</v>
      </c>
      <c r="BM176" s="2">
        <v>3956.5682896475591</v>
      </c>
    </row>
    <row r="177" spans="1:65">
      <c r="A177" s="2">
        <f t="shared" si="2"/>
        <v>2171</v>
      </c>
      <c r="B177" s="1">
        <f>economy!Z217</f>
        <v>8420.4623651589482</v>
      </c>
      <c r="C177" s="1">
        <f>economy!AA217</f>
        <v>15815.371499203908</v>
      </c>
      <c r="D177" s="1">
        <f>economy!AB217</f>
        <v>628.72418956067702</v>
      </c>
      <c r="E177" s="1">
        <f>temperature!G327</f>
        <v>884.37719198171942</v>
      </c>
      <c r="F177" s="12">
        <f>temperature!I327</f>
        <v>5.7550880490242955</v>
      </c>
      <c r="G177" s="2">
        <f>economy!BE217</f>
        <v>370.35059787958301</v>
      </c>
      <c r="H177" s="2">
        <f>economy!BF217</f>
        <v>3254.2583098347513</v>
      </c>
      <c r="I177" s="2">
        <f>economy!BG217</f>
        <v>4004.7774710953049</v>
      </c>
      <c r="J177" s="1">
        <v>9437.1740523139542</v>
      </c>
      <c r="K177" s="1">
        <v>32904.54618565931</v>
      </c>
      <c r="L177" s="1">
        <v>70965.33416919595</v>
      </c>
      <c r="M177" s="1">
        <v>1205.4418698348372</v>
      </c>
      <c r="N177" s="12">
        <v>6.6832686572654803</v>
      </c>
      <c r="O177" s="2">
        <v>0</v>
      </c>
      <c r="P177" s="2">
        <v>0</v>
      </c>
      <c r="Q177" s="2">
        <v>0</v>
      </c>
      <c r="R177" s="2">
        <v>8962.5137764763203</v>
      </c>
      <c r="S177" s="2">
        <v>31249.550645089024</v>
      </c>
      <c r="T177" s="2">
        <v>67396.000286857205</v>
      </c>
      <c r="U177" s="2">
        <v>1161.3173177768354</v>
      </c>
      <c r="V177" s="2">
        <v>6.5114902444677725</v>
      </c>
      <c r="W177" s="2">
        <v>78.69365813767557</v>
      </c>
      <c r="X177" s="2">
        <v>32.53527784232822</v>
      </c>
      <c r="Y177" s="2">
        <v>11.534092950893543</v>
      </c>
      <c r="Z177" s="2">
        <v>8482.8411547215892</v>
      </c>
      <c r="AA177" s="2">
        <v>29577.078583174723</v>
      </c>
      <c r="AB177" s="2">
        <v>63788.974738225559</v>
      </c>
      <c r="AC177" s="2">
        <v>1116.72941832367</v>
      </c>
      <c r="AD177" s="2">
        <v>6.3317252181548511</v>
      </c>
      <c r="AE177" s="2">
        <v>314.47948524951437</v>
      </c>
      <c r="AF177" s="2">
        <v>130.01908502058541</v>
      </c>
      <c r="AG177" s="2">
        <v>46.093112199263928</v>
      </c>
      <c r="AH177" s="1">
        <v>8962.5137767030446</v>
      </c>
      <c r="AI177" s="1">
        <v>31249.550644360352</v>
      </c>
      <c r="AJ177" s="1">
        <v>67396.000285267786</v>
      </c>
      <c r="AK177" s="1">
        <v>1161.3034532952611</v>
      </c>
      <c r="AL177" s="12">
        <v>6.5113943077807113</v>
      </c>
      <c r="AM177" s="2">
        <v>78.693658139498751</v>
      </c>
      <c r="AN177" s="2">
        <v>32.535277841634219</v>
      </c>
      <c r="AO177" s="2">
        <v>11.534092950644585</v>
      </c>
      <c r="AP177" s="2">
        <v>8482.8411555072962</v>
      </c>
      <c r="AQ177" s="2">
        <v>29577.078581005724</v>
      </c>
      <c r="AR177" s="2">
        <v>63788.974733517432</v>
      </c>
      <c r="AS177" s="2">
        <v>1116.7011141109156</v>
      </c>
      <c r="AT177" s="2">
        <v>6.3315232044200638</v>
      </c>
      <c r="AU177" s="2">
        <v>314.47948527619116</v>
      </c>
      <c r="AV177" s="2">
        <v>130.01908501186313</v>
      </c>
      <c r="AW177" s="2">
        <v>46.093112196150209</v>
      </c>
      <c r="AX177" s="2">
        <v>8420.4623651589482</v>
      </c>
      <c r="AY177" s="2">
        <v>15815.371499203908</v>
      </c>
      <c r="AZ177" s="2">
        <v>628.72418956067702</v>
      </c>
      <c r="BA177" s="2">
        <v>884.37719198171942</v>
      </c>
      <c r="BB177" s="2">
        <v>5.7550880490242955</v>
      </c>
      <c r="BC177" s="2">
        <v>370.35059787958301</v>
      </c>
      <c r="BD177" s="2">
        <v>3254.2583098347513</v>
      </c>
      <c r="BE177" s="2">
        <v>4004.7774710953049</v>
      </c>
      <c r="BF177" s="2">
        <v>7490.7753009133721</v>
      </c>
      <c r="BG177" s="2">
        <v>292.46205896859624</v>
      </c>
      <c r="BH177" s="2">
        <v>624.47511990804867</v>
      </c>
      <c r="BI177" s="2">
        <v>764.22371751685716</v>
      </c>
      <c r="BJ177" s="2">
        <v>5.2460684771209287</v>
      </c>
      <c r="BK177" s="2">
        <v>1326.6386493932152</v>
      </c>
      <c r="BL177" s="2">
        <v>11330.061715303764</v>
      </c>
      <c r="BM177" s="2">
        <v>3979.9624400820344</v>
      </c>
    </row>
    <row r="178" spans="1:65">
      <c r="A178" s="2">
        <f t="shared" si="2"/>
        <v>2172</v>
      </c>
      <c r="B178" s="1">
        <f>economy!Z218</f>
        <v>8321.41511857564</v>
      </c>
      <c r="C178" s="1">
        <f>economy!AA218</f>
        <v>15624.012942867241</v>
      </c>
      <c r="D178" s="1">
        <f>economy!AB218</f>
        <v>632.05613426844138</v>
      </c>
      <c r="E178" s="1">
        <f>temperature!G328</f>
        <v>883.08458883799699</v>
      </c>
      <c r="F178" s="12">
        <f>temperature!I328</f>
        <v>5.7665449666932878</v>
      </c>
      <c r="G178" s="2">
        <f>economy!BE218</f>
        <v>385.69279382079833</v>
      </c>
      <c r="H178" s="2">
        <f>economy!BF218</f>
        <v>3383.4959944685261</v>
      </c>
      <c r="I178" s="2">
        <f>economy!BG218</f>
        <v>4026.1575089324442</v>
      </c>
      <c r="J178" s="1">
        <v>9346.8852001640607</v>
      </c>
      <c r="K178" s="1">
        <v>32728.482176813512</v>
      </c>
      <c r="L178" s="1">
        <v>71388.264317921174</v>
      </c>
      <c r="M178" s="1">
        <v>1211.0563397651399</v>
      </c>
      <c r="N178" s="12">
        <v>6.7149600910614371</v>
      </c>
      <c r="O178" s="2">
        <v>0</v>
      </c>
      <c r="P178" s="2">
        <v>0</v>
      </c>
      <c r="Q178" s="2">
        <v>0</v>
      </c>
      <c r="R178" s="2">
        <v>8876.7661705743594</v>
      </c>
      <c r="S178" s="2">
        <v>31082.342104002779</v>
      </c>
      <c r="T178" s="2">
        <v>67797.65837457974</v>
      </c>
      <c r="U178" s="2">
        <v>1166.6427683686697</v>
      </c>
      <c r="V178" s="2">
        <v>6.5425205756766118</v>
      </c>
      <c r="W178" s="2">
        <v>79.102792804253966</v>
      </c>
      <c r="X178" s="2">
        <v>32.748337324868984</v>
      </c>
      <c r="Y178" s="2">
        <v>11.60265148260549</v>
      </c>
      <c r="Z178" s="2">
        <v>8401.682749951151</v>
      </c>
      <c r="AA178" s="2">
        <v>29418.819022261727</v>
      </c>
      <c r="AB178" s="2">
        <v>64169.136134762339</v>
      </c>
      <c r="AC178" s="2">
        <v>1121.7627893433523</v>
      </c>
      <c r="AD178" s="2">
        <v>6.3620464418664975</v>
      </c>
      <c r="AE178" s="2">
        <v>316.11448941905581</v>
      </c>
      <c r="AF178" s="2">
        <v>130.87052385233002</v>
      </c>
      <c r="AG178" s="2">
        <v>46.367089191254863</v>
      </c>
      <c r="AH178" s="1">
        <v>8876.766170780018</v>
      </c>
      <c r="AI178" s="1">
        <v>31082.342103339764</v>
      </c>
      <c r="AJ178" s="1">
        <v>67797.65837311637</v>
      </c>
      <c r="AK178" s="1">
        <v>1166.6289463335379</v>
      </c>
      <c r="AL178" s="12">
        <v>6.542425304998674</v>
      </c>
      <c r="AM178" s="2">
        <v>79.102792805932509</v>
      </c>
      <c r="AN178" s="2">
        <v>32.748337324229915</v>
      </c>
      <c r="AO178" s="2">
        <v>11.602651482376258</v>
      </c>
      <c r="AP178" s="2">
        <v>8401.6827506638529</v>
      </c>
      <c r="AQ178" s="2">
        <v>29418.819020288185</v>
      </c>
      <c r="AR178" s="2">
        <v>64169.136130427527</v>
      </c>
      <c r="AS178" s="2">
        <v>1121.7345717538608</v>
      </c>
      <c r="AT178" s="2">
        <v>6.3618458116986165</v>
      </c>
      <c r="AU178" s="2">
        <v>316.11448944361587</v>
      </c>
      <c r="AV178" s="2">
        <v>130.87052384429833</v>
      </c>
      <c r="AW178" s="2">
        <v>46.367089188387915</v>
      </c>
      <c r="AX178" s="2">
        <v>8321.41511857564</v>
      </c>
      <c r="AY178" s="2">
        <v>15624.012942867241</v>
      </c>
      <c r="AZ178" s="2">
        <v>632.05613426844138</v>
      </c>
      <c r="BA178" s="2">
        <v>883.08458883799699</v>
      </c>
      <c r="BB178" s="2">
        <v>5.7665449666932878</v>
      </c>
      <c r="BC178" s="2">
        <v>385.69279382079833</v>
      </c>
      <c r="BD178" s="2">
        <v>3383.4959944685261</v>
      </c>
      <c r="BE178" s="2">
        <v>4026.1575089324442</v>
      </c>
      <c r="BF178" s="2">
        <v>7387.7426172892219</v>
      </c>
      <c r="BG178" s="2">
        <v>290.62803528581304</v>
      </c>
      <c r="BH178" s="2">
        <v>628.13968880119558</v>
      </c>
      <c r="BI178" s="2">
        <v>762.22594087296829</v>
      </c>
      <c r="BJ178" s="2">
        <v>5.2503666069295489</v>
      </c>
      <c r="BK178" s="2">
        <v>1376.1923337687451</v>
      </c>
      <c r="BL178" s="2">
        <v>11394.577456350109</v>
      </c>
      <c r="BM178" s="2">
        <v>4003.2863057485456</v>
      </c>
    </row>
    <row r="179" spans="1:65">
      <c r="A179" s="2">
        <f t="shared" si="2"/>
        <v>2173</v>
      </c>
      <c r="B179" s="1">
        <f>economy!Z219</f>
        <v>8223.0229454116961</v>
      </c>
      <c r="C179" s="1">
        <f>economy!AA219</f>
        <v>15267.50919091697</v>
      </c>
      <c r="D179" s="1">
        <f>economy!AB219</f>
        <v>635.40234013115537</v>
      </c>
      <c r="E179" s="1">
        <f>temperature!G329</f>
        <v>881.81571242990776</v>
      </c>
      <c r="F179" s="12">
        <f>temperature!I329</f>
        <v>5.7775385859460124</v>
      </c>
      <c r="G179" s="2">
        <f>economy!BE219</f>
        <v>401.7287311385432</v>
      </c>
      <c r="H179" s="2">
        <f>economy!BF219</f>
        <v>3444.9244281314832</v>
      </c>
      <c r="I179" s="2">
        <f>economy!BG219</f>
        <v>4047.6145224431161</v>
      </c>
      <c r="J179" s="1">
        <v>9256.9765798503049</v>
      </c>
      <c r="K179" s="1">
        <v>32551.220419181216</v>
      </c>
      <c r="L179" s="1">
        <v>71809.418614463328</v>
      </c>
      <c r="M179" s="1">
        <v>1216.6601291291802</v>
      </c>
      <c r="N179" s="12">
        <v>6.7465059655788844</v>
      </c>
      <c r="O179" s="2">
        <v>0</v>
      </c>
      <c r="P179" s="2">
        <v>0</v>
      </c>
      <c r="Q179" s="2">
        <v>0</v>
      </c>
      <c r="R179" s="2">
        <v>8791.3796720412411</v>
      </c>
      <c r="S179" s="2">
        <v>30913.996057144555</v>
      </c>
      <c r="T179" s="2">
        <v>68197.629929926188</v>
      </c>
      <c r="U179" s="2">
        <v>1171.9581308866495</v>
      </c>
      <c r="V179" s="2">
        <v>6.573411357306516</v>
      </c>
      <c r="W179" s="2">
        <v>79.509942369006353</v>
      </c>
      <c r="X179" s="2">
        <v>32.96064695634545</v>
      </c>
      <c r="Y179" s="2">
        <v>11.670926302856616</v>
      </c>
      <c r="Z179" s="2">
        <v>8320.8661261346497</v>
      </c>
      <c r="AA179" s="2">
        <v>29259.482834757473</v>
      </c>
      <c r="AB179" s="2">
        <v>64547.701261949071</v>
      </c>
      <c r="AC179" s="2">
        <v>1126.7866711170027</v>
      </c>
      <c r="AD179" s="2">
        <v>6.3922344583028075</v>
      </c>
      <c r="AE179" s="2">
        <v>317.74156062675075</v>
      </c>
      <c r="AF179" s="2">
        <v>131.71896609223953</v>
      </c>
      <c r="AG179" s="2">
        <v>46.639932401502008</v>
      </c>
      <c r="AH179" s="1">
        <v>8791.3796722277912</v>
      </c>
      <c r="AI179" s="1">
        <v>30913.99605654128</v>
      </c>
      <c r="AJ179" s="1">
        <v>68197.629928578826</v>
      </c>
      <c r="AK179" s="1">
        <v>1171.9443509007042</v>
      </c>
      <c r="AL179" s="12">
        <v>6.5733167443518852</v>
      </c>
      <c r="AM179" s="2">
        <v>79.50994237055167</v>
      </c>
      <c r="AN179" s="2">
        <v>32.960646955756999</v>
      </c>
      <c r="AO179" s="2">
        <v>11.670926302645562</v>
      </c>
      <c r="AP179" s="2">
        <v>8320.8661267811258</v>
      </c>
      <c r="AQ179" s="2">
        <v>29259.482832961778</v>
      </c>
      <c r="AR179" s="2">
        <v>64547.701257957982</v>
      </c>
      <c r="AS179" s="2">
        <v>1126.7585393401082</v>
      </c>
      <c r="AT179" s="2">
        <v>6.3920351947370717</v>
      </c>
      <c r="AU179" s="2">
        <v>317.74156064936187</v>
      </c>
      <c r="AV179" s="2">
        <v>131.71896608484383</v>
      </c>
      <c r="AW179" s="2">
        <v>46.639932398862292</v>
      </c>
      <c r="AX179" s="2">
        <v>8223.0229454116961</v>
      </c>
      <c r="AY179" s="2">
        <v>15267.50919091697</v>
      </c>
      <c r="AZ179" s="2">
        <v>635.40234013115537</v>
      </c>
      <c r="BA179" s="2">
        <v>881.81571242990776</v>
      </c>
      <c r="BB179" s="2">
        <v>5.7775385859460124</v>
      </c>
      <c r="BC179" s="2">
        <v>401.7287311385432</v>
      </c>
      <c r="BD179" s="2">
        <v>3444.9244281314832</v>
      </c>
      <c r="BE179" s="2">
        <v>4047.6145224431161</v>
      </c>
      <c r="BF179" s="2">
        <v>7285.3041652945913</v>
      </c>
      <c r="BG179" s="2">
        <v>288.80860652972001</v>
      </c>
      <c r="BH179" s="2">
        <v>631.79284000791813</v>
      </c>
      <c r="BI179" s="2">
        <v>760.26805984884072</v>
      </c>
      <c r="BJ179" s="2">
        <v>5.254242222166333</v>
      </c>
      <c r="BK179" s="2">
        <v>1427.2450357353491</v>
      </c>
      <c r="BL179" s="2">
        <v>11459.520503389274</v>
      </c>
      <c r="BM179" s="2">
        <v>4026.5368208290629</v>
      </c>
    </row>
    <row r="180" spans="1:65">
      <c r="A180" s="2">
        <f t="shared" si="2"/>
        <v>2174</v>
      </c>
      <c r="B180" s="1">
        <f>economy!Z220</f>
        <v>8124.9070495774049</v>
      </c>
      <c r="C180" s="1">
        <f>economy!AA220</f>
        <v>15066.729904310052</v>
      </c>
      <c r="D180" s="1">
        <f>economy!AB220</f>
        <v>638.76039635184509</v>
      </c>
      <c r="E180" s="1">
        <f>temperature!G330</f>
        <v>880.54301406877892</v>
      </c>
      <c r="F180" s="12">
        <f>temperature!I330</f>
        <v>5.7880828580128805</v>
      </c>
      <c r="G180" s="2">
        <f>economy!BE220</f>
        <v>418.19564281936329</v>
      </c>
      <c r="H180" s="2">
        <f>economy!BF220</f>
        <v>3574.1163289766814</v>
      </c>
      <c r="I180" s="2">
        <f>economy!BG220</f>
        <v>4069.1343015843704</v>
      </c>
      <c r="J180" s="1">
        <v>9167.4586618166504</v>
      </c>
      <c r="K180" s="1">
        <v>32372.81190533347</v>
      </c>
      <c r="L180" s="1">
        <v>72228.779682065331</v>
      </c>
      <c r="M180" s="1">
        <v>1222.2531686486773</v>
      </c>
      <c r="N180" s="12">
        <v>6.7779067039568437</v>
      </c>
      <c r="O180" s="2">
        <v>0</v>
      </c>
      <c r="P180" s="2">
        <v>0</v>
      </c>
      <c r="Q180" s="2">
        <v>0</v>
      </c>
      <c r="R180" s="2">
        <v>8706.3642246901964</v>
      </c>
      <c r="S180" s="2">
        <v>30744.560932318524</v>
      </c>
      <c r="T180" s="2">
        <v>68595.898450135064</v>
      </c>
      <c r="U180" s="2">
        <v>1177.2633388761906</v>
      </c>
      <c r="V180" s="2">
        <v>6.6041629410436267</v>
      </c>
      <c r="W180" s="2">
        <v>79.915095637647326</v>
      </c>
      <c r="X180" s="2">
        <v>33.172195720197536</v>
      </c>
      <c r="Y180" s="2">
        <v>11.73891464820391</v>
      </c>
      <c r="Z180" s="2">
        <v>8240.4006948930655</v>
      </c>
      <c r="AA180" s="2">
        <v>29099.115856614859</v>
      </c>
      <c r="AB180" s="2">
        <v>64924.654500248238</v>
      </c>
      <c r="AC180" s="2">
        <v>1131.8010000425061</v>
      </c>
      <c r="AD180" s="2">
        <v>6.4222895459732001</v>
      </c>
      <c r="AE180" s="2">
        <v>319.36065413742955</v>
      </c>
      <c r="AF180" s="2">
        <v>132.56436771538887</v>
      </c>
      <c r="AG180" s="2">
        <v>46.91163078659654</v>
      </c>
      <c r="AH180" s="1">
        <v>8706.3642248594078</v>
      </c>
      <c r="AI180" s="1">
        <v>30744.560931769633</v>
      </c>
      <c r="AJ180" s="1">
        <v>68595.898448894601</v>
      </c>
      <c r="AK180" s="1">
        <v>1177.2496005472685</v>
      </c>
      <c r="AL180" s="12">
        <v>6.6040689776344763</v>
      </c>
      <c r="AM180" s="2">
        <v>79.915095639070017</v>
      </c>
      <c r="AN180" s="2">
        <v>33.17219571965569</v>
      </c>
      <c r="AO180" s="2">
        <v>11.738914648009581</v>
      </c>
      <c r="AP180" s="2">
        <v>8240.4006954794695</v>
      </c>
      <c r="AQ180" s="2">
        <v>29099.115854981013</v>
      </c>
      <c r="AR180" s="2">
        <v>64924.654496573639</v>
      </c>
      <c r="AS180" s="2">
        <v>1131.7729532779401</v>
      </c>
      <c r="AT180" s="2">
        <v>6.4220916322605905</v>
      </c>
      <c r="AU180" s="2">
        <v>319.36065415824601</v>
      </c>
      <c r="AV180" s="2">
        <v>132.56436770857874</v>
      </c>
      <c r="AW180" s="2">
        <v>46.911630784166064</v>
      </c>
      <c r="AX180" s="2">
        <v>8124.9070495774049</v>
      </c>
      <c r="AY180" s="2">
        <v>15066.729904310052</v>
      </c>
      <c r="AZ180" s="2">
        <v>638.76039635184509</v>
      </c>
      <c r="BA180" s="2">
        <v>880.54301406877892</v>
      </c>
      <c r="BB180" s="2">
        <v>5.7880828580128805</v>
      </c>
      <c r="BC180" s="2">
        <v>418.19564281936329</v>
      </c>
      <c r="BD180" s="2">
        <v>3574.1163289766814</v>
      </c>
      <c r="BE180" s="2">
        <v>4069.1343015843704</v>
      </c>
      <c r="BF180" s="2">
        <v>7183.4679627954029</v>
      </c>
      <c r="BG180" s="2">
        <v>287.00206919205334</v>
      </c>
      <c r="BH180" s="2">
        <v>635.43409120037222</v>
      </c>
      <c r="BI180" s="2">
        <v>758.34696801458472</v>
      </c>
      <c r="BJ180" s="2">
        <v>5.257715323792187</v>
      </c>
      <c r="BK180" s="2">
        <v>1479.8209268250978</v>
      </c>
      <c r="BL180" s="2">
        <v>11524.836042111579</v>
      </c>
      <c r="BM180" s="2">
        <v>4049.711110341455</v>
      </c>
    </row>
    <row r="181" spans="1:65">
      <c r="A181" s="2">
        <f t="shared" si="2"/>
        <v>2175</v>
      </c>
      <c r="B181" s="1">
        <f>economy!Z221</f>
        <v>8027.4350518623196</v>
      </c>
      <c r="C181" s="1">
        <f>economy!AA221</f>
        <v>14724.043874341991</v>
      </c>
      <c r="D181" s="1">
        <f>economy!AB221</f>
        <v>642.12805892814981</v>
      </c>
      <c r="E181" s="1">
        <f>temperature!G331</f>
        <v>879.28581323601088</v>
      </c>
      <c r="F181" s="12">
        <f>temperature!I331</f>
        <v>5.79819470990501</v>
      </c>
      <c r="G181" s="2">
        <f>economy!BE221</f>
        <v>435.37629733060891</v>
      </c>
      <c r="H181" s="2">
        <f>economy!BF221</f>
        <v>3639.1439673227187</v>
      </c>
      <c r="I181" s="2">
        <f>economy!BG221</f>
        <v>4090.7036248610166</v>
      </c>
      <c r="J181" s="1">
        <v>9078.3415676580007</v>
      </c>
      <c r="K181" s="1">
        <v>32193.307007487048</v>
      </c>
      <c r="L181" s="1">
        <v>72646.330654653153</v>
      </c>
      <c r="M181" s="1">
        <v>1227.8353928612446</v>
      </c>
      <c r="N181" s="12">
        <v>6.8091627483820565</v>
      </c>
      <c r="O181" s="2">
        <v>0</v>
      </c>
      <c r="P181" s="2">
        <v>0</v>
      </c>
      <c r="Q181" s="2">
        <v>0</v>
      </c>
      <c r="R181" s="2">
        <v>8621.729441031428</v>
      </c>
      <c r="S181" s="2">
        <v>30574.084568176462</v>
      </c>
      <c r="T181" s="2">
        <v>68992.447917442594</v>
      </c>
      <c r="U181" s="2">
        <v>1182.558329515964</v>
      </c>
      <c r="V181" s="2">
        <v>6.6347756982454484</v>
      </c>
      <c r="W181" s="2">
        <v>80.31824187726022</v>
      </c>
      <c r="X181" s="2">
        <v>33.382972869260463</v>
      </c>
      <c r="Y181" s="2">
        <v>11.806613836614993</v>
      </c>
      <c r="Z181" s="2">
        <v>8160.2955542756936</v>
      </c>
      <c r="AA181" s="2">
        <v>28937.763366165891</v>
      </c>
      <c r="AB181" s="2">
        <v>65299.980689163021</v>
      </c>
      <c r="AC181" s="2">
        <v>1136.805715966455</v>
      </c>
      <c r="AD181" s="2">
        <v>6.4522120036347488</v>
      </c>
      <c r="AE181" s="2">
        <v>320.97172705966847</v>
      </c>
      <c r="AF181" s="2">
        <v>133.40668577342399</v>
      </c>
      <c r="AG181" s="2">
        <v>47.182173628467119</v>
      </c>
      <c r="AH181" s="1">
        <v>8621.729441184918</v>
      </c>
      <c r="AI181" s="1">
        <v>30574.084567677044</v>
      </c>
      <c r="AJ181" s="1">
        <v>68992.447916300473</v>
      </c>
      <c r="AK181" s="1">
        <v>1182.5446324569148</v>
      </c>
      <c r="AL181" s="12">
        <v>6.6346823763114227</v>
      </c>
      <c r="AM181" s="2">
        <v>80.318241878570021</v>
      </c>
      <c r="AN181" s="2">
        <v>33.382972868761527</v>
      </c>
      <c r="AO181" s="2">
        <v>11.806613836436075</v>
      </c>
      <c r="AP181" s="2">
        <v>8160.2955548075943</v>
      </c>
      <c r="AQ181" s="2">
        <v>28937.763364679297</v>
      </c>
      <c r="AR181" s="2">
        <v>65299.980685779847</v>
      </c>
      <c r="AS181" s="2">
        <v>1136.7777534241814</v>
      </c>
      <c r="AT181" s="2">
        <v>6.4520154232411402</v>
      </c>
      <c r="AU181" s="2">
        <v>320.97172707883271</v>
      </c>
      <c r="AV181" s="2">
        <v>133.40668576715333</v>
      </c>
      <c r="AW181" s="2">
        <v>47.182173626229307</v>
      </c>
      <c r="AX181" s="2">
        <v>8027.4350518623196</v>
      </c>
      <c r="AY181" s="2">
        <v>14724.043874341991</v>
      </c>
      <c r="AZ181" s="2">
        <v>642.12805892814981</v>
      </c>
      <c r="BA181" s="2">
        <v>879.28581323601088</v>
      </c>
      <c r="BB181" s="2">
        <v>5.79819470990501</v>
      </c>
      <c r="BC181" s="2">
        <v>435.37629733060891</v>
      </c>
      <c r="BD181" s="2">
        <v>3639.1439673227187</v>
      </c>
      <c r="BE181" s="2">
        <v>4090.7036248610166</v>
      </c>
      <c r="BF181" s="2">
        <v>7082.2522242801897</v>
      </c>
      <c r="BG181" s="2">
        <v>285.20689016728471</v>
      </c>
      <c r="BH181" s="2">
        <v>639.06299025097496</v>
      </c>
      <c r="BI181" s="2">
        <v>756.46023233215374</v>
      </c>
      <c r="BJ181" s="2">
        <v>5.2608047850625583</v>
      </c>
      <c r="BK181" s="2">
        <v>1533.9473120107759</v>
      </c>
      <c r="BL181" s="2">
        <v>11590.472896059697</v>
      </c>
      <c r="BM181" s="2">
        <v>4072.8064774359668</v>
      </c>
    </row>
    <row r="182" spans="1:65">
      <c r="A182" s="2">
        <f t="shared" si="2"/>
        <v>2176</v>
      </c>
      <c r="B182" s="1">
        <f>economy!Z222</f>
        <v>7930.2897667206907</v>
      </c>
      <c r="C182" s="1">
        <f>economy!AA222</f>
        <v>14522.845065631354</v>
      </c>
      <c r="D182" s="1">
        <f>economy!AB222</f>
        <v>645.50324024511758</v>
      </c>
      <c r="E182" s="1">
        <f>temperature!G332</f>
        <v>878.02179617106788</v>
      </c>
      <c r="F182" s="12">
        <f>temperature!I332</f>
        <v>5.8078865055090727</v>
      </c>
      <c r="G182" s="2">
        <f>economy!BE222</f>
        <v>453.02430562015053</v>
      </c>
      <c r="H182" s="2">
        <f>economy!BF222</f>
        <v>3771.5102216028326</v>
      </c>
      <c r="I182" s="2">
        <f>economy!BG222</f>
        <v>4112.3101964806874</v>
      </c>
      <c r="J182" s="1">
        <v>8989.6350750414513</v>
      </c>
      <c r="K182" s="1">
        <v>32012.755470809079</v>
      </c>
      <c r="L182" s="1">
        <v>73062.055172946391</v>
      </c>
      <c r="M182" s="1">
        <v>1233.4067400424929</v>
      </c>
      <c r="N182" s="12">
        <v>6.8402745593567049</v>
      </c>
      <c r="O182" s="2">
        <v>0</v>
      </c>
      <c r="P182" s="2">
        <v>0</v>
      </c>
      <c r="Q182" s="2">
        <v>0</v>
      </c>
      <c r="R182" s="2">
        <v>8537.4846069458617</v>
      </c>
      <c r="S182" s="2">
        <v>30402.614207859122</v>
      </c>
      <c r="T182" s="2">
        <v>69387.262795388233</v>
      </c>
      <c r="U182" s="2">
        <v>1187.8430435437572</v>
      </c>
      <c r="V182" s="2">
        <v>6.6652500192181989</v>
      </c>
      <c r="W182" s="2">
        <v>80.719370810824316</v>
      </c>
      <c r="X182" s="2">
        <v>33.59296792422689</v>
      </c>
      <c r="Y182" s="2">
        <v>11.874021266837145</v>
      </c>
      <c r="Z182" s="2">
        <v>8080.5594931837632</v>
      </c>
      <c r="AA182" s="2">
        <v>28775.470078103303</v>
      </c>
      <c r="AB182" s="2">
        <v>65673.665123740822</v>
      </c>
      <c r="AC182" s="2">
        <v>1141.8007621138026</v>
      </c>
      <c r="AD182" s="2">
        <v>6.4820021495818176</v>
      </c>
      <c r="AE182" s="2">
        <v>322.57473832391867</v>
      </c>
      <c r="AF182" s="2">
        <v>134.24587838841649</v>
      </c>
      <c r="AG182" s="2">
        <v>47.451550531858032</v>
      </c>
      <c r="AH182" s="1">
        <v>8537.4846070850908</v>
      </c>
      <c r="AI182" s="1">
        <v>30402.614207404735</v>
      </c>
      <c r="AJ182" s="1">
        <v>69387.262794336755</v>
      </c>
      <c r="AK182" s="1">
        <v>1187.8293873723635</v>
      </c>
      <c r="AL182" s="12">
        <v>6.6651573307958403</v>
      </c>
      <c r="AM182" s="2">
        <v>80.719370812030164</v>
      </c>
      <c r="AN182" s="2">
        <v>33.592967923767468</v>
      </c>
      <c r="AO182" s="2">
        <v>11.874021266672409</v>
      </c>
      <c r="AP182" s="2">
        <v>8080.5594936662292</v>
      </c>
      <c r="AQ182" s="2">
        <v>28775.470076750742</v>
      </c>
      <c r="AR182" s="2">
        <v>65673.665120625999</v>
      </c>
      <c r="AS182" s="2">
        <v>1141.7728830138556</v>
      </c>
      <c r="AT182" s="2">
        <v>6.4818068861870151</v>
      </c>
      <c r="AU182" s="2">
        <v>322.57473834156184</v>
      </c>
      <c r="AV182" s="2">
        <v>134.24587838264247</v>
      </c>
      <c r="AW182" s="2">
        <v>47.451550529797636</v>
      </c>
      <c r="AX182" s="2">
        <v>7930.2897667206907</v>
      </c>
      <c r="AY182" s="2">
        <v>14522.845065631354</v>
      </c>
      <c r="AZ182" s="2">
        <v>645.50324024511758</v>
      </c>
      <c r="BA182" s="2">
        <v>878.02179617106788</v>
      </c>
      <c r="BB182" s="2">
        <v>5.8078865055090727</v>
      </c>
      <c r="BC182" s="2">
        <v>453.02430562015053</v>
      </c>
      <c r="BD182" s="2">
        <v>3771.5102216028326</v>
      </c>
      <c r="BE182" s="2">
        <v>4112.3101964806874</v>
      </c>
      <c r="BF182" s="2">
        <v>6981.6727344310684</v>
      </c>
      <c r="BG182" s="2">
        <v>283.42169369347505</v>
      </c>
      <c r="BH182" s="2">
        <v>642.67911322114946</v>
      </c>
      <c r="BI182" s="2">
        <v>754.60585948233506</v>
      </c>
      <c r="BJ182" s="2">
        <v>5.263528475796063</v>
      </c>
      <c r="BK182" s="2">
        <v>1589.6507360849007</v>
      </c>
      <c r="BL182" s="2">
        <v>11656.383318377868</v>
      </c>
      <c r="BM182" s="2">
        <v>4095.8203916172201</v>
      </c>
    </row>
    <row r="183" spans="1:65">
      <c r="A183" s="2">
        <f t="shared" si="2"/>
        <v>2177</v>
      </c>
      <c r="B183" s="1">
        <f>economy!Z223</f>
        <v>7833.7965321870743</v>
      </c>
      <c r="C183" s="1">
        <f>economy!AA223</f>
        <v>14186.769836762638</v>
      </c>
      <c r="D183" s="1">
        <f>economy!AB223</f>
        <v>648.8839991243151</v>
      </c>
      <c r="E183" s="1">
        <f>temperature!G333</f>
        <v>876.76943485092011</v>
      </c>
      <c r="F183" s="12">
        <f>temperature!I333</f>
        <v>5.8171734938509703</v>
      </c>
      <c r="G183" s="2">
        <f>economy!BE223</f>
        <v>471.42059468906285</v>
      </c>
      <c r="H183" s="2">
        <f>economy!BF223</f>
        <v>3836.7342353781255</v>
      </c>
      <c r="I183" s="2">
        <f>economy!BG223</f>
        <v>4133.9425864823725</v>
      </c>
      <c r="J183" s="1">
        <v>8901.3486226637851</v>
      </c>
      <c r="K183" s="1">
        <v>31831.206407242043</v>
      </c>
      <c r="L183" s="1">
        <v>73475.937380441275</v>
      </c>
      <c r="M183" s="1">
        <v>1238.9671521286057</v>
      </c>
      <c r="N183" s="12">
        <v>6.8712426149829655</v>
      </c>
      <c r="O183" s="2">
        <v>0</v>
      </c>
      <c r="P183" s="2">
        <v>0</v>
      </c>
      <c r="Q183" s="2">
        <v>0</v>
      </c>
      <c r="R183" s="2">
        <v>8453.6386863932512</v>
      </c>
      <c r="S183" s="2">
        <v>30230.196493131905</v>
      </c>
      <c r="T183" s="2">
        <v>69780.328025000243</v>
      </c>
      <c r="U183" s="2">
        <v>1193.117425182782</v>
      </c>
      <c r="V183" s="2">
        <v>6.6955863125101249</v>
      </c>
      <c r="W183" s="2">
        <v>81.11847261169612</v>
      </c>
      <c r="X183" s="2">
        <v>33.802170672032418</v>
      </c>
      <c r="Y183" s="2">
        <v>11.941134417746834</v>
      </c>
      <c r="Z183" s="2">
        <v>8001.2009958265635</v>
      </c>
      <c r="AA183" s="2">
        <v>28612.280137930138</v>
      </c>
      <c r="AB183" s="2">
        <v>66045.69355096278</v>
      </c>
      <c r="AC183" s="2">
        <v>1146.7860850179491</v>
      </c>
      <c r="AD183" s="2">
        <v>6.5116603209507025</v>
      </c>
      <c r="AE183" s="2">
        <v>324.1696486604518</v>
      </c>
      <c r="AF183" s="2">
        <v>135.08190474641108</v>
      </c>
      <c r="AG183" s="2">
        <v>47.719751421729853</v>
      </c>
      <c r="AH183" s="1">
        <v>8453.6386865195382</v>
      </c>
      <c r="AI183" s="1">
        <v>30230.196492718474</v>
      </c>
      <c r="AJ183" s="1">
        <v>69780.328024032147</v>
      </c>
      <c r="AK183" s="1">
        <v>1193.103809521682</v>
      </c>
      <c r="AL183" s="12">
        <v>6.6954942497422572</v>
      </c>
      <c r="AM183" s="2">
        <v>81.118472612806215</v>
      </c>
      <c r="AN183" s="2">
        <v>33.802170671609368</v>
      </c>
      <c r="AO183" s="2">
        <v>11.94113441759516</v>
      </c>
      <c r="AP183" s="2">
        <v>8001.2009962641878</v>
      </c>
      <c r="AQ183" s="2">
        <v>28612.280136699501</v>
      </c>
      <c r="AR183" s="2">
        <v>66045.693548095005</v>
      </c>
      <c r="AS183" s="2">
        <v>1146.7582885902743</v>
      </c>
      <c r="AT183" s="2">
        <v>6.5114663584473798</v>
      </c>
      <c r="AU183" s="2">
        <v>324.16964867669441</v>
      </c>
      <c r="AV183" s="2">
        <v>135.08190474109438</v>
      </c>
      <c r="AW183" s="2">
        <v>47.719751419832846</v>
      </c>
      <c r="AX183" s="2">
        <v>7833.7965321870743</v>
      </c>
      <c r="AY183" s="2">
        <v>14186.769836762638</v>
      </c>
      <c r="AZ183" s="2">
        <v>648.8839991243151</v>
      </c>
      <c r="BA183" s="2">
        <v>876.76943485092011</v>
      </c>
      <c r="BB183" s="2">
        <v>5.8171734938509703</v>
      </c>
      <c r="BC183" s="2">
        <v>471.42059468906285</v>
      </c>
      <c r="BD183" s="2">
        <v>3836.7342353781255</v>
      </c>
      <c r="BE183" s="2">
        <v>4133.9425864823725</v>
      </c>
      <c r="BF183" s="2">
        <v>6881.7450269808642</v>
      </c>
      <c r="BG183" s="2">
        <v>281.64524903121685</v>
      </c>
      <c r="BH183" s="2">
        <v>646.28206249663958</v>
      </c>
      <c r="BI183" s="2">
        <v>752.78215121160042</v>
      </c>
      <c r="BJ183" s="2">
        <v>5.2659033535082154</v>
      </c>
      <c r="BK183" s="2">
        <v>1646.957656645684</v>
      </c>
      <c r="BL183" s="2">
        <v>11722.522789509534</v>
      </c>
      <c r="BM183" s="2">
        <v>4118.7504778268349</v>
      </c>
    </row>
    <row r="184" spans="1:65">
      <c r="A184" s="2">
        <f t="shared" si="2"/>
        <v>2178</v>
      </c>
      <c r="B184" s="1">
        <f>economy!Z224</f>
        <v>7737.6611286398047</v>
      </c>
      <c r="C184" s="1">
        <f>economy!AA224</f>
        <v>13992.418640091528</v>
      </c>
      <c r="D184" s="1">
        <f>economy!AB224</f>
        <v>652.26853134474015</v>
      </c>
      <c r="E184" s="1">
        <f>temperature!G334</f>
        <v>875.50819946308013</v>
      </c>
      <c r="F184" s="12">
        <f>temperature!I334</f>
        <v>5.8260667238020307</v>
      </c>
      <c r="G184" s="2">
        <f>economy!BE224</f>
        <v>490.30849918812333</v>
      </c>
      <c r="H184" s="2">
        <f>economy!BF224</f>
        <v>3975.6605362196565</v>
      </c>
      <c r="I184" s="2">
        <f>economy!BG224</f>
        <v>4155.5901738858165</v>
      </c>
      <c r="J184" s="1">
        <v>8813.4913152408899</v>
      </c>
      <c r="K184" s="1">
        <v>31648.708289837959</v>
      </c>
      <c r="L184" s="1">
        <v>73887.961919275374</v>
      </c>
      <c r="M184" s="1">
        <v>1244.5165746394114</v>
      </c>
      <c r="N184" s="12">
        <v>6.9020674102641655</v>
      </c>
      <c r="O184" s="2">
        <v>0</v>
      </c>
      <c r="P184" s="2">
        <v>0</v>
      </c>
      <c r="Q184" s="2">
        <v>0</v>
      </c>
      <c r="R184" s="2">
        <v>8370.2003261506634</v>
      </c>
      <c r="S184" s="2">
        <v>30056.877459003998</v>
      </c>
      <c r="T184" s="2">
        <v>70171.629020867957</v>
      </c>
      <c r="U184" s="2">
        <v>1198.3814220684644</v>
      </c>
      <c r="V184" s="2">
        <v>6.7257850042205876</v>
      </c>
      <c r="W184" s="2">
        <v>81.515537898046759</v>
      </c>
      <c r="X184" s="2">
        <v>34.010571164167118</v>
      </c>
      <c r="Y184" s="2">
        <v>12.007950847680604</v>
      </c>
      <c r="Z184" s="2">
        <v>7922.2282462063231</v>
      </c>
      <c r="AA184" s="2">
        <v>28448.237116866767</v>
      </c>
      <c r="AB184" s="2">
        <v>66416.052166026187</v>
      </c>
      <c r="AC184" s="2">
        <v>1151.7616344512835</v>
      </c>
      <c r="AD184" s="2">
        <v>6.5411868730391296</v>
      </c>
      <c r="AE184" s="2">
        <v>325.75642057713026</v>
      </c>
      <c r="AF184" s="2">
        <v>135.91472509067856</v>
      </c>
      <c r="AG184" s="2">
        <v>47.986766540585641</v>
      </c>
      <c r="AH184" s="1">
        <v>8370.200326265207</v>
      </c>
      <c r="AI184" s="1">
        <v>30056.877458627827</v>
      </c>
      <c r="AJ184" s="1">
        <v>70171.629019976652</v>
      </c>
      <c r="AK184" s="1">
        <v>1198.3678465450766</v>
      </c>
      <c r="AL184" s="12">
        <v>6.7256935593556486</v>
      </c>
      <c r="AM184" s="2">
        <v>81.515537899068732</v>
      </c>
      <c r="AN184" s="2">
        <v>34.010571163777598</v>
      </c>
      <c r="AO184" s="2">
        <v>12.007950847540958</v>
      </c>
      <c r="AP184" s="2">
        <v>7922.2282466032675</v>
      </c>
      <c r="AQ184" s="2">
        <v>28448.237115747066</v>
      </c>
      <c r="AR184" s="2">
        <v>66416.052163385961</v>
      </c>
      <c r="AS184" s="2">
        <v>1151.7339199355833</v>
      </c>
      <c r="AT184" s="2">
        <v>6.5409941955316686</v>
      </c>
      <c r="AU184" s="2">
        <v>325.75642059208343</v>
      </c>
      <c r="AV184" s="2">
        <v>135.91472508578309</v>
      </c>
      <c r="AW184" s="2">
        <v>47.986766538839056</v>
      </c>
      <c r="AX184" s="2">
        <v>7737.6611286398047</v>
      </c>
      <c r="AY184" s="2">
        <v>13992.418640091528</v>
      </c>
      <c r="AZ184" s="2">
        <v>652.26853134474015</v>
      </c>
      <c r="BA184" s="2">
        <v>875.50819946308013</v>
      </c>
      <c r="BB184" s="2">
        <v>5.8260667238020307</v>
      </c>
      <c r="BC184" s="2">
        <v>490.30849918812333</v>
      </c>
      <c r="BD184" s="2">
        <v>3975.6605362196565</v>
      </c>
      <c r="BE184" s="2">
        <v>4155.5901738858165</v>
      </c>
      <c r="BF184" s="2">
        <v>6782.4840118586317</v>
      </c>
      <c r="BG184" s="2">
        <v>279.87645887927334</v>
      </c>
      <c r="BH184" s="2">
        <v>649.87146505911232</v>
      </c>
      <c r="BI184" s="2">
        <v>750.98761521199594</v>
      </c>
      <c r="BJ184" s="2">
        <v>5.2679455336640517</v>
      </c>
      <c r="BK184" s="2">
        <v>1705.8942862841345</v>
      </c>
      <c r="BL184" s="2">
        <v>11788.849821806065</v>
      </c>
      <c r="BM184" s="2">
        <v>4141.5945063254903</v>
      </c>
    </row>
    <row r="185" spans="1:65">
      <c r="A185" s="2">
        <f t="shared" si="2"/>
        <v>2179</v>
      </c>
      <c r="B185" s="1">
        <f>economy!Z225</f>
        <v>7642.2003956320195</v>
      </c>
      <c r="C185" s="1">
        <f>economy!AA225</f>
        <v>13656.277569775893</v>
      </c>
      <c r="D185" s="1">
        <f>economy!AB225</f>
        <v>655.65516064286817</v>
      </c>
      <c r="E185" s="1">
        <f>temperature!G335</f>
        <v>874.25707882638039</v>
      </c>
      <c r="F185" s="12">
        <f>temperature!I335</f>
        <v>5.8345802750162559</v>
      </c>
      <c r="G185" s="2">
        <f>economy!BE225</f>
        <v>509.99432632178548</v>
      </c>
      <c r="H185" s="2">
        <f>economy!BF225</f>
        <v>4036.9763342945325</v>
      </c>
      <c r="I185" s="2">
        <f>economy!BG225</f>
        <v>4177.2430928669719</v>
      </c>
      <c r="J185" s="1">
        <v>8726.0719285246778</v>
      </c>
      <c r="K185" s="1">
        <v>31465.308947589991</v>
      </c>
      <c r="L185" s="1">
        <v>74298.11392597713</v>
      </c>
      <c r="M185" s="1">
        <v>1250.0549566019877</v>
      </c>
      <c r="N185" s="12">
        <v>6.9327494564223029</v>
      </c>
      <c r="O185" s="2">
        <v>0</v>
      </c>
      <c r="P185" s="2">
        <v>0</v>
      </c>
      <c r="Q185" s="2">
        <v>0</v>
      </c>
      <c r="R185" s="2">
        <v>8287.1778605770542</v>
      </c>
      <c r="S185" s="2">
        <v>29882.702528819784</v>
      </c>
      <c r="T185" s="2">
        <v>70561.151667105543</v>
      </c>
      <c r="U185" s="2">
        <v>1203.6349851757413</v>
      </c>
      <c r="V185" s="2">
        <v>6.7558465373247127</v>
      </c>
      <c r="W185" s="2">
        <v>81.910557727261306</v>
      </c>
      <c r="X185" s="2">
        <v>34.21815971491656</v>
      </c>
      <c r="Y185" s="2">
        <v>12.074468193748316</v>
      </c>
      <c r="Z185" s="2">
        <v>7843.649132627761</v>
      </c>
      <c r="AA185" s="2">
        <v>28283.384007205113</v>
      </c>
      <c r="AB185" s="2">
        <v>66784.727608524598</v>
      </c>
      <c r="AC185" s="2">
        <v>1156.7273633562111</v>
      </c>
      <c r="AD185" s="2">
        <v>6.5705821786404508</v>
      </c>
      <c r="AE185" s="2">
        <v>327.33501833702627</v>
      </c>
      <c r="AF185" s="2">
        <v>136.74430071468606</v>
      </c>
      <c r="AG185" s="2">
        <v>48.252586445726166</v>
      </c>
      <c r="AH185" s="1">
        <v>8287.1778606809512</v>
      </c>
      <c r="AI185" s="1">
        <v>29882.702528477545</v>
      </c>
      <c r="AJ185" s="1">
        <v>70561.151666284961</v>
      </c>
      <c r="AK185" s="1">
        <v>1203.6214494221904</v>
      </c>
      <c r="AL185" s="12">
        <v>6.7557557027160549</v>
      </c>
      <c r="AM185" s="2">
        <v>81.910557728202136</v>
      </c>
      <c r="AN185" s="2">
        <v>34.218159714557906</v>
      </c>
      <c r="AO185" s="2">
        <v>12.07446819361974</v>
      </c>
      <c r="AP185" s="2">
        <v>7843.6491329878081</v>
      </c>
      <c r="AQ185" s="2">
        <v>28283.384006186385</v>
      </c>
      <c r="AR185" s="2">
        <v>66784.727606093802</v>
      </c>
      <c r="AS185" s="2">
        <v>1156.6997300017952</v>
      </c>
      <c r="AT185" s="2">
        <v>6.5703907704436899</v>
      </c>
      <c r="AU185" s="2">
        <v>327.33501835079227</v>
      </c>
      <c r="AV185" s="2">
        <v>136.74430071017841</v>
      </c>
      <c r="AW185" s="2">
        <v>48.252586444118144</v>
      </c>
      <c r="AX185" s="2">
        <v>7642.2003956320195</v>
      </c>
      <c r="AY185" s="2">
        <v>13656.277569775893</v>
      </c>
      <c r="AZ185" s="2">
        <v>655.65516064286817</v>
      </c>
      <c r="BA185" s="2">
        <v>874.25707882638039</v>
      </c>
      <c r="BB185" s="2">
        <v>5.8345802750162559</v>
      </c>
      <c r="BC185" s="2">
        <v>509.99432632178548</v>
      </c>
      <c r="BD185" s="2">
        <v>4036.9763342945325</v>
      </c>
      <c r="BE185" s="2">
        <v>4177.2430928669719</v>
      </c>
      <c r="BF185" s="2">
        <v>6683.9040529232925</v>
      </c>
      <c r="BG185" s="2">
        <v>278.1143485166703</v>
      </c>
      <c r="BH185" s="2">
        <v>653.44697088435078</v>
      </c>
      <c r="BI185" s="2">
        <v>749.22090952384451</v>
      </c>
      <c r="BJ185" s="2">
        <v>5.2696703464887804</v>
      </c>
      <c r="BK185" s="2">
        <v>1766.4865887936239</v>
      </c>
      <c r="BL185" s="2">
        <v>11855.32577175253</v>
      </c>
      <c r="BM185" s="2">
        <v>4164.3503833170498</v>
      </c>
    </row>
    <row r="186" spans="1:65">
      <c r="A186" s="2">
        <f t="shared" si="2"/>
        <v>2180</v>
      </c>
      <c r="B186" s="1">
        <f>economy!Z226</f>
        <v>7547.111834792343</v>
      </c>
      <c r="C186" s="1">
        <f>economy!AA226</f>
        <v>13476.508224942801</v>
      </c>
      <c r="D186" s="1">
        <f>economy!AB226</f>
        <v>659.04233019250341</v>
      </c>
      <c r="E186" s="1">
        <f>temperature!G336</f>
        <v>872.99491702141393</v>
      </c>
      <c r="F186" s="12">
        <f>temperature!I336</f>
        <v>5.842723942208047</v>
      </c>
      <c r="G186" s="2">
        <f>economy!BE226</f>
        <v>530.18124001583692</v>
      </c>
      <c r="H186" s="2">
        <f>economy!BF226</f>
        <v>4187.1474337306963</v>
      </c>
      <c r="I186" s="2">
        <f>economy!BG226</f>
        <v>4198.8921819305278</v>
      </c>
      <c r="J186" s="1">
        <v>8639.0989143434308</v>
      </c>
      <c r="K186" s="1">
        <v>31281.055560749919</v>
      </c>
      <c r="L186" s="1">
        <v>74706.379027108094</v>
      </c>
      <c r="M186" s="1">
        <v>1255.5822504748248</v>
      </c>
      <c r="N186" s="12">
        <v>6.9632892802316997</v>
      </c>
      <c r="O186" s="2">
        <v>0</v>
      </c>
      <c r="P186" s="2">
        <v>0</v>
      </c>
      <c r="Q186" s="2">
        <v>0</v>
      </c>
      <c r="R186" s="2">
        <v>8204.5793164001334</v>
      </c>
      <c r="S186" s="2">
        <v>29707.71650981206</v>
      </c>
      <c r="T186" s="2">
        <v>70948.882313213078</v>
      </c>
      <c r="U186" s="2">
        <v>1208.8780687468898</v>
      </c>
      <c r="V186" s="2">
        <v>6.7857713710134142</v>
      </c>
      <c r="W186" s="2">
        <v>82.303523590302461</v>
      </c>
      <c r="X186" s="2">
        <v>34.424926899534512</v>
      </c>
      <c r="Y186" s="2">
        <v>12.140684171129466</v>
      </c>
      <c r="Z186" s="2">
        <v>7765.4712522287873</v>
      </c>
      <c r="AA186" s="2">
        <v>28117.76321809975</v>
      </c>
      <c r="AB186" s="2">
        <v>67151.70695852986</v>
      </c>
      <c r="AC186" s="2">
        <v>1161.6832277766903</v>
      </c>
      <c r="AD186" s="2">
        <v>6.5998466273923624</v>
      </c>
      <c r="AE186" s="2">
        <v>328.90540793589633</v>
      </c>
      <c r="AF186" s="2">
        <v>137.57059395479493</v>
      </c>
      <c r="AG186" s="2">
        <v>48.517202006438225</v>
      </c>
      <c r="AH186" s="1">
        <v>8204.5793164943716</v>
      </c>
      <c r="AI186" s="1">
        <v>29707.716509500679</v>
      </c>
      <c r="AJ186" s="1">
        <v>70948.882312457572</v>
      </c>
      <c r="AK186" s="1">
        <v>1208.8645723999332</v>
      </c>
      <c r="AL186" s="12">
        <v>6.7856811391185596</v>
      </c>
      <c r="AM186" s="2">
        <v>82.303523591168613</v>
      </c>
      <c r="AN186" s="2">
        <v>34.42492689920428</v>
      </c>
      <c r="AO186" s="2">
        <v>12.140684171011088</v>
      </c>
      <c r="AP186" s="2">
        <v>7765.4712525553614</v>
      </c>
      <c r="AQ186" s="2">
        <v>28117.763217172876</v>
      </c>
      <c r="AR186" s="2">
        <v>67151.706956292022</v>
      </c>
      <c r="AS186" s="2">
        <v>1161.655674842325</v>
      </c>
      <c r="AT186" s="2">
        <v>6.5996564730302634</v>
      </c>
      <c r="AU186" s="2">
        <v>328.90540794856923</v>
      </c>
      <c r="AV186" s="2">
        <v>137.57059395064451</v>
      </c>
      <c r="AW186" s="2">
        <v>48.517202004957724</v>
      </c>
      <c r="AX186" s="2">
        <v>7547.111834792343</v>
      </c>
      <c r="AY186" s="2">
        <v>13476.508224942801</v>
      </c>
      <c r="AZ186" s="2">
        <v>659.04233019250341</v>
      </c>
      <c r="BA186" s="2">
        <v>872.99491702141393</v>
      </c>
      <c r="BB186" s="2">
        <v>5.842723942208047</v>
      </c>
      <c r="BC186" s="2">
        <v>530.18124001583692</v>
      </c>
      <c r="BD186" s="2">
        <v>4187.1474337306963</v>
      </c>
      <c r="BE186" s="2">
        <v>4198.8921819305278</v>
      </c>
      <c r="BF186" s="2">
        <v>6586.0189640204471</v>
      </c>
      <c r="BG186" s="2">
        <v>276.35805565402848</v>
      </c>
      <c r="BH186" s="2">
        <v>657.00825145794647</v>
      </c>
      <c r="BI186" s="2">
        <v>747.48080739977718</v>
      </c>
      <c r="BJ186" s="2">
        <v>5.2710923849070097</v>
      </c>
      <c r="BK186" s="2">
        <v>1828.7602452657736</v>
      </c>
      <c r="BL186" s="2">
        <v>11921.91466029914</v>
      </c>
      <c r="BM186" s="2">
        <v>4187.0161422609999</v>
      </c>
    </row>
    <row r="187" spans="1:65">
      <c r="A187" s="2">
        <f t="shared" si="2"/>
        <v>2181</v>
      </c>
      <c r="B187" s="1">
        <f>economy!Z227</f>
        <v>7452.7349590209806</v>
      </c>
      <c r="C187" s="1">
        <f>economy!AA227</f>
        <v>13131.974887150107</v>
      </c>
      <c r="D187" s="1">
        <f>economy!AB227</f>
        <v>662.42859455971313</v>
      </c>
      <c r="E187" s="1">
        <f>temperature!G337</f>
        <v>871.74300248566726</v>
      </c>
      <c r="F187" s="12">
        <f>temperature!I337</f>
        <v>5.8505110166691026</v>
      </c>
      <c r="G187" s="2">
        <f>economy!BE227</f>
        <v>551.23588759905772</v>
      </c>
      <c r="H187" s="2">
        <f>economy!BF227</f>
        <v>4238.3625966212294</v>
      </c>
      <c r="I187" s="2">
        <f>economy!BG227</f>
        <v>4220.5289360234483</v>
      </c>
      <c r="J187" s="1">
        <v>8552.5804056614979</v>
      </c>
      <c r="K187" s="1">
        <v>31095.994656619972</v>
      </c>
      <c r="L187" s="1">
        <v>75112.743334801271</v>
      </c>
      <c r="M187" s="1">
        <v>1261.0984120725666</v>
      </c>
      <c r="N187" s="12">
        <v>6.9936874233685415</v>
      </c>
      <c r="O187" s="2">
        <v>0</v>
      </c>
      <c r="P187" s="2">
        <v>0</v>
      </c>
      <c r="Q187" s="2">
        <v>0</v>
      </c>
      <c r="R187" s="2">
        <v>8122.4124175215156</v>
      </c>
      <c r="S187" s="2">
        <v>29531.963589105369</v>
      </c>
      <c r="T187" s="2">
        <v>71334.807769839215</v>
      </c>
      <c r="U187" s="2">
        <v>1214.1106302199137</v>
      </c>
      <c r="V187" s="2">
        <v>6.815559980048576</v>
      </c>
      <c r="W187" s="2">
        <v>82.694427406042976</v>
      </c>
      <c r="X187" s="2">
        <v>34.630863552350547</v>
      </c>
      <c r="Y187" s="2">
        <v>12.20659657235349</v>
      </c>
      <c r="Z187" s="2">
        <v>7687.7019155284461</v>
      </c>
      <c r="AA187" s="2">
        <v>27951.416571785201</v>
      </c>
      <c r="AB187" s="2">
        <v>67516.977732582251</v>
      </c>
      <c r="AC187" s="2">
        <v>1166.6291867902996</v>
      </c>
      <c r="AD187" s="2">
        <v>6.6289806251399845</v>
      </c>
      <c r="AE187" s="2">
        <v>330.46755707953332</v>
      </c>
      <c r="AF187" s="2">
        <v>138.3935681826984</v>
      </c>
      <c r="AG187" s="2">
        <v>48.780604401118119</v>
      </c>
      <c r="AH187" s="1">
        <v>8122.4124176069927</v>
      </c>
      <c r="AI187" s="1">
        <v>29531.963588822076</v>
      </c>
      <c r="AJ187" s="1">
        <v>71334.807769143648</v>
      </c>
      <c r="AK187" s="1">
        <v>1214.0971729208723</v>
      </c>
      <c r="AL187" s="12">
        <v>6.8154703434284389</v>
      </c>
      <c r="AM187" s="2">
        <v>82.694427406840333</v>
      </c>
      <c r="AN187" s="2">
        <v>34.630863552046478</v>
      </c>
      <c r="AO187" s="2">
        <v>12.206596572244505</v>
      </c>
      <c r="AP187" s="2">
        <v>7687.7019158246567</v>
      </c>
      <c r="AQ187" s="2">
        <v>27951.416570941925</v>
      </c>
      <c r="AR187" s="2">
        <v>67516.977730521961</v>
      </c>
      <c r="AS187" s="2">
        <v>1166.6017135440659</v>
      </c>
      <c r="AT187" s="2">
        <v>6.6287917093442186</v>
      </c>
      <c r="AU187" s="2">
        <v>330.46755709119992</v>
      </c>
      <c r="AV187" s="2">
        <v>138.39356817887688</v>
      </c>
      <c r="AW187" s="2">
        <v>48.780604399755042</v>
      </c>
      <c r="AX187" s="2">
        <v>7452.7349590209806</v>
      </c>
      <c r="AY187" s="2">
        <v>13131.974887150107</v>
      </c>
      <c r="AZ187" s="2">
        <v>662.42859455971313</v>
      </c>
      <c r="BA187" s="2">
        <v>871.74300248566726</v>
      </c>
      <c r="BB187" s="2">
        <v>5.8505110166691026</v>
      </c>
      <c r="BC187" s="2">
        <v>551.23588759905772</v>
      </c>
      <c r="BD187" s="2">
        <v>4238.3625966212294</v>
      </c>
      <c r="BE187" s="2">
        <v>4220.5289360234483</v>
      </c>
      <c r="BF187" s="2">
        <v>6488.8420200904939</v>
      </c>
      <c r="BG187" s="2">
        <v>274.60682097158752</v>
      </c>
      <c r="BH187" s="2">
        <v>660.55499839997458</v>
      </c>
      <c r="BI187" s="2">
        <v>745.76617465100207</v>
      </c>
      <c r="BJ187" s="2">
        <v>5.2722255464230647</v>
      </c>
      <c r="BK187" s="2">
        <v>1892.7406254849709</v>
      </c>
      <c r="BL187" s="2">
        <v>11988.583001604442</v>
      </c>
      <c r="BM187" s="2">
        <v>4209.5899358229326</v>
      </c>
    </row>
    <row r="188" spans="1:65">
      <c r="A188" s="2">
        <f t="shared" si="2"/>
        <v>2182</v>
      </c>
      <c r="B188" s="1">
        <f>economy!Z228</f>
        <v>7358.7255949835107</v>
      </c>
      <c r="C188" s="1">
        <f>economy!AA228</f>
        <v>12977.431439362461</v>
      </c>
      <c r="D188" s="1">
        <f>economy!AB228</f>
        <v>665.8126121238563</v>
      </c>
      <c r="E188" s="1">
        <f>temperature!G338</f>
        <v>870.47711117498363</v>
      </c>
      <c r="F188" s="12">
        <f>temperature!I338</f>
        <v>5.8579499664184933</v>
      </c>
      <c r="G188" s="2">
        <f>economy!BE228</f>
        <v>572.77810321423294</v>
      </c>
      <c r="H188" s="2">
        <f>economy!BF228</f>
        <v>4407.6060925506226</v>
      </c>
      <c r="I188" s="2">
        <f>economy!BG228</f>
        <v>4242.1454615123457</v>
      </c>
      <c r="J188" s="1">
        <v>8466.5242216543284</v>
      </c>
      <c r="K188" s="1">
        <v>30910.172105807378</v>
      </c>
      <c r="L188" s="1">
        <v>75517.193442201067</v>
      </c>
      <c r="M188" s="1">
        <v>1266.6034004913652</v>
      </c>
      <c r="N188" s="12">
        <v>7.0239444417760639</v>
      </c>
      <c r="O188" s="2">
        <v>0</v>
      </c>
      <c r="P188" s="2">
        <v>0</v>
      </c>
      <c r="Q188" s="2">
        <v>0</v>
      </c>
      <c r="R188" s="2">
        <v>8040.6845898365309</v>
      </c>
      <c r="S188" s="2">
        <v>29355.487330158954</v>
      </c>
      <c r="T188" s="2">
        <v>71718.915304450973</v>
      </c>
      <c r="U188" s="2">
        <v>1219.3326301575125</v>
      </c>
      <c r="V188" s="2">
        <v>6.8452128541331874</v>
      </c>
      <c r="W188" s="2">
        <v>83.083261515570555</v>
      </c>
      <c r="X188" s="2">
        <v>34.835960764815333</v>
      </c>
      <c r="Y188" s="2">
        <v>12.272203266565047</v>
      </c>
      <c r="Z188" s="2">
        <v>7610.3481509887997</v>
      </c>
      <c r="AA188" s="2">
        <v>27784.385300209218</v>
      </c>
      <c r="AB188" s="2">
        <v>67880.527879591333</v>
      </c>
      <c r="AC188" s="2">
        <v>1171.56520244086</v>
      </c>
      <c r="AD188" s="2">
        <v>6.6579845933131265</v>
      </c>
      <c r="AE188" s="2">
        <v>332.02143516100682</v>
      </c>
      <c r="AF188" s="2">
        <v>139.21318779760972</v>
      </c>
      <c r="AG188" s="2">
        <v>49.042785114335835</v>
      </c>
      <c r="AH188" s="1">
        <v>8040.6845899140617</v>
      </c>
      <c r="AI188" s="1">
        <v>29355.4873299012</v>
      </c>
      <c r="AJ188" s="1">
        <v>71718.915303810631</v>
      </c>
      <c r="AK188" s="1">
        <v>1219.3192115522006</v>
      </c>
      <c r="AL188" s="12">
        <v>6.8451238054512631</v>
      </c>
      <c r="AM188" s="2">
        <v>83.083261516304589</v>
      </c>
      <c r="AN188" s="2">
        <v>34.835960764535358</v>
      </c>
      <c r="AO188" s="2">
        <v>12.272203266464706</v>
      </c>
      <c r="AP188" s="2">
        <v>7610.348151257469</v>
      </c>
      <c r="AQ188" s="2">
        <v>27784.385299442001</v>
      </c>
      <c r="AR188" s="2">
        <v>67880.527877694549</v>
      </c>
      <c r="AS188" s="2">
        <v>1171.5378081600102</v>
      </c>
      <c r="AT188" s="2">
        <v>6.6577969010215883</v>
      </c>
      <c r="AU188" s="2">
        <v>332.02143517174704</v>
      </c>
      <c r="AV188" s="2">
        <v>139.21318779409111</v>
      </c>
      <c r="AW188" s="2">
        <v>49.042785113080861</v>
      </c>
      <c r="AX188" s="2">
        <v>7358.7255949835107</v>
      </c>
      <c r="AY188" s="2">
        <v>12977.431439362461</v>
      </c>
      <c r="AZ188" s="2">
        <v>665.8126121238563</v>
      </c>
      <c r="BA188" s="2">
        <v>870.47711117498363</v>
      </c>
      <c r="BB188" s="2">
        <v>5.8579499664184933</v>
      </c>
      <c r="BC188" s="2">
        <v>572.77810321423294</v>
      </c>
      <c r="BD188" s="2">
        <v>4407.6060925506226</v>
      </c>
      <c r="BE188" s="2">
        <v>4242.1454615123457</v>
      </c>
      <c r="BF188" s="2">
        <v>6392.3859652538704</v>
      </c>
      <c r="BG188" s="2">
        <v>272.85997931740684</v>
      </c>
      <c r="BH188" s="2">
        <v>664.08692219069098</v>
      </c>
      <c r="BI188" s="2">
        <v>744.07595464121562</v>
      </c>
      <c r="BJ188" s="2">
        <v>5.2730830706858836</v>
      </c>
      <c r="BK188" s="2">
        <v>1958.4527577337237</v>
      </c>
      <c r="BL188" s="2">
        <v>12055.299640345316</v>
      </c>
      <c r="BM188" s="2">
        <v>4232.0700284162258</v>
      </c>
    </row>
    <row r="189" spans="1:65">
      <c r="A189" s="2">
        <f t="shared" si="2"/>
        <v>2183</v>
      </c>
      <c r="B189" s="1">
        <f>economy!Z229</f>
        <v>7265.4842919750199</v>
      </c>
      <c r="C189" s="1">
        <f>economy!AA229</f>
        <v>12611.499923586602</v>
      </c>
      <c r="D189" s="1">
        <f>economy!AB229</f>
        <v>669.19313795238691</v>
      </c>
      <c r="E189" s="1">
        <f>temperature!G339</f>
        <v>869.22341552056082</v>
      </c>
      <c r="F189" s="12">
        <f>temperature!I339</f>
        <v>5.8650536938300997</v>
      </c>
      <c r="G189" s="2">
        <f>economy!BE229</f>
        <v>595.29038287753463</v>
      </c>
      <c r="H189" s="2">
        <f>economy!BF229</f>
        <v>4437.8730375603263</v>
      </c>
      <c r="I189" s="2">
        <f>economy!BG229</f>
        <v>4263.7344339312085</v>
      </c>
      <c r="J189" s="1">
        <v>8380.9378727951971</v>
      </c>
      <c r="K189" s="1">
        <v>30723.63311892992</v>
      </c>
      <c r="L189" s="1">
        <v>75919.716418812546</v>
      </c>
      <c r="M189" s="1">
        <v>1272.0971780348664</v>
      </c>
      <c r="N189" s="12">
        <v>7.0540609050451515</v>
      </c>
      <c r="O189" s="2">
        <v>0</v>
      </c>
      <c r="P189" s="2">
        <v>0</v>
      </c>
      <c r="Q189" s="2">
        <v>0</v>
      </c>
      <c r="R189" s="2">
        <v>7959.4029660651095</v>
      </c>
      <c r="S189" s="2">
        <v>29178.330669638031</v>
      </c>
      <c r="T189" s="2">
        <v>72101.192636916443</v>
      </c>
      <c r="U189" s="2">
        <v>1224.5440321766541</v>
      </c>
      <c r="V189" s="2">
        <v>6.8747304972962251</v>
      </c>
      <c r="W189" s="2">
        <v>83.470018676468698</v>
      </c>
      <c r="X189" s="2">
        <v>35.040209883485893</v>
      </c>
      <c r="Y189" s="2">
        <v>12.337502198774763</v>
      </c>
      <c r="Z189" s="2">
        <v>7533.416709587239</v>
      </c>
      <c r="AA189" s="2">
        <v>27616.710042071551</v>
      </c>
      <c r="AB189" s="2">
        <v>68242.345776655464</v>
      </c>
      <c r="AC189" s="2">
        <v>1176.4912396716322</v>
      </c>
      <c r="AD189" s="2">
        <v>6.6868589683175577</v>
      </c>
      <c r="AE189" s="2">
        <v>333.56701323780817</v>
      </c>
      <c r="AF189" s="2">
        <v>140.02941821821085</v>
      </c>
      <c r="AG189" s="2">
        <v>49.303735933840635</v>
      </c>
      <c r="AH189" s="1">
        <v>7959.4029661354307</v>
      </c>
      <c r="AI189" s="1">
        <v>29178.33066940352</v>
      </c>
      <c r="AJ189" s="1">
        <v>72101.19263632693</v>
      </c>
      <c r="AK189" s="1">
        <v>1224.5306519153119</v>
      </c>
      <c r="AL189" s="12">
        <v>6.8746420293177506</v>
      </c>
      <c r="AM189" s="2">
        <v>83.470018677144466</v>
      </c>
      <c r="AN189" s="2">
        <v>35.040209883228115</v>
      </c>
      <c r="AO189" s="2">
        <v>12.337502198682381</v>
      </c>
      <c r="AP189" s="2">
        <v>7533.4167098309299</v>
      </c>
      <c r="AQ189" s="2">
        <v>27616.710041373542</v>
      </c>
      <c r="AR189" s="2">
        <v>68242.34577490919</v>
      </c>
      <c r="AS189" s="2">
        <v>1176.4639236424523</v>
      </c>
      <c r="AT189" s="2">
        <v>6.6866724846728145</v>
      </c>
      <c r="AU189" s="2">
        <v>333.56701324769534</v>
      </c>
      <c r="AV189" s="2">
        <v>140.02941821497112</v>
      </c>
      <c r="AW189" s="2">
        <v>49.303735932685264</v>
      </c>
      <c r="AX189" s="2">
        <v>7265.4842919750199</v>
      </c>
      <c r="AY189" s="2">
        <v>12611.499923586602</v>
      </c>
      <c r="AZ189" s="2">
        <v>669.19313795238691</v>
      </c>
      <c r="BA189" s="2">
        <v>869.22341552056082</v>
      </c>
      <c r="BB189" s="2">
        <v>5.8650536938300997</v>
      </c>
      <c r="BC189" s="2">
        <v>595.29038287753463</v>
      </c>
      <c r="BD189" s="2">
        <v>4437.8730375603263</v>
      </c>
      <c r="BE189" s="2">
        <v>4263.7344339312085</v>
      </c>
      <c r="BF189" s="2">
        <v>6296.6630213085709</v>
      </c>
      <c r="BG189" s="2">
        <v>271.11695153643143</v>
      </c>
      <c r="BH189" s="2">
        <v>667.60375098982422</v>
      </c>
      <c r="BI189" s="2">
        <v>742.40915798978631</v>
      </c>
      <c r="BJ189" s="2">
        <v>5.273677573829775</v>
      </c>
      <c r="BK189" s="2">
        <v>2025.9212984821779</v>
      </c>
      <c r="BL189" s="2">
        <v>12122.035597624308</v>
      </c>
      <c r="BM189" s="2">
        <v>4254.4547892910441</v>
      </c>
    </row>
    <row r="190" spans="1:65">
      <c r="A190" s="2">
        <f t="shared" si="2"/>
        <v>2184</v>
      </c>
      <c r="B190" s="1">
        <f>economy!Z230</f>
        <v>7172.5786665947435</v>
      </c>
      <c r="C190" s="1">
        <f>economy!AA230</f>
        <v>12499.78901834819</v>
      </c>
      <c r="D190" s="1">
        <f>economy!AB230</f>
        <v>672.56901711454498</v>
      </c>
      <c r="E190" s="1">
        <f>temperature!G340</f>
        <v>867.95120872644156</v>
      </c>
      <c r="F190" s="12">
        <f>temperature!I340</f>
        <v>5.8718291054649923</v>
      </c>
      <c r="G190" s="2">
        <f>economy!BE230</f>
        <v>618.23534042727056</v>
      </c>
      <c r="H190" s="2">
        <f>economy!BF230</f>
        <v>4640.9012477706419</v>
      </c>
      <c r="I190" s="2">
        <f>economy!BG230</f>
        <v>4285.2890583945309</v>
      </c>
      <c r="J190" s="1">
        <v>8295.8285659499106</v>
      </c>
      <c r="K190" s="1">
        <v>30536.422243760822</v>
      </c>
      <c r="L190" s="1">
        <v>76320.29980576098</v>
      </c>
      <c r="M190" s="1">
        <v>1277.5797101408502</v>
      </c>
      <c r="N190" s="12">
        <v>7.0840373958100971</v>
      </c>
      <c r="O190" s="2">
        <v>0</v>
      </c>
      <c r="P190" s="2">
        <v>0</v>
      </c>
      <c r="Q190" s="2">
        <v>0</v>
      </c>
      <c r="R190" s="2">
        <v>7878.5743905902054</v>
      </c>
      <c r="S190" s="2">
        <v>29000.535914702315</v>
      </c>
      <c r="T190" s="2">
        <v>72481.627935003038</v>
      </c>
      <c r="U190" s="2">
        <v>1229.7448028787724</v>
      </c>
      <c r="V190" s="2">
        <v>6.9041134272920681</v>
      </c>
      <c r="W190" s="2">
        <v>83.854692057076548</v>
      </c>
      <c r="X190" s="2">
        <v>35.243602507954265</v>
      </c>
      <c r="Y190" s="2">
        <v>12.402491389096552</v>
      </c>
      <c r="Z190" s="2">
        <v>7456.9140693959662</v>
      </c>
      <c r="AA190" s="2">
        <v>27448.430840257497</v>
      </c>
      <c r="AB190" s="2">
        <v>68602.420224800779</v>
      </c>
      <c r="AC190" s="2">
        <v>1181.4072662591097</v>
      </c>
      <c r="AD190" s="2">
        <v>6.7156042009401098</v>
      </c>
      <c r="AE190" s="2">
        <v>335.10426400891066</v>
      </c>
      <c r="AF190" s="2">
        <v>140.84222587437509</v>
      </c>
      <c r="AG190" s="2">
        <v>49.563448947513535</v>
      </c>
      <c r="AH190" s="1">
        <v>7878.5743906539892</v>
      </c>
      <c r="AI190" s="1">
        <v>29000.53591448897</v>
      </c>
      <c r="AJ190" s="1">
        <v>72481.627934460295</v>
      </c>
      <c r="AK190" s="1">
        <v>1229.7314606159996</v>
      </c>
      <c r="AL190" s="12">
        <v>6.9040255328831517</v>
      </c>
      <c r="AM190" s="2">
        <v>83.854692057698571</v>
      </c>
      <c r="AN190" s="2">
        <v>35.243602507716936</v>
      </c>
      <c r="AO190" s="2">
        <v>12.402491389011507</v>
      </c>
      <c r="AP190" s="2">
        <v>7456.9140696169961</v>
      </c>
      <c r="AQ190" s="2">
        <v>27448.430839622451</v>
      </c>
      <c r="AR190" s="2">
        <v>68602.42022319317</v>
      </c>
      <c r="AS190" s="2">
        <v>1181.3800277767832</v>
      </c>
      <c r="AT190" s="2">
        <v>6.7154189112877871</v>
      </c>
      <c r="AU190" s="2">
        <v>335.10426401801266</v>
      </c>
      <c r="AV190" s="2">
        <v>140.84222587139212</v>
      </c>
      <c r="AW190" s="2">
        <v>49.56344894644981</v>
      </c>
      <c r="AX190" s="2">
        <v>7172.5786665947435</v>
      </c>
      <c r="AY190" s="2">
        <v>12499.78901834819</v>
      </c>
      <c r="AZ190" s="2">
        <v>672.56901711454498</v>
      </c>
      <c r="BA190" s="2">
        <v>867.95120872644156</v>
      </c>
      <c r="BB190" s="2">
        <v>5.8718291054649923</v>
      </c>
      <c r="BC190" s="2">
        <v>618.23534042727056</v>
      </c>
      <c r="BD190" s="2">
        <v>4640.9012477706419</v>
      </c>
      <c r="BE190" s="2">
        <v>4285.2890583945309</v>
      </c>
      <c r="BF190" s="2">
        <v>6201.6848959494628</v>
      </c>
      <c r="BG190" s="2">
        <v>269.37723689926958</v>
      </c>
      <c r="BH190" s="2">
        <v>671.10522954251894</v>
      </c>
      <c r="BI190" s="2">
        <v>740.76485519831795</v>
      </c>
      <c r="BJ190" s="2">
        <v>5.27402108028424</v>
      </c>
      <c r="BK190" s="2">
        <v>2095.1705017393942</v>
      </c>
      <c r="BL190" s="2">
        <v>12188.763925405146</v>
      </c>
      <c r="BM190" s="2">
        <v>4276.7426861300028</v>
      </c>
    </row>
    <row r="191" spans="1:65">
      <c r="A191" s="2">
        <f t="shared" si="2"/>
        <v>2185</v>
      </c>
      <c r="B191" s="1">
        <f>economy!Z231</f>
        <v>7080.5294871942297</v>
      </c>
      <c r="C191" s="1">
        <f>economy!AA231</f>
        <v>12089.073714450271</v>
      </c>
      <c r="D191" s="1">
        <f>economy!AB231</f>
        <v>675.93917841724749</v>
      </c>
      <c r="E191" s="1">
        <f>temperature!G341</f>
        <v>866.69583452934353</v>
      </c>
      <c r="F191" s="12">
        <f>temperature!I341</f>
        <v>5.8782892700110905</v>
      </c>
      <c r="G191" s="2">
        <f>economy!BE231</f>
        <v>642.3122812094407</v>
      </c>
      <c r="H191" s="2">
        <f>economy!BF231</f>
        <v>4629.1847843157011</v>
      </c>
      <c r="I191" s="2">
        <f>economy!BG231</f>
        <v>4306.8030325623231</v>
      </c>
      <c r="J191" s="1">
        <v>8211.2032094758397</v>
      </c>
      <c r="K191" s="1">
        <v>30348.583362801917</v>
      </c>
      <c r="L191" s="1">
        <v>76718.931610970438</v>
      </c>
      <c r="M191" s="1">
        <v>1283.0509653085485</v>
      </c>
      <c r="N191" s="12">
        <v>7.1138745091592872</v>
      </c>
      <c r="O191" s="2">
        <v>0</v>
      </c>
      <c r="P191" s="2">
        <v>0</v>
      </c>
      <c r="Q191" s="2">
        <v>0</v>
      </c>
      <c r="R191" s="2">
        <v>7798.2054243003986</v>
      </c>
      <c r="S191" s="2">
        <v>28822.144740701166</v>
      </c>
      <c r="T191" s="2">
        <v>72860.209809798253</v>
      </c>
      <c r="U191" s="2">
        <v>1234.934911780613</v>
      </c>
      <c r="V191" s="2">
        <v>6.9333621750142305</v>
      </c>
      <c r="W191" s="2">
        <v>84.237275230731754</v>
      </c>
      <c r="X191" s="2">
        <v>35.446130488721458</v>
      </c>
      <c r="Y191" s="2">
        <v>12.467168931972218</v>
      </c>
      <c r="Z191" s="2">
        <v>7380.8464401654091</v>
      </c>
      <c r="AA191" s="2">
        <v>27279.587139656505</v>
      </c>
      <c r="AB191" s="2">
        <v>68960.74044464741</v>
      </c>
      <c r="AC191" s="2">
        <v>1186.3132527474268</v>
      </c>
      <c r="AD191" s="2">
        <v>6.7442207557674294</v>
      </c>
      <c r="AE191" s="2">
        <v>336.63316179176377</v>
      </c>
      <c r="AF191" s="2">
        <v>141.65157819867028</v>
      </c>
      <c r="AG191" s="2">
        <v>49.821916540268063</v>
      </c>
      <c r="AH191" s="1">
        <v>7798.2054243582461</v>
      </c>
      <c r="AI191" s="1">
        <v>28822.144740507072</v>
      </c>
      <c r="AJ191" s="1">
        <v>72860.209809298656</v>
      </c>
      <c r="AK191" s="1">
        <v>1234.9216071753026</v>
      </c>
      <c r="AL191" s="12">
        <v>6.9332748471409564</v>
      </c>
      <c r="AM191" s="2">
        <v>84.237275231304395</v>
      </c>
      <c r="AN191" s="2">
        <v>35.446130488502931</v>
      </c>
      <c r="AO191" s="2">
        <v>12.467168931893914</v>
      </c>
      <c r="AP191" s="2">
        <v>7380.8464403658836</v>
      </c>
      <c r="AQ191" s="2">
        <v>27279.587139078736</v>
      </c>
      <c r="AR191" s="2">
        <v>68960.740443167364</v>
      </c>
      <c r="AS191" s="2">
        <v>1186.2860911159014</v>
      </c>
      <c r="AT191" s="2">
        <v>6.7440366456545364</v>
      </c>
      <c r="AU191" s="2">
        <v>336.63316180014277</v>
      </c>
      <c r="AV191" s="2">
        <v>141.65157819592378</v>
      </c>
      <c r="AW191" s="2">
        <v>49.82191653928875</v>
      </c>
      <c r="AX191" s="2">
        <v>7080.5294871942297</v>
      </c>
      <c r="AY191" s="2">
        <v>12089.073714450271</v>
      </c>
      <c r="AZ191" s="2">
        <v>675.93917841724749</v>
      </c>
      <c r="BA191" s="2">
        <v>866.69583452934353</v>
      </c>
      <c r="BB191" s="2">
        <v>5.8782892700110905</v>
      </c>
      <c r="BC191" s="2">
        <v>642.3122812094407</v>
      </c>
      <c r="BD191" s="2">
        <v>4629.1847843157011</v>
      </c>
      <c r="BE191" s="2">
        <v>4306.8030325623231</v>
      </c>
      <c r="BF191" s="2">
        <v>6107.4627908386537</v>
      </c>
      <c r="BG191" s="2">
        <v>267.64040609849701</v>
      </c>
      <c r="BH191" s="2">
        <v>674.59111816548523</v>
      </c>
      <c r="BI191" s="2">
        <v>739.14217111353162</v>
      </c>
      <c r="BJ191" s="2">
        <v>5.2741250525025141</v>
      </c>
      <c r="BK191" s="2">
        <v>2166.2241881963591</v>
      </c>
      <c r="BL191" s="2">
        <v>12255.459569326389</v>
      </c>
      <c r="BM191" s="2">
        <v>4298.9322791125423</v>
      </c>
    </row>
    <row r="192" spans="1:65">
      <c r="A192" s="2">
        <f t="shared" si="2"/>
        <v>2186</v>
      </c>
      <c r="B192" s="1">
        <f>economy!Z232</f>
        <v>6988.7382617620187</v>
      </c>
      <c r="C192" s="1">
        <f>economy!AA232</f>
        <v>12053.067860585088</v>
      </c>
      <c r="D192" s="1">
        <f>economy!AB232</f>
        <v>679.30262854514092</v>
      </c>
      <c r="E192" s="1">
        <f>temperature!G342</f>
        <v>865.41427686050292</v>
      </c>
      <c r="F192" s="12">
        <f>temperature!I342</f>
        <v>5.8844390051626183</v>
      </c>
      <c r="G192" s="2">
        <f>economy!BE232</f>
        <v>666.68532533774726</v>
      </c>
      <c r="H192" s="2">
        <f>economy!BF232</f>
        <v>4896.0736885532187</v>
      </c>
      <c r="I192" s="2">
        <f>economy!BG232</f>
        <v>4328.2705120384271</v>
      </c>
      <c r="J192" s="1">
        <v>8127.0684183220956</v>
      </c>
      <c r="K192" s="1">
        <v>30160.159691272755</v>
      </c>
      <c r="L192" s="1">
        <v>77115.600304264008</v>
      </c>
      <c r="M192" s="1">
        <v>1288.5109150266594</v>
      </c>
      <c r="N192" s="12">
        <v>7.1435728520605695</v>
      </c>
      <c r="O192" s="2">
        <v>0</v>
      </c>
      <c r="P192" s="2">
        <v>0</v>
      </c>
      <c r="Q192" s="2">
        <v>0</v>
      </c>
      <c r="R192" s="2">
        <v>7718.3023494335193</v>
      </c>
      <c r="S192" s="2">
        <v>28643.198189263941</v>
      </c>
      <c r="T192" s="2">
        <v>73236.927311056905</v>
      </c>
      <c r="U192" s="2">
        <v>1240.1143312457402</v>
      </c>
      <c r="V192" s="2">
        <v>6.9624772839232012</v>
      </c>
      <c r="W192" s="2">
        <v>84.617762169999324</v>
      </c>
      <c r="X192" s="2">
        <v>35.647785925019491</v>
      </c>
      <c r="Y192" s="2">
        <v>12.53153299538396</v>
      </c>
      <c r="Z192" s="2">
        <v>7305.2197679086239</v>
      </c>
      <c r="AA192" s="2">
        <v>27110.217785354605</v>
      </c>
      <c r="AB192" s="2">
        <v>69317.296072005047</v>
      </c>
      <c r="AC192" s="2">
        <v>1191.2091723833983</v>
      </c>
      <c r="AD192" s="2">
        <v>6.7727091106181874</v>
      </c>
      <c r="AE192" s="2">
        <v>338.15368249922921</v>
      </c>
      <c r="AF192" s="2">
        <v>142.457443617656</v>
      </c>
      <c r="AG192" s="2">
        <v>50.07913139090379</v>
      </c>
      <c r="AH192" s="1">
        <v>7718.302349485989</v>
      </c>
      <c r="AI192" s="1">
        <v>28643.198189087354</v>
      </c>
      <c r="AJ192" s="1">
        <v>73236.927310596919</v>
      </c>
      <c r="AK192" s="1">
        <v>1240.1010639610172</v>
      </c>
      <c r="AL192" s="12">
        <v>6.9623905156507151</v>
      </c>
      <c r="AM192" s="2">
        <v>84.617762170526504</v>
      </c>
      <c r="AN192" s="2">
        <v>35.64778592481828</v>
      </c>
      <c r="AO192" s="2">
        <v>12.531532995311878</v>
      </c>
      <c r="AP192" s="2">
        <v>7305.2197680904555</v>
      </c>
      <c r="AQ192" s="2">
        <v>27110.217784828961</v>
      </c>
      <c r="AR192" s="2">
        <v>69317.296070642522</v>
      </c>
      <c r="AS192" s="2">
        <v>1191.1820869152575</v>
      </c>
      <c r="AT192" s="2">
        <v>6.772526165791394</v>
      </c>
      <c r="AU192" s="2">
        <v>338.15368250694257</v>
      </c>
      <c r="AV192" s="2">
        <v>142.45744361512732</v>
      </c>
      <c r="AW192" s="2">
        <v>50.079131390002203</v>
      </c>
      <c r="AX192" s="2">
        <v>6988.7382617620187</v>
      </c>
      <c r="AY192" s="2">
        <v>12053.067860585088</v>
      </c>
      <c r="AZ192" s="2">
        <v>679.30262854514092</v>
      </c>
      <c r="BA192" s="2">
        <v>865.41427686050292</v>
      </c>
      <c r="BB192" s="2">
        <v>5.8844390051626183</v>
      </c>
      <c r="BC192" s="2">
        <v>666.68532533774726</v>
      </c>
      <c r="BD192" s="2">
        <v>4896.0736885532187</v>
      </c>
      <c r="BE192" s="2">
        <v>4328.2705120384271</v>
      </c>
      <c r="BF192" s="2">
        <v>6014.0074094959973</v>
      </c>
      <c r="BG192" s="2">
        <v>265.90609477988676</v>
      </c>
      <c r="BH192" s="2">
        <v>678.06119180734663</v>
      </c>
      <c r="BI192" s="2">
        <v>737.54028056356412</v>
      </c>
      <c r="BJ192" s="2">
        <v>5.2740004189090479</v>
      </c>
      <c r="BK192" s="2">
        <v>2239.1057142155564</v>
      </c>
      <c r="BL192" s="2">
        <v>12322.099239681456</v>
      </c>
      <c r="BM192" s="2">
        <v>4321.0222154127778</v>
      </c>
    </row>
    <row r="193" spans="1:65">
      <c r="A193" s="2">
        <f t="shared" si="2"/>
        <v>2187</v>
      </c>
      <c r="B193" s="1">
        <f>economy!Z233</f>
        <v>6897.9516457259333</v>
      </c>
      <c r="C193" s="1">
        <f>economy!AA233</f>
        <v>11551.400942491513</v>
      </c>
      <c r="D193" s="1">
        <f>economy!AB233</f>
        <v>682.65844658598962</v>
      </c>
      <c r="E193" s="1">
        <f>temperature!G343</f>
        <v>864.15898173705853</v>
      </c>
      <c r="F193" s="12">
        <f>temperature!I343</f>
        <v>5.8902924873334284</v>
      </c>
      <c r="G193" s="2">
        <f>economy!BE233</f>
        <v>692.47218135669698</v>
      </c>
      <c r="H193" s="2">
        <f>economy!BF233</f>
        <v>4798.1834884511873</v>
      </c>
      <c r="I193" s="2">
        <f>economy!BG233</f>
        <v>4349.6860780806182</v>
      </c>
      <c r="J193" s="1">
        <v>8043.4305191273461</v>
      </c>
      <c r="K193" s="1">
        <v>29971.193775504722</v>
      </c>
      <c r="L193" s="1">
        <v>77510.29481239173</v>
      </c>
      <c r="M193" s="1">
        <v>1293.9595337020787</v>
      </c>
      <c r="N193" s="12">
        <v>7.1731330428010542</v>
      </c>
      <c r="O193" s="2">
        <v>0</v>
      </c>
      <c r="P193" s="2">
        <v>0</v>
      </c>
      <c r="Q193" s="2">
        <v>0</v>
      </c>
      <c r="R193" s="2">
        <v>7638.8711744180855</v>
      </c>
      <c r="S193" s="2">
        <v>28463.736666774766</v>
      </c>
      <c r="T193" s="2">
        <v>73611.769922478416</v>
      </c>
      <c r="U193" s="2">
        <v>1245.2830364167328</v>
      </c>
      <c r="V193" s="2">
        <v>6.9914593094881754</v>
      </c>
      <c r="W193" s="2">
        <v>84.996147240889485</v>
      </c>
      <c r="X193" s="2">
        <v>35.848561162584524</v>
      </c>
      <c r="Y193" s="2">
        <v>12.59558182005583</v>
      </c>
      <c r="Z193" s="2">
        <v>7230.0397394836118</v>
      </c>
      <c r="AA193" s="2">
        <v>26940.361021190947</v>
      </c>
      <c r="AB193" s="2">
        <v>69672.077153403705</v>
      </c>
      <c r="AC193" s="2">
        <v>1196.095001052211</v>
      </c>
      <c r="AD193" s="2">
        <v>6.8010697559885731</v>
      </c>
      <c r="AE193" s="2">
        <v>339.6658036164738</v>
      </c>
      <c r="AF193" s="2">
        <v>143.25979154298383</v>
      </c>
      <c r="AG193" s="2">
        <v>50.335086468914817</v>
      </c>
      <c r="AH193" s="1">
        <v>7638.8711744656775</v>
      </c>
      <c r="AI193" s="1">
        <v>28463.736666614106</v>
      </c>
      <c r="AJ193" s="1">
        <v>73611.769922054984</v>
      </c>
      <c r="AK193" s="1">
        <v>1245.2698061198885</v>
      </c>
      <c r="AL193" s="12">
        <v>6.9913730939797443</v>
      </c>
      <c r="AM193" s="2">
        <v>84.996147241374729</v>
      </c>
      <c r="AN193" s="2">
        <v>35.848561162399278</v>
      </c>
      <c r="AO193" s="2">
        <v>12.595581819989462</v>
      </c>
      <c r="AP193" s="2">
        <v>7230.0397396485314</v>
      </c>
      <c r="AQ193" s="2">
        <v>26940.361020712749</v>
      </c>
      <c r="AR193" s="2">
        <v>69672.077152149388</v>
      </c>
      <c r="AS193" s="2">
        <v>1196.067991068544</v>
      </c>
      <c r="AT193" s="2">
        <v>6.8008879623924372</v>
      </c>
      <c r="AU193" s="2">
        <v>339.66580362357439</v>
      </c>
      <c r="AV193" s="2">
        <v>143.25979154065564</v>
      </c>
      <c r="AW193" s="2">
        <v>50.335086468084768</v>
      </c>
      <c r="AX193" s="2">
        <v>6897.9516457259333</v>
      </c>
      <c r="AY193" s="2">
        <v>11551.400942491513</v>
      </c>
      <c r="AZ193" s="2">
        <v>682.65844658598962</v>
      </c>
      <c r="BA193" s="2">
        <v>864.15898173705853</v>
      </c>
      <c r="BB193" s="2">
        <v>5.8902924873334284</v>
      </c>
      <c r="BC193" s="2">
        <v>692.47218135669698</v>
      </c>
      <c r="BD193" s="2">
        <v>4798.1834884511873</v>
      </c>
      <c r="BE193" s="2">
        <v>4349.6860780806182</v>
      </c>
      <c r="BF193" s="2">
        <v>5921.328965016105</v>
      </c>
      <c r="BG193" s="2">
        <v>264.1739975760928</v>
      </c>
      <c r="BH193" s="2">
        <v>681.51523917760392</v>
      </c>
      <c r="BI193" s="2">
        <v>735.95840476223634</v>
      </c>
      <c r="BJ193" s="2">
        <v>5.2736576002739612</v>
      </c>
      <c r="BK193" s="2">
        <v>2313.8379407376656</v>
      </c>
      <c r="BL193" s="2">
        <v>12388.66129030525</v>
      </c>
      <c r="BM193" s="2">
        <v>4343.0112240980961</v>
      </c>
    </row>
    <row r="194" spans="1:65">
      <c r="A194" s="2">
        <f t="shared" si="2"/>
        <v>2188</v>
      </c>
      <c r="B194" s="1">
        <f>economy!Z234</f>
        <v>6807.2583719860886</v>
      </c>
      <c r="C194" s="1">
        <f>economy!AA234</f>
        <v>11658.142200631492</v>
      </c>
      <c r="D194" s="1">
        <f>economy!AB234</f>
        <v>686.00577892211686</v>
      </c>
      <c r="E194" s="1">
        <f>temperature!G344</f>
        <v>862.86343980124025</v>
      </c>
      <c r="F194" s="12">
        <f>temperature!I344</f>
        <v>5.8958513066568061</v>
      </c>
      <c r="G194" s="2">
        <f>economy!BE234</f>
        <v>718.24503109662714</v>
      </c>
      <c r="H194" s="2">
        <f>economy!BF234</f>
        <v>5195.0945408131747</v>
      </c>
      <c r="I194" s="2">
        <f>economy!BG234</f>
        <v>4371.0447075000229</v>
      </c>
      <c r="J194" s="1">
        <v>7960.2955553122465</v>
      </c>
      <c r="K194" s="1">
        <v>29781.727491728714</v>
      </c>
      <c r="L194" s="1">
        <v>77903.004513990236</v>
      </c>
      <c r="M194" s="1">
        <v>1299.3967985893662</v>
      </c>
      <c r="N194" s="12">
        <v>7.2025557104411204</v>
      </c>
      <c r="O194" s="2">
        <v>0</v>
      </c>
      <c r="P194" s="2">
        <v>0</v>
      </c>
      <c r="Q194" s="2">
        <v>0</v>
      </c>
      <c r="R194" s="2">
        <v>7559.917638709584</v>
      </c>
      <c r="S194" s="2">
        <v>28283.799943221224</v>
      </c>
      <c r="T194" s="2">
        <v>73984.727556920581</v>
      </c>
      <c r="U194" s="2">
        <v>1250.4410051480738</v>
      </c>
      <c r="V194" s="2">
        <v>7.0203088186424631</v>
      </c>
      <c r="W194" s="2">
        <v>85.372425197067628</v>
      </c>
      <c r="X194" s="2">
        <v>36.048448791383187</v>
      </c>
      <c r="Y194" s="2">
        <v>12.659313718644498</v>
      </c>
      <c r="Z194" s="2">
        <v>7155.3117871707518</v>
      </c>
      <c r="AA194" s="2">
        <v>26770.054488668025</v>
      </c>
      <c r="AB194" s="2">
        <v>70025.074141563164</v>
      </c>
      <c r="AC194" s="2">
        <v>1200.9707172137796</v>
      </c>
      <c r="AD194" s="2">
        <v>6.8293031945108753</v>
      </c>
      <c r="AE194" s="2">
        <v>341.16950417783244</v>
      </c>
      <c r="AF194" s="2">
        <v>144.058592362311</v>
      </c>
      <c r="AG194" s="2">
        <v>50.589775031255975</v>
      </c>
      <c r="AH194" s="1">
        <v>7559.9176387527441</v>
      </c>
      <c r="AI194" s="1">
        <v>28283.799943075064</v>
      </c>
      <c r="AJ194" s="1">
        <v>73984.727556530721</v>
      </c>
      <c r="AK194" s="1">
        <v>1250.4278115105078</v>
      </c>
      <c r="AL194" s="12">
        <v>7.0202231491585181</v>
      </c>
      <c r="AM194" s="2">
        <v>85.37242519751436</v>
      </c>
      <c r="AN194" s="2">
        <v>36.048448791212643</v>
      </c>
      <c r="AO194" s="2">
        <v>12.659313718583398</v>
      </c>
      <c r="AP194" s="2">
        <v>7155.31178732033</v>
      </c>
      <c r="AQ194" s="2">
        <v>26770.054488232974</v>
      </c>
      <c r="AR194" s="2">
        <v>70025.074140408426</v>
      </c>
      <c r="AS194" s="2">
        <v>1200.943782044058</v>
      </c>
      <c r="AT194" s="2">
        <v>6.8291225382860246</v>
      </c>
      <c r="AU194" s="2">
        <v>341.1695041843688</v>
      </c>
      <c r="AV194" s="2">
        <v>144.05859236016741</v>
      </c>
      <c r="AW194" s="2">
        <v>50.589775030491808</v>
      </c>
      <c r="AX194" s="2">
        <v>6807.2583719860886</v>
      </c>
      <c r="AY194" s="2">
        <v>11658.142200631492</v>
      </c>
      <c r="AZ194" s="2">
        <v>686.00577892211686</v>
      </c>
      <c r="BA194" s="2">
        <v>862.86343980124025</v>
      </c>
      <c r="BB194" s="2">
        <v>5.8958513066568061</v>
      </c>
      <c r="BC194" s="2">
        <v>718.24503109662714</v>
      </c>
      <c r="BD194" s="2">
        <v>5195.0945408131747</v>
      </c>
      <c r="BE194" s="2">
        <v>4371.0447075000229</v>
      </c>
      <c r="BF194" s="2">
        <v>5829.4371876142131</v>
      </c>
      <c r="BG194" s="2">
        <v>262.44386261082866</v>
      </c>
      <c r="BH194" s="2">
        <v>684.9530619390348</v>
      </c>
      <c r="BI194" s="2">
        <v>734.39580823218989</v>
      </c>
      <c r="BJ194" s="2">
        <v>5.2731065346652448</v>
      </c>
      <c r="BK194" s="2">
        <v>2390.4432021724792</v>
      </c>
      <c r="BL194" s="2">
        <v>12455.125605072546</v>
      </c>
      <c r="BM194" s="2">
        <v>4364.8981113980963</v>
      </c>
    </row>
    <row r="195" spans="1:65">
      <c r="A195" s="2">
        <f t="shared" si="2"/>
        <v>2189</v>
      </c>
      <c r="B195" s="1">
        <f>economy!Z235</f>
        <v>6717.8391120084152</v>
      </c>
      <c r="C195" s="1">
        <f>economy!AA235</f>
        <v>10967.234785827806</v>
      </c>
      <c r="D195" s="1">
        <f>economy!AB235</f>
        <v>689.34383446846812</v>
      </c>
      <c r="E195" s="1">
        <f>temperature!G345</f>
        <v>861.61317835192881</v>
      </c>
      <c r="F195" s="12">
        <f>temperature!I345</f>
        <v>5.9011325776822598</v>
      </c>
      <c r="G195" s="2">
        <f>economy!BE235</f>
        <v>745.97459566008217</v>
      </c>
      <c r="H195" s="2">
        <f>economy!BF235</f>
        <v>4911.2669910940349</v>
      </c>
      <c r="I195" s="2">
        <f>economy!BG235</f>
        <v>4392.3417446282274</v>
      </c>
      <c r="J195" s="1">
        <v>7877.6692921633567</v>
      </c>
      <c r="K195" s="1">
        <v>29591.802045244724</v>
      </c>
      <c r="L195" s="1">
        <v>78293.719234478442</v>
      </c>
      <c r="M195" s="1">
        <v>1304.822689720962</v>
      </c>
      <c r="N195" s="12">
        <v>7.2318414942823699</v>
      </c>
      <c r="O195" s="2">
        <v>0</v>
      </c>
      <c r="P195" s="2">
        <v>0</v>
      </c>
      <c r="Q195" s="2">
        <v>0</v>
      </c>
      <c r="R195" s="2">
        <v>7481.4472176186773</v>
      </c>
      <c r="S195" s="2">
        <v>28103.427151405835</v>
      </c>
      <c r="T195" s="2">
        <v>74355.790551551589</v>
      </c>
      <c r="U195" s="2">
        <v>1255.5882179397634</v>
      </c>
      <c r="V195" s="2">
        <v>7.0490263892523561</v>
      </c>
      <c r="W195" s="2">
        <v>85.746591174059787</v>
      </c>
      <c r="X195" s="2">
        <v>36.247441643293989</v>
      </c>
      <c r="Y195" s="2">
        <v>12.72272707492043</v>
      </c>
      <c r="Z195" s="2">
        <v>7081.0410932426275</v>
      </c>
      <c r="AA195" s="2">
        <v>26599.335226205312</v>
      </c>
      <c r="AB195" s="2">
        <v>70376.277890804704</v>
      </c>
      <c r="AC195" s="2">
        <v>1205.8363018397847</v>
      </c>
      <c r="AD195" s="2">
        <v>6.8574099404249624</v>
      </c>
      <c r="AE195" s="2">
        <v>342.66476474364976</v>
      </c>
      <c r="AF195" s="2">
        <v>144.85381743003543</v>
      </c>
      <c r="AG195" s="2">
        <v>50.843190619070569</v>
      </c>
      <c r="AH195" s="1">
        <v>7481.4472176578256</v>
      </c>
      <c r="AI195" s="1">
        <v>28103.427151272881</v>
      </c>
      <c r="AJ195" s="1">
        <v>74355.790551192709</v>
      </c>
      <c r="AK195" s="1">
        <v>1255.5750606369211</v>
      </c>
      <c r="AL195" s="12">
        <v>7.0489412591495144</v>
      </c>
      <c r="AM195" s="2">
        <v>85.746591174471035</v>
      </c>
      <c r="AN195" s="2">
        <v>36.247441643136966</v>
      </c>
      <c r="AO195" s="2">
        <v>12.722727074864178</v>
      </c>
      <c r="AP195" s="2">
        <v>7081.0410933782914</v>
      </c>
      <c r="AQ195" s="2">
        <v>26599.335225809515</v>
      </c>
      <c r="AR195" s="2">
        <v>70376.277889741657</v>
      </c>
      <c r="AS195" s="2">
        <v>1205.8094408217394</v>
      </c>
      <c r="AT195" s="2">
        <v>6.8572304079062372</v>
      </c>
      <c r="AU195" s="2">
        <v>342.66476474966692</v>
      </c>
      <c r="AV195" s="2">
        <v>144.85381742806189</v>
      </c>
      <c r="AW195" s="2">
        <v>50.843190618367075</v>
      </c>
      <c r="AX195" s="2">
        <v>6717.8391120084152</v>
      </c>
      <c r="AY195" s="2">
        <v>10967.234785827806</v>
      </c>
      <c r="AZ195" s="2">
        <v>689.34383446846812</v>
      </c>
      <c r="BA195" s="2">
        <v>861.61317835192881</v>
      </c>
      <c r="BB195" s="2">
        <v>5.9011325776822598</v>
      </c>
      <c r="BC195" s="2">
        <v>745.97459566008217</v>
      </c>
      <c r="BD195" s="2">
        <v>4911.2669910940349</v>
      </c>
      <c r="BE195" s="2">
        <v>4392.3417446282274</v>
      </c>
      <c r="BF195" s="2">
        <v>5738.3413320067957</v>
      </c>
      <c r="BG195" s="2">
        <v>260.71548644241363</v>
      </c>
      <c r="BH195" s="2">
        <v>688.37447395871152</v>
      </c>
      <c r="BI195" s="2">
        <v>732.85179609280294</v>
      </c>
      <c r="BJ195" s="2">
        <v>5.2723567010934591</v>
      </c>
      <c r="BK195" s="2">
        <v>2468.9432753412307</v>
      </c>
      <c r="BL195" s="2">
        <v>12521.473491688199</v>
      </c>
      <c r="BM195" s="2">
        <v>4386.6817563157665</v>
      </c>
    </row>
    <row r="196" spans="1:65">
      <c r="A196" s="2">
        <f t="shared" si="2"/>
        <v>2190</v>
      </c>
      <c r="B196" s="1">
        <f>economy!Z236</f>
        <v>6628.1690272988026</v>
      </c>
      <c r="C196" s="1">
        <f>economy!AA236</f>
        <v>11364.21065909334</v>
      </c>
      <c r="D196" s="1">
        <f>economy!AB236</f>
        <v>692.67188023801259</v>
      </c>
      <c r="E196" s="1">
        <f>temperature!G346</f>
        <v>860.29483876082293</v>
      </c>
      <c r="F196" s="12">
        <f>temperature!I346</f>
        <v>5.9061321432720453</v>
      </c>
      <c r="G196" s="2">
        <f>economy!BE236</f>
        <v>772.98490997741067</v>
      </c>
      <c r="H196" s="2">
        <f>economy!BF236</f>
        <v>5594.7878028477226</v>
      </c>
      <c r="I196" s="2">
        <f>economy!BG236</f>
        <v>4413.5728752322975</v>
      </c>
      <c r="J196" s="1">
        <v>7795.5572219056685</v>
      </c>
      <c r="K196" s="1">
        <v>29401.45796996215</v>
      </c>
      <c r="L196" s="1">
        <v>78682.429240894984</v>
      </c>
      <c r="M196" s="1">
        <v>1310.2371898381739</v>
      </c>
      <c r="N196" s="12">
        <v>7.2609910433493008</v>
      </c>
      <c r="O196" s="2">
        <v>0</v>
      </c>
      <c r="P196" s="2">
        <v>0</v>
      </c>
      <c r="Q196" s="2">
        <v>0</v>
      </c>
      <c r="R196" s="2">
        <v>7403.4651271285993</v>
      </c>
      <c r="S196" s="2">
        <v>27922.656786509247</v>
      </c>
      <c r="T196" s="2">
        <v>74724.949662947387</v>
      </c>
      <c r="U196" s="2">
        <v>1260.724657871659</v>
      </c>
      <c r="V196" s="2">
        <v>7.077612609599238</v>
      </c>
      <c r="W196" s="2">
        <v>86.118640683456235</v>
      </c>
      <c r="X196" s="2">
        <v>36.445532789747837</v>
      </c>
      <c r="Y196" s="2">
        <v>12.785820342939932</v>
      </c>
      <c r="Z196" s="2">
        <v>7007.2325945235698</v>
      </c>
      <c r="AA196" s="2">
        <v>26428.239668725924</v>
      </c>
      <c r="AB196" s="2">
        <v>70725.679652410588</v>
      </c>
      <c r="AC196" s="2">
        <v>1210.6917383514058</v>
      </c>
      <c r="AD196" s="2">
        <v>6.8853905190624785</v>
      </c>
      <c r="AE196" s="2">
        <v>344.15156737711766</v>
      </c>
      <c r="AF196" s="2">
        <v>145.64543905786593</v>
      </c>
      <c r="AG196" s="2">
        <v>51.095327054381755</v>
      </c>
      <c r="AH196" s="1">
        <v>7403.4651271641087</v>
      </c>
      <c r="AI196" s="1">
        <v>27922.656786388288</v>
      </c>
      <c r="AJ196" s="1">
        <v>74724.949662616986</v>
      </c>
      <c r="AK196" s="1">
        <v>1260.7115365829738</v>
      </c>
      <c r="AL196" s="12">
        <v>7.0775280123293136</v>
      </c>
      <c r="AM196" s="2">
        <v>86.118640683834798</v>
      </c>
      <c r="AN196" s="2">
        <v>36.445532789603263</v>
      </c>
      <c r="AO196" s="2">
        <v>12.785820342888147</v>
      </c>
      <c r="AP196" s="2">
        <v>7007.2325946466153</v>
      </c>
      <c r="AQ196" s="2">
        <v>26428.239668365855</v>
      </c>
      <c r="AR196" s="2">
        <v>70725.679651432001</v>
      </c>
      <c r="AS196" s="2">
        <v>1210.6649508309056</v>
      </c>
      <c r="AT196" s="2">
        <v>6.8852120967770372</v>
      </c>
      <c r="AU196" s="2">
        <v>344.15156738265654</v>
      </c>
      <c r="AV196" s="2">
        <v>145.64543905604893</v>
      </c>
      <c r="AW196" s="2">
        <v>51.095327053734053</v>
      </c>
      <c r="AX196" s="2">
        <v>6628.1690272988026</v>
      </c>
      <c r="AY196" s="2">
        <v>11364.21065909334</v>
      </c>
      <c r="AZ196" s="2">
        <v>692.67188023801259</v>
      </c>
      <c r="BA196" s="2">
        <v>860.29483876082293</v>
      </c>
      <c r="BB196" s="2">
        <v>5.9061321432720453</v>
      </c>
      <c r="BC196" s="2">
        <v>772.98490997741067</v>
      </c>
      <c r="BD196" s="2">
        <v>5594.7878028477226</v>
      </c>
      <c r="BE196" s="2">
        <v>4413.5728752322975</v>
      </c>
      <c r="BF196" s="2">
        <v>5648.0501846345333</v>
      </c>
      <c r="BG196" s="2">
        <v>258.9887094166175</v>
      </c>
      <c r="BH196" s="2">
        <v>691.77930061318887</v>
      </c>
      <c r="BI196" s="2">
        <v>731.32571161659212</v>
      </c>
      <c r="BJ196" s="2">
        <v>5.2714171419407059</v>
      </c>
      <c r="BK196" s="2">
        <v>2549.3593485374199</v>
      </c>
      <c r="BL196" s="2">
        <v>12587.687582434142</v>
      </c>
      <c r="BM196" s="2">
        <v>4408.3611065547757</v>
      </c>
    </row>
    <row r="197" spans="1:65">
      <c r="A197" s="2">
        <f t="shared" si="2"/>
        <v>2191</v>
      </c>
      <c r="B197" s="1">
        <f>economy!Z237</f>
        <v>6540.3062198219923</v>
      </c>
      <c r="C197" s="1">
        <f>economy!AA237</f>
        <v>10259.396119370491</v>
      </c>
      <c r="D197" s="1">
        <f>economy!AB237</f>
        <v>695.98923721549056</v>
      </c>
      <c r="E197" s="1">
        <f>temperature!G347</f>
        <v>859.06171648764916</v>
      </c>
      <c r="F197" s="12">
        <f>temperature!I347</f>
        <v>5.9108739981725398</v>
      </c>
      <c r="G197" s="2">
        <f>economy!BE237</f>
        <v>803.10681553614143</v>
      </c>
      <c r="H197" s="2">
        <f>economy!BF237</f>
        <v>4883.8905522573223</v>
      </c>
      <c r="I197" s="2">
        <f>economy!BG237</f>
        <v>4434.7341022608243</v>
      </c>
      <c r="J197" s="1">
        <v>7713.9645687608909</v>
      </c>
      <c r="K197" s="1">
        <v>29210.735128300006</v>
      </c>
      <c r="L197" s="1">
        <v>79069.125236680411</v>
      </c>
      <c r="M197" s="1">
        <v>1315.6402843229446</v>
      </c>
      <c r="N197" s="12">
        <v>7.2900050158844589</v>
      </c>
      <c r="O197" s="2">
        <v>0</v>
      </c>
      <c r="P197" s="2">
        <v>0</v>
      </c>
      <c r="Q197" s="2">
        <v>0</v>
      </c>
      <c r="R197" s="2">
        <v>7325.9763286990556</v>
      </c>
      <c r="S197" s="2">
        <v>27741.5267059957</v>
      </c>
      <c r="T197" s="2">
        <v>75092.196062136209</v>
      </c>
      <c r="U197" s="2">
        <v>1265.8503105385635</v>
      </c>
      <c r="V197" s="2">
        <v>7.1060680778747214</v>
      </c>
      <c r="W197" s="2">
        <v>86.488569607115394</v>
      </c>
      <c r="X197" s="2">
        <v>36.642715539327916</v>
      </c>
      <c r="Y197" s="2">
        <v>12.848592046208857</v>
      </c>
      <c r="Z197" s="2">
        <v>6933.8909869364561</v>
      </c>
      <c r="AA197" s="2">
        <v>26256.803647567085</v>
      </c>
      <c r="AB197" s="2">
        <v>71073.271069934228</v>
      </c>
      <c r="AC197" s="2">
        <v>1215.5370125577624</v>
      </c>
      <c r="AD197" s="2">
        <v>6.9132454663435539</v>
      </c>
      <c r="AE197" s="2">
        <v>345.62989562111204</v>
      </c>
      <c r="AF197" s="2">
        <v>146.43343050523129</v>
      </c>
      <c r="AG197" s="2">
        <v>51.346178436750243</v>
      </c>
      <c r="AH197" s="1">
        <v>7325.9763287312599</v>
      </c>
      <c r="AI197" s="1">
        <v>27741.526705885655</v>
      </c>
      <c r="AJ197" s="1">
        <v>75092.196061832074</v>
      </c>
      <c r="AK197" s="1">
        <v>1265.8372249473994</v>
      </c>
      <c r="AL197" s="12">
        <v>7.1059840069837223</v>
      </c>
      <c r="AM197" s="2">
        <v>86.48856960746383</v>
      </c>
      <c r="AN197" s="2">
        <v>36.642715539194796</v>
      </c>
      <c r="AO197" s="2">
        <v>12.848592046161178</v>
      </c>
      <c r="AP197" s="2">
        <v>6933.8909870480511</v>
      </c>
      <c r="AQ197" s="2">
        <v>26256.803647239522</v>
      </c>
      <c r="AR197" s="2">
        <v>71073.271069033275</v>
      </c>
      <c r="AS197" s="2">
        <v>1215.510297888698</v>
      </c>
      <c r="AT197" s="2">
        <v>6.9130681410089476</v>
      </c>
      <c r="AU197" s="2">
        <v>345.62989562621084</v>
      </c>
      <c r="AV197" s="2">
        <v>146.43343050355844</v>
      </c>
      <c r="AW197" s="2">
        <v>51.346178436153991</v>
      </c>
      <c r="AX197" s="2">
        <v>6540.3062198219923</v>
      </c>
      <c r="AY197" s="2">
        <v>10259.396119370491</v>
      </c>
      <c r="AZ197" s="2">
        <v>695.98923721549056</v>
      </c>
      <c r="BA197" s="2">
        <v>859.06171648764916</v>
      </c>
      <c r="BB197" s="2">
        <v>5.9108739981725398</v>
      </c>
      <c r="BC197" s="2">
        <v>803.10681553614143</v>
      </c>
      <c r="BD197" s="2">
        <v>4883.8905522573223</v>
      </c>
      <c r="BE197" s="2">
        <v>4434.7341022608243</v>
      </c>
      <c r="BF197" s="2">
        <v>5558.572070736268</v>
      </c>
      <c r="BG197" s="2">
        <v>257.26341139998232</v>
      </c>
      <c r="BH197" s="2">
        <v>695.16737814372436</v>
      </c>
      <c r="BI197" s="2">
        <v>729.81693399302753</v>
      </c>
      <c r="BJ197" s="2">
        <v>5.2702964842505544</v>
      </c>
      <c r="BK197" s="2">
        <v>2631.7119907724341</v>
      </c>
      <c r="BL197" s="2">
        <v>12653.75174152776</v>
      </c>
      <c r="BM197" s="2">
        <v>4429.9351747386845</v>
      </c>
    </row>
    <row r="198" spans="1:65">
      <c r="A198" s="2">
        <f t="shared" si="2"/>
        <v>2192</v>
      </c>
      <c r="B198" s="1">
        <f>economy!Z238</f>
        <v>6451.4478811137869</v>
      </c>
      <c r="C198" s="1">
        <f>economy!AA238</f>
        <v>11295.495394238753</v>
      </c>
      <c r="D198" s="1">
        <f>economy!AB238</f>
        <v>699.29527652098363</v>
      </c>
      <c r="E198" s="1">
        <f>temperature!G348</f>
        <v>857.70107703614326</v>
      </c>
      <c r="F198" s="12">
        <f>temperature!I348</f>
        <v>5.9153423795488314</v>
      </c>
      <c r="G198" s="2">
        <f>economy!BE238</f>
        <v>830.83830589554964</v>
      </c>
      <c r="H198" s="2">
        <f>economy!BF238</f>
        <v>6254.9866889310842</v>
      </c>
      <c r="I198" s="2">
        <f>economy!BG238</f>
        <v>4455.8217233077785</v>
      </c>
      <c r="J198" s="1">
        <v>7632.8962939888133</v>
      </c>
      <c r="K198" s="1">
        <v>29019.672711435171</v>
      </c>
      <c r="L198" s="1">
        <v>79453.798356409578</v>
      </c>
      <c r="M198" s="1">
        <v>1321.0319611304169</v>
      </c>
      <c r="N198" s="12">
        <v>7.3188840788568212</v>
      </c>
      <c r="O198" s="2">
        <v>0</v>
      </c>
      <c r="P198" s="2">
        <v>0</v>
      </c>
      <c r="Q198" s="2">
        <v>0</v>
      </c>
      <c r="R198" s="2">
        <v>7248.9855340539789</v>
      </c>
      <c r="S198" s="2">
        <v>27560.074129848603</v>
      </c>
      <c r="T198" s="2">
        <v>75457.521329595838</v>
      </c>
      <c r="U198" s="2">
        <v>1270.9651639860722</v>
      </c>
      <c r="V198" s="2">
        <v>7.1343934016886017</v>
      </c>
      <c r="W198" s="2">
        <v>86.85637419137197</v>
      </c>
      <c r="X198" s="2">
        <v>36.838983435333191</v>
      </c>
      <c r="Y198" s="2">
        <v>12.91104077683846</v>
      </c>
      <c r="Z198" s="2">
        <v>6861.0207300342354</v>
      </c>
      <c r="AA198" s="2">
        <v>26085.0623907031</v>
      </c>
      <c r="AB198" s="2">
        <v>71419.04417446455</v>
      </c>
      <c r="AC198" s="2">
        <v>1220.372112595079</v>
      </c>
      <c r="AD198" s="2">
        <v>6.94097532828585</v>
      </c>
      <c r="AE198" s="2">
        <v>347.09973447504774</v>
      </c>
      <c r="AF198" s="2">
        <v>147.217765969543</v>
      </c>
      <c r="AG198" s="2">
        <v>51.595739139901312</v>
      </c>
      <c r="AH198" s="1">
        <v>7248.9855340831828</v>
      </c>
      <c r="AI198" s="1">
        <v>27560.074129748478</v>
      </c>
      <c r="AJ198" s="1">
        <v>75457.521329315816</v>
      </c>
      <c r="AK198" s="1">
        <v>1270.952113779666</v>
      </c>
      <c r="AL198" s="12">
        <v>7.1343098508157095</v>
      </c>
      <c r="AM198" s="2">
        <v>86.856374191692723</v>
      </c>
      <c r="AN198" s="2">
        <v>36.838983435210636</v>
      </c>
      <c r="AO198" s="2">
        <v>12.911040776794568</v>
      </c>
      <c r="AP198" s="2">
        <v>6861.0207301354512</v>
      </c>
      <c r="AQ198" s="2">
        <v>26085.062390405103</v>
      </c>
      <c r="AR198" s="2">
        <v>71419.044173635193</v>
      </c>
      <c r="AS198" s="2">
        <v>1220.3454701392457</v>
      </c>
      <c r="AT198" s="2">
        <v>6.940799086808064</v>
      </c>
      <c r="AU198" s="2">
        <v>347.0997344797413</v>
      </c>
      <c r="AV198" s="2">
        <v>147.21776596800277</v>
      </c>
      <c r="AW198" s="2">
        <v>51.595739139352403</v>
      </c>
      <c r="AX198" s="2">
        <v>6451.4478811137869</v>
      </c>
      <c r="AY198" s="2">
        <v>11295.495394238753</v>
      </c>
      <c r="AZ198" s="2">
        <v>699.29527652098363</v>
      </c>
      <c r="BA198" s="2">
        <v>857.70107703614326</v>
      </c>
      <c r="BB198" s="2">
        <v>5.9153423795488314</v>
      </c>
      <c r="BC198" s="2">
        <v>830.83830589554964</v>
      </c>
      <c r="BD198" s="2">
        <v>6254.9866889310842</v>
      </c>
      <c r="BE198" s="2">
        <v>4455.8217233077785</v>
      </c>
      <c r="BF198" s="2">
        <v>5469.9148612839026</v>
      </c>
      <c r="BG198" s="2">
        <v>255.53950786612117</v>
      </c>
      <c r="BH198" s="2">
        <v>698.53855305770139</v>
      </c>
      <c r="BI198" s="2">
        <v>728.32487626019429</v>
      </c>
      <c r="BJ198" s="2">
        <v>5.2690029599454471</v>
      </c>
      <c r="BK198" s="2">
        <v>2716.0211212720951</v>
      </c>
      <c r="BL198" s="2">
        <v>12719.650978744558</v>
      </c>
      <c r="BM198" s="2">
        <v>4451.4030348997176</v>
      </c>
    </row>
    <row r="199" spans="1:65">
      <c r="A199" s="2">
        <f t="shared" si="2"/>
        <v>2193</v>
      </c>
      <c r="B199" s="1">
        <f>economy!Z239</f>
        <v>6365.5457596484657</v>
      </c>
      <c r="C199" s="1">
        <f>economy!AA239</f>
        <v>9225.0505308281608</v>
      </c>
      <c r="D199" s="1">
        <f>economy!AB239</f>
        <v>702.58941584535933</v>
      </c>
      <c r="E199" s="1">
        <f>temperature!G349</f>
        <v>856.51489570209856</v>
      </c>
      <c r="F199" s="12">
        <f>temperature!I349</f>
        <v>5.9195774115043687</v>
      </c>
      <c r="G199" s="2">
        <f>economy!BE239</f>
        <v>864.37878995777169</v>
      </c>
      <c r="H199" s="2">
        <f>economy!BF239</f>
        <v>4497.1691586665065</v>
      </c>
      <c r="I199" s="2">
        <f>economy!BG239</f>
        <v>4476.8323096853019</v>
      </c>
      <c r="J199" s="1">
        <v>7552.3571009091638</v>
      </c>
      <c r="K199" s="1">
        <v>28828.309239888455</v>
      </c>
      <c r="L199" s="1">
        <v>79836.440160476486</v>
      </c>
      <c r="M199" s="1">
        <v>1326.4122107223093</v>
      </c>
      <c r="N199" s="12">
        <v>7.3476289074831813</v>
      </c>
      <c r="O199" s="2">
        <v>0</v>
      </c>
      <c r="P199" s="2">
        <v>0</v>
      </c>
      <c r="Q199" s="2">
        <v>0</v>
      </c>
      <c r="R199" s="2">
        <v>7172.4972099508159</v>
      </c>
      <c r="S199" s="2">
        <v>27378.335641127243</v>
      </c>
      <c r="T199" s="2">
        <v>75820.91745020583</v>
      </c>
      <c r="U199" s="2">
        <v>1276.0692086471909</v>
      </c>
      <c r="V199" s="2">
        <v>7.1625891975894014</v>
      </c>
      <c r="W199" s="2">
        <v>87.222051041251191</v>
      </c>
      <c r="X199" s="2">
        <v>37.034330253306393</v>
      </c>
      <c r="Y199" s="2">
        <v>12.973165194694543</v>
      </c>
      <c r="Z199" s="2">
        <v>6788.6260515139684</v>
      </c>
      <c r="AA199" s="2">
        <v>25913.050523272272</v>
      </c>
      <c r="AB199" s="2">
        <v>71762.991379849176</v>
      </c>
      <c r="AC199" s="2">
        <v>1225.1970288665777</v>
      </c>
      <c r="AD199" s="2">
        <v>6.9685806605257321</v>
      </c>
      <c r="AE199" s="2">
        <v>348.56107037175553</v>
      </c>
      <c r="AF199" s="2">
        <v>147.99842057631659</v>
      </c>
      <c r="AG199" s="2">
        <v>51.844003808324146</v>
      </c>
      <c r="AH199" s="1">
        <v>7172.497209977304</v>
      </c>
      <c r="AI199" s="1">
        <v>27378.335641036159</v>
      </c>
      <c r="AJ199" s="1">
        <v>75820.917449948058</v>
      </c>
      <c r="AK199" s="1">
        <v>1276.0561935165974</v>
      </c>
      <c r="AL199" s="12">
        <v>7.1625061604659424</v>
      </c>
      <c r="AM199" s="2">
        <v>87.222051041546507</v>
      </c>
      <c r="AN199" s="2">
        <v>37.034330253193573</v>
      </c>
      <c r="AO199" s="2">
        <v>12.97316519465414</v>
      </c>
      <c r="AP199" s="2">
        <v>6788.6260516057655</v>
      </c>
      <c r="AQ199" s="2">
        <v>25913.050523001166</v>
      </c>
      <c r="AR199" s="2">
        <v>71762.99137908571</v>
      </c>
      <c r="AS199" s="2">
        <v>1225.1704579935626</v>
      </c>
      <c r="AT199" s="2">
        <v>6.9684054899972043</v>
      </c>
      <c r="AU199" s="2">
        <v>348.56107037607609</v>
      </c>
      <c r="AV199" s="2">
        <v>147.99842057489857</v>
      </c>
      <c r="AW199" s="2">
        <v>51.844003807818808</v>
      </c>
      <c r="AX199" s="2">
        <v>6365.5457596484657</v>
      </c>
      <c r="AY199" s="2">
        <v>9225.0505308281608</v>
      </c>
      <c r="AZ199" s="2">
        <v>702.58941584535933</v>
      </c>
      <c r="BA199" s="2">
        <v>856.51489570209856</v>
      </c>
      <c r="BB199" s="2">
        <v>5.9195774115043687</v>
      </c>
      <c r="BC199" s="2">
        <v>864.37878995777169</v>
      </c>
      <c r="BD199" s="2">
        <v>4497.1691586665065</v>
      </c>
      <c r="BE199" s="2">
        <v>4476.8323096853019</v>
      </c>
      <c r="BF199" s="2">
        <v>5382.0859797886587</v>
      </c>
      <c r="BG199" s="2">
        <v>253.81694630894086</v>
      </c>
      <c r="BH199" s="2">
        <v>701.89268157271499</v>
      </c>
      <c r="BI199" s="2">
        <v>726.84898337793175</v>
      </c>
      <c r="BJ199" s="2">
        <v>5.2675444250309473</v>
      </c>
      <c r="BK199" s="2">
        <v>2802.3059792896611</v>
      </c>
      <c r="BL199" s="2">
        <v>12785.371368958193</v>
      </c>
      <c r="BM199" s="2">
        <v>4472.7638192164659</v>
      </c>
    </row>
    <row r="200" spans="1:65">
      <c r="A200" s="2">
        <f t="shared" ref="A200:A263" si="3">1+A199</f>
        <v>2194</v>
      </c>
      <c r="B200" s="1">
        <f>economy!Z240</f>
        <v>6276.9425876859377</v>
      </c>
      <c r="C200" s="1">
        <f>economy!AA240</f>
        <v>11788.146721232361</v>
      </c>
      <c r="D200" s="1">
        <f>economy!AB240</f>
        <v>705.87111614035007</v>
      </c>
      <c r="E200" s="1">
        <f>temperature!G350</f>
        <v>855.06403674311071</v>
      </c>
      <c r="F200" s="12">
        <f>temperature!I350</f>
        <v>5.9235372266093727</v>
      </c>
      <c r="G200" s="2">
        <f>economy!BE240</f>
        <v>891.31314412787867</v>
      </c>
      <c r="H200" s="2">
        <f>economy!BF240</f>
        <v>7681.4574621472229</v>
      </c>
      <c r="I200" s="2">
        <f>economy!BG240</f>
        <v>4497.7626870007416</v>
      </c>
      <c r="J200" s="1">
        <v>7472.3514399014812</v>
      </c>
      <c r="K200" s="1">
        <v>28636.682564437073</v>
      </c>
      <c r="L200" s="1">
        <v>80217.04262973908</v>
      </c>
      <c r="M200" s="1">
        <v>1331.7810260011113</v>
      </c>
      <c r="N200" s="12">
        <v>7.3762401847623025</v>
      </c>
      <c r="O200" s="2">
        <v>0</v>
      </c>
      <c r="P200" s="2">
        <v>0</v>
      </c>
      <c r="Q200" s="2">
        <v>0</v>
      </c>
      <c r="R200" s="2">
        <v>7096.5155829289306</v>
      </c>
      <c r="S200" s="2">
        <v>27196.347186833318</v>
      </c>
      <c r="T200" s="2">
        <v>76182.376808161804</v>
      </c>
      <c r="U200" s="2">
        <v>1281.1624372797364</v>
      </c>
      <c r="V200" s="2">
        <v>7.1906560905972992</v>
      </c>
      <c r="W200" s="2">
        <v>87.585597114691595</v>
      </c>
      <c r="X200" s="2">
        <v>37.228749998529302</v>
      </c>
      <c r="Y200" s="2">
        <v>13.034964026539791</v>
      </c>
      <c r="Z200" s="2">
        <v>6716.7109517110566</v>
      </c>
      <c r="AA200" s="2">
        <v>25740.802068397061</v>
      </c>
      <c r="AB200" s="2">
        <v>72105.105477880192</v>
      </c>
      <c r="AC200" s="2">
        <v>1230.0117539831203</v>
      </c>
      <c r="AD200" s="2">
        <v>6.9960620278513952</v>
      </c>
      <c r="AE200" s="2">
        <v>350.01389115439684</v>
      </c>
      <c r="AF200" s="2">
        <v>148.77537036916246</v>
      </c>
      <c r="AG200" s="2">
        <v>52.09096735384459</v>
      </c>
      <c r="AH200" s="1">
        <v>7096.5155829529594</v>
      </c>
      <c r="AI200" s="1">
        <v>27196.34718675047</v>
      </c>
      <c r="AJ200" s="1">
        <v>76182.376807924549</v>
      </c>
      <c r="AK200" s="1">
        <v>1281.1494569197735</v>
      </c>
      <c r="AL200" s="12">
        <v>7.1905735610457082</v>
      </c>
      <c r="AM200" s="2">
        <v>87.585597114963406</v>
      </c>
      <c r="AN200" s="2">
        <v>37.22874999842545</v>
      </c>
      <c r="AO200" s="2">
        <v>13.034964026502591</v>
      </c>
      <c r="AP200" s="2">
        <v>6716.7109517943136</v>
      </c>
      <c r="AQ200" s="2">
        <v>25740.802068150428</v>
      </c>
      <c r="AR200" s="2">
        <v>72105.105477177363</v>
      </c>
      <c r="AS200" s="2">
        <v>1229.9852540701902</v>
      </c>
      <c r="AT200" s="2">
        <v>6.9958879155490097</v>
      </c>
      <c r="AU200" s="2">
        <v>350.01389115837407</v>
      </c>
      <c r="AV200" s="2">
        <v>148.77537036785699</v>
      </c>
      <c r="AW200" s="2">
        <v>52.090967353379405</v>
      </c>
      <c r="AX200" s="2">
        <v>6276.9425876859377</v>
      </c>
      <c r="AY200" s="2">
        <v>11788.146721232361</v>
      </c>
      <c r="AZ200" s="2">
        <v>705.87111614035007</v>
      </c>
      <c r="BA200" s="2">
        <v>855.06403674311071</v>
      </c>
      <c r="BB200" s="2">
        <v>5.9235372266093727</v>
      </c>
      <c r="BC200" s="2">
        <v>891.31314412787867</v>
      </c>
      <c r="BD200" s="2">
        <v>7681.4574621472229</v>
      </c>
      <c r="BE200" s="2">
        <v>4497.7626870007416</v>
      </c>
      <c r="BF200" s="2">
        <v>5295.0924089895716</v>
      </c>
      <c r="BG200" s="2">
        <v>252.09570295816218</v>
      </c>
      <c r="BH200" s="2">
        <v>705.22962910005367</v>
      </c>
      <c r="BI200" s="2">
        <v>725.38873042421187</v>
      </c>
      <c r="BJ200" s="2">
        <v>5.2659283778409005</v>
      </c>
      <c r="BK200" s="2">
        <v>2890.585094300146</v>
      </c>
      <c r="BL200" s="2">
        <v>12850.899977256973</v>
      </c>
      <c r="BM200" s="2">
        <v>4494.0167149812405</v>
      </c>
    </row>
    <row r="201" spans="1:65">
      <c r="A201" s="2">
        <f t="shared" si="3"/>
        <v>2195</v>
      </c>
      <c r="B201" s="1">
        <f>economy!Z241</f>
        <v>6193.9900196144063</v>
      </c>
      <c r="C201" s="1">
        <f>economy!AA241</f>
        <v>7293.219405391319</v>
      </c>
      <c r="D201" s="1">
        <f>economy!AB241</f>
        <v>709.13987854667232</v>
      </c>
      <c r="E201" s="1">
        <f>temperature!G351</f>
        <v>854.00212943506847</v>
      </c>
      <c r="F201" s="12">
        <f>temperature!I351</f>
        <v>5.9273015635283004</v>
      </c>
      <c r="G201" s="2">
        <f>economy!BE241</f>
        <v>930.92895514060854</v>
      </c>
      <c r="H201" s="2">
        <f>economy!BF241</f>
        <v>3222.3774928526632</v>
      </c>
      <c r="I201" s="2">
        <f>economy!BG241</f>
        <v>4518.6099171385486</v>
      </c>
      <c r="J201" s="1">
        <v>7392.8835133805769</v>
      </c>
      <c r="K201" s="1">
        <v>28444.829867342876</v>
      </c>
      <c r="L201" s="1">
        <v>80595.598160123685</v>
      </c>
      <c r="M201" s="1">
        <v>1337.1384022451143</v>
      </c>
      <c r="N201" s="12">
        <v>7.4047186010215951</v>
      </c>
      <c r="O201" s="2">
        <v>0</v>
      </c>
      <c r="P201" s="2">
        <v>0</v>
      </c>
      <c r="Q201" s="2">
        <v>0</v>
      </c>
      <c r="R201" s="2">
        <v>7021.0446440348251</v>
      </c>
      <c r="S201" s="2">
        <v>27014.144079077363</v>
      </c>
      <c r="T201" s="2">
        <v>76541.892181851043</v>
      </c>
      <c r="U201" s="2">
        <v>1286.2448449045314</v>
      </c>
      <c r="V201" s="2">
        <v>7.2185947137492237</v>
      </c>
      <c r="W201" s="2">
        <v>87.947009716778851</v>
      </c>
      <c r="X201" s="2">
        <v>37.422236903487864</v>
      </c>
      <c r="Y201" s="2">
        <v>13.096436065170614</v>
      </c>
      <c r="Z201" s="2">
        <v>6645.2792080716154</v>
      </c>
      <c r="AA201" s="2">
        <v>25568.350448288082</v>
      </c>
      <c r="AB201" s="2">
        <v>72445.379633444274</v>
      </c>
      <c r="AC201" s="2">
        <v>1234.8162827045967</v>
      </c>
      <c r="AD201" s="2">
        <v>7.0234200037477326</v>
      </c>
      <c r="AE201" s="2">
        <v>351.45818605341969</v>
      </c>
      <c r="AF201" s="2">
        <v>149.54859229965513</v>
      </c>
      <c r="AG201" s="2">
        <v>52.336624952175924</v>
      </c>
      <c r="AH201" s="1">
        <v>7021.0446440566147</v>
      </c>
      <c r="AI201" s="1">
        <v>27014.144079002002</v>
      </c>
      <c r="AJ201" s="1">
        <v>76541.892181632604</v>
      </c>
      <c r="AK201" s="1">
        <v>1286.2318990137264</v>
      </c>
      <c r="AL201" s="12">
        <v>7.2185126856820006</v>
      </c>
      <c r="AM201" s="2">
        <v>87.947009717029047</v>
      </c>
      <c r="AN201" s="2">
        <v>37.422236903392239</v>
      </c>
      <c r="AO201" s="2">
        <v>13.09643606513637</v>
      </c>
      <c r="AP201" s="2">
        <v>6645.2792081471262</v>
      </c>
      <c r="AQ201" s="2">
        <v>25568.350448063731</v>
      </c>
      <c r="AR201" s="2">
        <v>72445.37963279731</v>
      </c>
      <c r="AS201" s="2">
        <v>1234.7898531365886</v>
      </c>
      <c r="AT201" s="2">
        <v>7.0232469371307928</v>
      </c>
      <c r="AU201" s="2">
        <v>351.4581860570807</v>
      </c>
      <c r="AV201" s="2">
        <v>149.54859229845323</v>
      </c>
      <c r="AW201" s="2">
        <v>52.336624951747645</v>
      </c>
      <c r="AX201" s="2">
        <v>6193.9900196144063</v>
      </c>
      <c r="AY201" s="2">
        <v>7293.219405391319</v>
      </c>
      <c r="AZ201" s="2">
        <v>709.13987854667232</v>
      </c>
      <c r="BA201" s="2">
        <v>854.00212943506847</v>
      </c>
      <c r="BB201" s="2">
        <v>5.9273015635283004</v>
      </c>
      <c r="BC201" s="2">
        <v>930.92895514060854</v>
      </c>
      <c r="BD201" s="2">
        <v>3222.3774928526632</v>
      </c>
      <c r="BE201" s="2">
        <v>4518.6099171385486</v>
      </c>
      <c r="BF201" s="2">
        <v>5208.9406974352032</v>
      </c>
      <c r="BG201" s="2">
        <v>250.37577977399476</v>
      </c>
      <c r="BH201" s="2">
        <v>708.54926976452691</v>
      </c>
      <c r="BI201" s="2">
        <v>723.94362090158552</v>
      </c>
      <c r="BJ201" s="2">
        <v>5.2641619763734848</v>
      </c>
      <c r="BK201" s="2">
        <v>2980.8762566400192</v>
      </c>
      <c r="BL201" s="2">
        <v>12916.224789303547</v>
      </c>
      <c r="BM201" s="2">
        <v>4515.160961779542</v>
      </c>
    </row>
    <row r="202" spans="1:65">
      <c r="A202" s="2">
        <f t="shared" si="3"/>
        <v>2196</v>
      </c>
      <c r="B202" s="1">
        <f>economy!Z242</f>
        <v>6104.1584593469461</v>
      </c>
      <c r="C202" s="1">
        <f>economy!AA242</f>
        <v>13817.572575919043</v>
      </c>
      <c r="D202" s="1">
        <f>economy!AB242</f>
        <v>712.3952415444486</v>
      </c>
      <c r="E202" s="1">
        <f>temperature!G352</f>
        <v>852.33286266471305</v>
      </c>
      <c r="F202" s="12">
        <f>temperature!I352</f>
        <v>5.930763961008382</v>
      </c>
      <c r="G202" s="2">
        <f>economy!BE242</f>
        <v>952.4577995310334</v>
      </c>
      <c r="H202" s="2">
        <f>economy!BF242</f>
        <v>11792.504895256438</v>
      </c>
      <c r="I202" s="2">
        <f>economy!BG242</f>
        <v>4539.3712815521576</v>
      </c>
      <c r="J202" s="1">
        <v>7313.9572807454169</v>
      </c>
      <c r="K202" s="1">
        <v>28252.787663885985</v>
      </c>
      <c r="L202" s="1">
        <v>80972.099557196576</v>
      </c>
      <c r="M202" s="1">
        <v>1342.4843370442838</v>
      </c>
      <c r="N202" s="12">
        <v>7.4330648534760941</v>
      </c>
      <c r="O202" s="2">
        <v>0</v>
      </c>
      <c r="P202" s="2">
        <v>0</v>
      </c>
      <c r="Q202" s="2">
        <v>0</v>
      </c>
      <c r="R202" s="2">
        <v>6946.0881535220769</v>
      </c>
      <c r="S202" s="2">
        <v>26831.760996535348</v>
      </c>
      <c r="T202" s="2">
        <v>76899.456738697074</v>
      </c>
      <c r="U202" s="2">
        <v>1291.3164287444006</v>
      </c>
      <c r="V202" s="2">
        <v>7.2464057076559047</v>
      </c>
      <c r="W202" s="2">
        <v>88.306286493993809</v>
      </c>
      <c r="X202" s="2">
        <v>37.61478542530795</v>
      </c>
      <c r="Y202" s="2">
        <v>13.157580168548689</v>
      </c>
      <c r="Z202" s="2">
        <v>6574.3343796008485</v>
      </c>
      <c r="AA202" s="2">
        <v>25395.728485622716</v>
      </c>
      <c r="AB202" s="2">
        <v>72783.807379643506</v>
      </c>
      <c r="AC202" s="2">
        <v>1239.6106118820812</v>
      </c>
      <c r="AD202" s="2">
        <v>7.0506551699527691</v>
      </c>
      <c r="AE202" s="2">
        <v>352.89394566357231</v>
      </c>
      <c r="AF202" s="2">
        <v>150.31806421708677</v>
      </c>
      <c r="AG202" s="2">
        <v>52.580972039447857</v>
      </c>
      <c r="AH202" s="1">
        <v>6946.0881535418357</v>
      </c>
      <c r="AI202" s="1">
        <v>26831.760996466786</v>
      </c>
      <c r="AJ202" s="1">
        <v>76899.456738495996</v>
      </c>
      <c r="AK202" s="1">
        <v>1291.3035170249382</v>
      </c>
      <c r="AL202" s="12">
        <v>7.2463241750745579</v>
      </c>
      <c r="AM202" s="2">
        <v>88.306286494224153</v>
      </c>
      <c r="AN202" s="2">
        <v>37.614785425219921</v>
      </c>
      <c r="AO202" s="2">
        <v>13.157580168517162</v>
      </c>
      <c r="AP202" s="2">
        <v>6574.3343796693316</v>
      </c>
      <c r="AQ202" s="2">
        <v>25395.728485418618</v>
      </c>
      <c r="AR202" s="2">
        <v>72783.807379047925</v>
      </c>
      <c r="AS202" s="2">
        <v>1239.5842520512956</v>
      </c>
      <c r="AT202" s="2">
        <v>7.0504831366609526</v>
      </c>
      <c r="AU202" s="2">
        <v>352.89394566694233</v>
      </c>
      <c r="AV202" s="2">
        <v>150.31806421598026</v>
      </c>
      <c r="AW202" s="2">
        <v>52.580972039053613</v>
      </c>
      <c r="AX202" s="2">
        <v>6104.1584593469461</v>
      </c>
      <c r="AY202" s="2">
        <v>13817.572575919043</v>
      </c>
      <c r="AZ202" s="2">
        <v>712.3952415444486</v>
      </c>
      <c r="BA202" s="2">
        <v>852.33286266471305</v>
      </c>
      <c r="BB202" s="2">
        <v>5.930763961008382</v>
      </c>
      <c r="BC202" s="2">
        <v>952.4577995310334</v>
      </c>
      <c r="BD202" s="2">
        <v>11792.504895256438</v>
      </c>
      <c r="BE202" s="2">
        <v>4539.3712815521576</v>
      </c>
      <c r="BF202" s="2">
        <v>5123.6369659698084</v>
      </c>
      <c r="BG202" s="2">
        <v>248.6572016992622</v>
      </c>
      <c r="BH202" s="2">
        <v>711.85148595786075</v>
      </c>
      <c r="BI202" s="2">
        <v>722.51318514371087</v>
      </c>
      <c r="BJ202" s="2">
        <v>5.2622520547648053</v>
      </c>
      <c r="BK202" s="2">
        <v>3073.1964886558362</v>
      </c>
      <c r="BL202" s="2">
        <v>12981.334646614412</v>
      </c>
      <c r="BM202" s="2">
        <v>4536.1958488651699</v>
      </c>
    </row>
    <row r="203" spans="1:65">
      <c r="A203" s="2">
        <f t="shared" si="3"/>
        <v>2197</v>
      </c>
      <c r="B203" s="1">
        <f>economy!Z243</f>
        <v>6026.871317352291</v>
      </c>
      <c r="C203" s="1">
        <f>economy!AA243</f>
        <v>2733.5768775092524</v>
      </c>
      <c r="D203" s="1">
        <f>economy!AB243</f>
        <v>715.63677831090661</v>
      </c>
      <c r="E203" s="1">
        <f>temperature!G353</f>
        <v>851.6101087393472</v>
      </c>
      <c r="F203" s="12">
        <f>temperature!I353</f>
        <v>5.9341081799024478</v>
      </c>
      <c r="G203" s="2">
        <f>economy!BE243</f>
        <v>1005.5803977121275</v>
      </c>
      <c r="H203" s="2">
        <f>economy!BF243</f>
        <v>530.65634706303899</v>
      </c>
      <c r="I203" s="2">
        <f>economy!BG243</f>
        <v>4560.0442657762678</v>
      </c>
      <c r="J203" s="1">
        <v>7235.5764632992104</v>
      </c>
      <c r="K203" s="1">
        <v>28060.591804192602</v>
      </c>
      <c r="L203" s="1">
        <v>81346.540030704142</v>
      </c>
      <c r="M203" s="1">
        <v>1347.8188302369836</v>
      </c>
      <c r="N203" s="12">
        <v>7.4612796457995065</v>
      </c>
      <c r="O203" s="2">
        <v>0</v>
      </c>
      <c r="P203" s="2">
        <v>0</v>
      </c>
      <c r="Q203" s="2">
        <v>0</v>
      </c>
      <c r="R203" s="2">
        <v>6871.6496455239749</v>
      </c>
      <c r="S203" s="2">
        <v>26649.231986184415</v>
      </c>
      <c r="T203" s="2">
        <v>77255.064029974717</v>
      </c>
      <c r="U203" s="2">
        <v>1296.3771881639791</v>
      </c>
      <c r="V203" s="2">
        <v>7.2740897200706627</v>
      </c>
      <c r="W203" s="2">
        <v>88.663425428475676</v>
      </c>
      <c r="X203" s="2">
        <v>37.806390243165581</v>
      </c>
      <c r="Y203" s="2">
        <v>13.218395258927861</v>
      </c>
      <c r="Z203" s="2">
        <v>6503.8798112856084</v>
      </c>
      <c r="AA203" s="2">
        <v>25222.968405188003</v>
      </c>
      <c r="AB203" s="2">
        <v>73120.382612887304</v>
      </c>
      <c r="AC203" s="2">
        <v>1244.3947404007552</v>
      </c>
      <c r="AD203" s="2">
        <v>7.0777681160254557</v>
      </c>
      <c r="AE203" s="2">
        <v>354.32116192097783</v>
      </c>
      <c r="AF203" s="2">
        <v>151.08376485811704</v>
      </c>
      <c r="AG203" s="2">
        <v>52.824004308717818</v>
      </c>
      <c r="AH203" s="1">
        <v>6871.6496455418992</v>
      </c>
      <c r="AI203" s="1">
        <v>26649.231986122049</v>
      </c>
      <c r="AJ203" s="1">
        <v>77255.064029789603</v>
      </c>
      <c r="AK203" s="1">
        <v>1296.3643103216482</v>
      </c>
      <c r="AL203" s="12">
        <v>7.2740086770646544</v>
      </c>
      <c r="AM203" s="2">
        <v>88.663425428687717</v>
      </c>
      <c r="AN203" s="2">
        <v>37.806390243084543</v>
      </c>
      <c r="AO203" s="2">
        <v>13.218395258898839</v>
      </c>
      <c r="AP203" s="2">
        <v>6503.8798113477187</v>
      </c>
      <c r="AQ203" s="2">
        <v>25222.968405002335</v>
      </c>
      <c r="AR203" s="2">
        <v>73120.382612339046</v>
      </c>
      <c r="AS203" s="2">
        <v>1244.3684497068489</v>
      </c>
      <c r="AT203" s="2">
        <v>7.077597103876756</v>
      </c>
      <c r="AU203" s="2">
        <v>354.32116192407995</v>
      </c>
      <c r="AV203" s="2">
        <v>151.08376485709832</v>
      </c>
      <c r="AW203" s="2">
        <v>52.824004308354873</v>
      </c>
      <c r="AX203" s="2">
        <v>6026.871317352291</v>
      </c>
      <c r="AY203" s="2">
        <v>2733.5768775092524</v>
      </c>
      <c r="AZ203" s="2">
        <v>715.63677831090661</v>
      </c>
      <c r="BA203" s="2">
        <v>851.6101087393472</v>
      </c>
      <c r="BB203" s="2">
        <v>5.9341081799024478</v>
      </c>
      <c r="BC203" s="2">
        <v>1005.5803977121275</v>
      </c>
      <c r="BD203" s="2">
        <v>530.65634706303899</v>
      </c>
      <c r="BE203" s="2">
        <v>4560.0442657762678</v>
      </c>
      <c r="BF203" s="2">
        <v>5039.1869141347779</v>
      </c>
      <c r="BG203" s="2">
        <v>246.94001414868762</v>
      </c>
      <c r="BH203" s="2">
        <v>715.13616792305538</v>
      </c>
      <c r="BI203" s="2">
        <v>721.09697881403304</v>
      </c>
      <c r="BJ203" s="2">
        <v>5.2602051389438325</v>
      </c>
      <c r="BK203" s="2">
        <v>3167.5620164240891</v>
      </c>
      <c r="BL203" s="2">
        <v>13046.219186448237</v>
      </c>
      <c r="BM203" s="2">
        <v>4557.1207127159405</v>
      </c>
    </row>
    <row r="204" spans="1:65">
      <c r="A204" s="2">
        <f t="shared" si="3"/>
        <v>2198</v>
      </c>
      <c r="B204" s="1">
        <f>economy!Z244</f>
        <v>5931.7580650437858</v>
      </c>
      <c r="C204" s="1">
        <f>economy!AA244</f>
        <v>20414.291099746111</v>
      </c>
      <c r="D204" s="1">
        <f>economy!AB244</f>
        <v>718.86409427116416</v>
      </c>
      <c r="E204" s="1">
        <f>temperature!G354</f>
        <v>849.35087862466696</v>
      </c>
      <c r="F204" s="12">
        <f>temperature!I354</f>
        <v>5.9370530162951693</v>
      </c>
      <c r="G204" s="2">
        <f>economy!BE244</f>
        <v>1006.4333058309693</v>
      </c>
      <c r="H204" s="2">
        <f>economy!BF244</f>
        <v>14702.833070512052</v>
      </c>
      <c r="I204" s="2">
        <f>economy!BG244</f>
        <v>4580.6265450748106</v>
      </c>
      <c r="J204" s="1">
        <v>7157.7445491385943</v>
      </c>
      <c r="K204" s="1">
        <v>27868.277475347481</v>
      </c>
      <c r="L204" s="1">
        <v>81718.913189086074</v>
      </c>
      <c r="M204" s="1">
        <v>1353.1418838475608</v>
      </c>
      <c r="N204" s="12">
        <v>7.4893636877070868</v>
      </c>
      <c r="O204" s="2">
        <v>0</v>
      </c>
      <c r="P204" s="2">
        <v>0</v>
      </c>
      <c r="Q204" s="2">
        <v>0</v>
      </c>
      <c r="R204" s="2">
        <v>6797.7324326968228</v>
      </c>
      <c r="S204" s="2">
        <v>26466.590465309193</v>
      </c>
      <c r="T204" s="2">
        <v>77608.707985599089</v>
      </c>
      <c r="U204" s="2">
        <v>1301.427124610339</v>
      </c>
      <c r="V204" s="2">
        <v>7.3016474054697333</v>
      </c>
      <c r="W204" s="2">
        <v>89.018424832303396</v>
      </c>
      <c r="X204" s="2">
        <v>37.997046255671982</v>
      </c>
      <c r="Y204" s="2">
        <v>13.278880321977121</v>
      </c>
      <c r="Z204" s="2">
        <v>6433.9186384891818</v>
      </c>
      <c r="AA204" s="2">
        <v>25050.101835779511</v>
      </c>
      <c r="AB204" s="2">
        <v>73455.099587960663</v>
      </c>
      <c r="AC204" s="2">
        <v>1249.1686691236084</v>
      </c>
      <c r="AD204" s="2">
        <v>7.1047594389246438</v>
      </c>
      <c r="AE204" s="2">
        <v>355.73982808028086</v>
      </c>
      <c r="AF204" s="2">
        <v>151.84567383632364</v>
      </c>
      <c r="AG204" s="2">
        <v>53.065717706465946</v>
      </c>
      <c r="AH204" s="1">
        <v>6797.73243271308</v>
      </c>
      <c r="AI204" s="1">
        <v>26466.590465252462</v>
      </c>
      <c r="AJ204" s="1">
        <v>77608.7079854287</v>
      </c>
      <c r="AK204" s="1">
        <v>1301.4142803544839</v>
      </c>
      <c r="AL204" s="12">
        <v>7.3015668462154144</v>
      </c>
      <c r="AM204" s="2">
        <v>89.018424832498567</v>
      </c>
      <c r="AN204" s="2">
        <v>37.997046255597375</v>
      </c>
      <c r="AO204" s="2">
        <v>13.278880321950407</v>
      </c>
      <c r="AP204" s="2">
        <v>6433.9186385455123</v>
      </c>
      <c r="AQ204" s="2">
        <v>25050.101835610603</v>
      </c>
      <c r="AR204" s="2">
        <v>73455.099587455974</v>
      </c>
      <c r="AS204" s="2">
        <v>1249.142446973493</v>
      </c>
      <c r="AT204" s="2">
        <v>7.1045894359132982</v>
      </c>
      <c r="AU204" s="2">
        <v>355.73982808313633</v>
      </c>
      <c r="AV204" s="2">
        <v>151.84567383538581</v>
      </c>
      <c r="AW204" s="2">
        <v>53.065717706131835</v>
      </c>
      <c r="AX204" s="2">
        <v>5931.7580650437858</v>
      </c>
      <c r="AY204" s="2">
        <v>20414.291099746111</v>
      </c>
      <c r="AZ204" s="2">
        <v>718.86409427116416</v>
      </c>
      <c r="BA204" s="2">
        <v>849.35087862466696</v>
      </c>
      <c r="BB204" s="2">
        <v>5.9370530162951693</v>
      </c>
      <c r="BC204" s="2">
        <v>1006.4333058309693</v>
      </c>
      <c r="BD204" s="2">
        <v>14702.833070512052</v>
      </c>
      <c r="BE204" s="2">
        <v>4580.6265450748106</v>
      </c>
      <c r="BF204" s="2">
        <v>4955.59582649611</v>
      </c>
      <c r="BG204" s="2">
        <v>245.22428071643728</v>
      </c>
      <c r="BH204" s="2">
        <v>718.40321336732325</v>
      </c>
      <c r="BI204" s="2">
        <v>719.69458149002662</v>
      </c>
      <c r="BJ204" s="2">
        <v>5.2580274615100109</v>
      </c>
      <c r="BK204" s="2">
        <v>3263.9882421037137</v>
      </c>
      <c r="BL204" s="2">
        <v>13110.868786004186</v>
      </c>
      <c r="BM204" s="2">
        <v>4577.9349347560701</v>
      </c>
    </row>
    <row r="205" spans="1:65">
      <c r="A205" s="2">
        <f t="shared" si="3"/>
        <v>2199</v>
      </c>
      <c r="B205" s="1">
        <f>economy!Z245</f>
        <v>5868.5807954781721</v>
      </c>
      <c r="C205" s="1">
        <f>economy!AA245</f>
        <v>273.07786628081101</v>
      </c>
      <c r="D205" s="1">
        <f>economy!AB245</f>
        <v>722.07682482869268</v>
      </c>
      <c r="E205" s="1">
        <f>temperature!G355</f>
        <v>849.60912583405343</v>
      </c>
      <c r="F205" s="12">
        <f>temperature!I355</f>
        <v>5.9400768865943876</v>
      </c>
      <c r="G205" s="2">
        <f>economy!BE245</f>
        <v>1093.1881940579083</v>
      </c>
      <c r="H205" s="2">
        <f>economy!BF245</f>
        <v>13389.296765980402</v>
      </c>
      <c r="I205" s="2">
        <f>economy!BG245</f>
        <v>4601.1159711447681</v>
      </c>
      <c r="J205" s="1">
        <v>7080.4647980100644</v>
      </c>
      <c r="K205" s="1">
        <v>27675.879203779878</v>
      </c>
      <c r="L205" s="1">
        <v>82089.213033965774</v>
      </c>
      <c r="M205" s="1">
        <v>1358.4535020248013</v>
      </c>
      <c r="N205" s="12">
        <v>7.5173176945501332</v>
      </c>
      <c r="O205" s="2">
        <v>0</v>
      </c>
      <c r="P205" s="2">
        <v>0</v>
      </c>
      <c r="Q205" s="2">
        <v>0</v>
      </c>
      <c r="R205" s="2">
        <v>6724.3396108320539</v>
      </c>
      <c r="S205" s="2">
        <v>26283.869223767739</v>
      </c>
      <c r="T205" s="2">
        <v>77960.382908892905</v>
      </c>
      <c r="U205" s="2">
        <v>1306.4662415544451</v>
      </c>
      <c r="V205" s="2">
        <v>7.3290794246439086</v>
      </c>
      <c r="W205" s="2">
        <v>89.371283341797678</v>
      </c>
      <c r="X205" s="2">
        <v>38.186748578236831</v>
      </c>
      <c r="Y205" s="2">
        <v>13.339034405900117</v>
      </c>
      <c r="Z205" s="2">
        <v>6364.4537913165786</v>
      </c>
      <c r="AA205" s="2">
        <v>24877.159812346068</v>
      </c>
      <c r="AB205" s="2">
        <v>73787.952913071655</v>
      </c>
      <c r="AC205" s="2">
        <v>1253.9324008359254</v>
      </c>
      <c r="AD205" s="2">
        <v>7.1316297425990376</v>
      </c>
      <c r="AE205" s="2">
        <v>357.14993869187725</v>
      </c>
      <c r="AF205" s="2">
        <v>152.60377163166501</v>
      </c>
      <c r="AG205" s="2">
        <v>53.306108429076446</v>
      </c>
      <c r="AH205" s="1">
        <v>6724.3396108467987</v>
      </c>
      <c r="AI205" s="1">
        <v>26283.869223716123</v>
      </c>
      <c r="AJ205" s="1">
        <v>77960.382908736079</v>
      </c>
      <c r="AK205" s="1">
        <v>1306.4534305979139</v>
      </c>
      <c r="AL205" s="12">
        <v>7.3289993434034546</v>
      </c>
      <c r="AM205" s="2">
        <v>89.371283341977275</v>
      </c>
      <c r="AN205" s="2">
        <v>38.186748578168135</v>
      </c>
      <c r="AO205" s="2">
        <v>13.339034405875523</v>
      </c>
      <c r="AP205" s="2">
        <v>6364.453791367665</v>
      </c>
      <c r="AQ205" s="2">
        <v>24877.159812192418</v>
      </c>
      <c r="AR205" s="2">
        <v>73787.95291260707</v>
      </c>
      <c r="AS205" s="2">
        <v>1253.9062466436635</v>
      </c>
      <c r="AT205" s="2">
        <v>7.1314607368934437</v>
      </c>
      <c r="AU205" s="2">
        <v>357.14993869450575</v>
      </c>
      <c r="AV205" s="2">
        <v>152.60377163080156</v>
      </c>
      <c r="AW205" s="2">
        <v>53.306108428768873</v>
      </c>
      <c r="AX205" s="2">
        <v>5868.5807954781721</v>
      </c>
      <c r="AY205" s="2">
        <v>273.07786628081101</v>
      </c>
      <c r="AZ205" s="2">
        <v>722.07682482869268</v>
      </c>
      <c r="BA205" s="2">
        <v>849.60912583405343</v>
      </c>
      <c r="BB205" s="2">
        <v>5.9400768865943876</v>
      </c>
      <c r="BC205" s="2">
        <v>1093.1881940579083</v>
      </c>
      <c r="BD205" s="2">
        <v>13389.296765980402</v>
      </c>
      <c r="BE205" s="2">
        <v>4601.1159711447681</v>
      </c>
      <c r="BF205" s="2">
        <v>4872.8685789082865</v>
      </c>
      <c r="BG205" s="2">
        <v>243.51008108432663</v>
      </c>
      <c r="BH205" s="2">
        <v>721.6525271014043</v>
      </c>
      <c r="BI205" s="2">
        <v>718.3055953273406</v>
      </c>
      <c r="BJ205" s="2">
        <v>5.2557249758726261</v>
      </c>
      <c r="BK205" s="2">
        <v>3362.4897169814067</v>
      </c>
      <c r="BL205" s="2">
        <v>13175.274510645731</v>
      </c>
      <c r="BM205" s="2">
        <v>4598.6379392323552</v>
      </c>
    </row>
    <row r="206" spans="1:65">
      <c r="A206" s="2">
        <f t="shared" si="3"/>
        <v>2200</v>
      </c>
      <c r="B206" s="1">
        <f>economy!Z246</f>
        <v>5757.7430871076522</v>
      </c>
      <c r="C206" s="1">
        <f>economy!AA246</f>
        <v>245.72532467473511</v>
      </c>
      <c r="D206" s="1">
        <f>economy!AB246</f>
        <v>725.27463326281497</v>
      </c>
      <c r="E206" s="1">
        <f>temperature!G356</f>
        <v>847.02231820588906</v>
      </c>
      <c r="F206" s="12">
        <f>temperature!I356</f>
        <v>5.9426489126520297</v>
      </c>
      <c r="G206" s="2">
        <f>economy!BE246</f>
        <v>1066.6114623018404</v>
      </c>
      <c r="H206" s="2">
        <f>economy!BF246</f>
        <v>13436.883367918179</v>
      </c>
      <c r="I206" s="2">
        <f>economy!BG246</f>
        <v>4621.5105598008777</v>
      </c>
      <c r="J206" s="1">
        <v>7003.740246131696</v>
      </c>
      <c r="K206" s="1">
        <v>27483.430857913852</v>
      </c>
      <c r="L206" s="1">
        <v>82457.433954620181</v>
      </c>
      <c r="M206" s="1">
        <v>1363.7536909812547</v>
      </c>
      <c r="N206" s="12">
        <v>7.5451423869218628</v>
      </c>
      <c r="O206" s="2">
        <v>0</v>
      </c>
      <c r="P206" s="2">
        <v>0</v>
      </c>
      <c r="Q206" s="2">
        <v>0</v>
      </c>
      <c r="R206" s="2">
        <v>6651.4740634354812</v>
      </c>
      <c r="S206" s="2">
        <v>26101.100426508488</v>
      </c>
      <c r="T206" s="2">
        <v>78310.083471335005</v>
      </c>
      <c r="U206" s="2">
        <v>1311.4945444334389</v>
      </c>
      <c r="V206" s="2">
        <v>7.3563864443012905</v>
      </c>
      <c r="W206" s="2">
        <v>89.721999911844321</v>
      </c>
      <c r="X206" s="2">
        <v>38.375492540410541</v>
      </c>
      <c r="Y206" s="2">
        <v>13.39885662055155</v>
      </c>
      <c r="Z206" s="2">
        <v>6295.487998948689</v>
      </c>
      <c r="AA206" s="2">
        <v>24704.172778371976</v>
      </c>
      <c r="AB206" s="2">
        <v>74118.937544880551</v>
      </c>
      <c r="AC206" s="2">
        <v>1258.6859401905604</v>
      </c>
      <c r="AD206" s="2">
        <v>7.1583796375879434</v>
      </c>
      <c r="AE206" s="2">
        <v>358.5514895792287</v>
      </c>
      <c r="AF206" s="2">
        <v>153.35803957985922</v>
      </c>
      <c r="AG206" s="2">
        <v>53.545172919306545</v>
      </c>
      <c r="AH206" s="1">
        <v>6651.4740634488489</v>
      </c>
      <c r="AI206" s="1">
        <v>26101.100426461537</v>
      </c>
      <c r="AJ206" s="1">
        <v>78310.083471190621</v>
      </c>
      <c r="AK206" s="1">
        <v>1311.4817664925354</v>
      </c>
      <c r="AL206" s="12">
        <v>7.3563068354216332</v>
      </c>
      <c r="AM206" s="2">
        <v>89.721999912009679</v>
      </c>
      <c r="AN206" s="2">
        <v>38.375492540347295</v>
      </c>
      <c r="AO206" s="2">
        <v>13.39885662052891</v>
      </c>
      <c r="AP206" s="2">
        <v>6295.4879989950214</v>
      </c>
      <c r="AQ206" s="2">
        <v>24704.172778232205</v>
      </c>
      <c r="AR206" s="2">
        <v>74118.93754445287</v>
      </c>
      <c r="AS206" s="2">
        <v>1258.6598533772658</v>
      </c>
      <c r="AT206" s="2">
        <v>7.1582116175285684</v>
      </c>
      <c r="AU206" s="2">
        <v>358.55148958164801</v>
      </c>
      <c r="AV206" s="2">
        <v>153.3580395790643</v>
      </c>
      <c r="AW206" s="2">
        <v>53.545172919023415</v>
      </c>
      <c r="AX206" s="2">
        <v>5757.7430871076522</v>
      </c>
      <c r="AY206" s="2">
        <v>245.72532467473511</v>
      </c>
      <c r="AZ206" s="2">
        <v>725.27463326281497</v>
      </c>
      <c r="BA206" s="2">
        <v>847.02231820588906</v>
      </c>
      <c r="BB206" s="2">
        <v>5.9426489126520297</v>
      </c>
      <c r="BC206" s="2">
        <v>1066.6114623018404</v>
      </c>
      <c r="BD206" s="2">
        <v>13436.883367918179</v>
      </c>
      <c r="BE206" s="2">
        <v>4621.5105598008777</v>
      </c>
      <c r="BF206" s="2">
        <v>4791.0096447245596</v>
      </c>
      <c r="BG206" s="2">
        <v>241.79750911437245</v>
      </c>
      <c r="BH206" s="2">
        <v>724.88402070321843</v>
      </c>
      <c r="BI206" s="2">
        <v>716.92964379882858</v>
      </c>
      <c r="BJ206" s="2">
        <v>5.2533033696889397</v>
      </c>
      <c r="BK206" s="2">
        <v>3463.0801152688887</v>
      </c>
      <c r="BL206" s="2">
        <v>13239.428065878803</v>
      </c>
      <c r="BM206" s="2">
        <v>4619.2291912321834</v>
      </c>
    </row>
    <row r="207" spans="1:65">
      <c r="A207" s="2">
        <f t="shared" si="3"/>
        <v>2201</v>
      </c>
      <c r="B207" s="1">
        <f>economy!Z247</f>
        <v>5710.68438953033</v>
      </c>
      <c r="C207" s="1">
        <f>economy!AA247</f>
        <v>243.66736854883689</v>
      </c>
      <c r="D207" s="1">
        <f>economy!AB247</f>
        <v>728.45720878136933</v>
      </c>
      <c r="E207" s="1">
        <f>temperature!G357</f>
        <v>844.54099708903425</v>
      </c>
      <c r="F207" s="12">
        <f>temperature!I357</f>
        <v>5.944801585456986</v>
      </c>
      <c r="G207" s="2">
        <f>economy!BE247</f>
        <v>1116.7655306779095</v>
      </c>
      <c r="H207" s="2">
        <f>economy!BF247</f>
        <v>13485.459764239144</v>
      </c>
      <c r="I207" s="2">
        <f>economy!BG247</f>
        <v>4641.8084795708464</v>
      </c>
      <c r="J207" s="1">
        <v>6927.5737109784159</v>
      </c>
      <c r="K207" s="1">
        <v>27290.965651072067</v>
      </c>
      <c r="L207" s="1">
        <v>82823.570722432793</v>
      </c>
      <c r="M207" s="1">
        <v>1369.0424589334459</v>
      </c>
      <c r="N207" s="12">
        <v>7.5728384902744521</v>
      </c>
      <c r="O207" s="2">
        <v>0</v>
      </c>
      <c r="P207" s="2">
        <v>0</v>
      </c>
      <c r="Q207" s="2">
        <v>0</v>
      </c>
      <c r="R207" s="2">
        <v>6579.1384662718519</v>
      </c>
      <c r="S207" s="2">
        <v>25918.31561632804</v>
      </c>
      <c r="T207" s="2">
        <v>78657.804707291682</v>
      </c>
      <c r="U207" s="2">
        <v>1316.5120405937644</v>
      </c>
      <c r="V207" s="2">
        <v>7.3835691366809542</v>
      </c>
      <c r="W207" s="2">
        <v>90.070573810242337</v>
      </c>
      <c r="X207" s="2">
        <v>38.563273683207903</v>
      </c>
      <c r="Y207" s="2">
        <v>13.458346136551404</v>
      </c>
      <c r="Z207" s="2">
        <v>6227.0237939436265</v>
      </c>
      <c r="AA207" s="2">
        <v>24531.170588487181</v>
      </c>
      <c r="AB207" s="2">
        <v>74448.04878351363</v>
      </c>
      <c r="AC207" s="2">
        <v>1263.4292936540078</v>
      </c>
      <c r="AD207" s="2">
        <v>7.1850097406326183</v>
      </c>
      <c r="AE207" s="2">
        <v>359.94447781627559</v>
      </c>
      <c r="AF207" s="2">
        <v>154.10845986168897</v>
      </c>
      <c r="AG207" s="2">
        <v>53.78290786274669</v>
      </c>
      <c r="AH207" s="1">
        <v>6579.1384662839782</v>
      </c>
      <c r="AI207" s="1">
        <v>25918.315616285327</v>
      </c>
      <c r="AJ207" s="1">
        <v>78657.804707158779</v>
      </c>
      <c r="AK207" s="1">
        <v>1316.4992953881999</v>
      </c>
      <c r="AL207" s="12">
        <v>7.383489994592713</v>
      </c>
      <c r="AM207" s="2">
        <v>90.070573810394549</v>
      </c>
      <c r="AN207" s="2">
        <v>38.563273683149689</v>
      </c>
      <c r="AO207" s="2">
        <v>13.458346136530562</v>
      </c>
      <c r="AP207" s="2">
        <v>6227.0237939856415</v>
      </c>
      <c r="AQ207" s="2">
        <v>24531.170588360023</v>
      </c>
      <c r="AR207" s="2">
        <v>74448.048783119972</v>
      </c>
      <c r="AS207" s="2">
        <v>1263.4032736477484</v>
      </c>
      <c r="AT207" s="2">
        <v>7.1848426947299036</v>
      </c>
      <c r="AU207" s="2">
        <v>359.94447781850255</v>
      </c>
      <c r="AV207" s="2">
        <v>154.10845986095723</v>
      </c>
      <c r="AW207" s="2">
        <v>53.782907862486063</v>
      </c>
      <c r="AX207" s="2">
        <v>5710.68438953033</v>
      </c>
      <c r="AY207" s="2">
        <v>243.66736854883689</v>
      </c>
      <c r="AZ207" s="2">
        <v>728.45720878136933</v>
      </c>
      <c r="BA207" s="2">
        <v>844.54099708903425</v>
      </c>
      <c r="BB207" s="2">
        <v>5.944801585456986</v>
      </c>
      <c r="BC207" s="2">
        <v>1116.7655306779095</v>
      </c>
      <c r="BD207" s="2">
        <v>13485.459764239144</v>
      </c>
      <c r="BE207" s="2">
        <v>4641.8084795708464</v>
      </c>
      <c r="BF207" s="2">
        <v>4710.0231009630061</v>
      </c>
      <c r="BG207" s="2">
        <v>240.08667111055846</v>
      </c>
      <c r="BH207" s="2">
        <v>728.09761220396285</v>
      </c>
      <c r="BI207" s="2">
        <v>715.56637050394249</v>
      </c>
      <c r="BJ207" s="2">
        <v>5.2507680776362209</v>
      </c>
      <c r="BK207" s="2">
        <v>3565.7722087092448</v>
      </c>
      <c r="BL207" s="2">
        <v>13303.321752827824</v>
      </c>
      <c r="BM207" s="2">
        <v>4639.7081948325858</v>
      </c>
    </row>
    <row r="208" spans="1:65">
      <c r="A208" s="2">
        <f t="shared" si="3"/>
        <v>2202</v>
      </c>
      <c r="B208" s="1">
        <f>economy!Z248</f>
        <v>5623.7107808816027</v>
      </c>
      <c r="C208" s="1">
        <f>economy!AA248</f>
        <v>241.64135312832386</v>
      </c>
      <c r="D208" s="1">
        <f>economy!AB248</f>
        <v>731.62426471740321</v>
      </c>
      <c r="E208" s="1">
        <f>temperature!G358</f>
        <v>842.1492010165739</v>
      </c>
      <c r="F208" s="12">
        <f>temperature!I358</f>
        <v>5.9465634913125234</v>
      </c>
      <c r="G208" s="2">
        <f>economy!BE248</f>
        <v>1153.4207472515307</v>
      </c>
      <c r="H208" s="2">
        <f>economy!BF248</f>
        <v>13534.929434203672</v>
      </c>
      <c r="I208" s="2">
        <f>economy!BG248</f>
        <v>4662.0080411352765</v>
      </c>
      <c r="J208" s="1">
        <v>6851.9677960291301</v>
      </c>
      <c r="K208" s="1">
        <v>27098.51614462362</v>
      </c>
      <c r="L208" s="1">
        <v>83187.618485333762</v>
      </c>
      <c r="M208" s="1">
        <v>1374.3198160429686</v>
      </c>
      <c r="N208" s="12">
        <v>7.6004067345470192</v>
      </c>
      <c r="O208" s="2">
        <v>0</v>
      </c>
      <c r="P208" s="2">
        <v>0</v>
      </c>
      <c r="Q208" s="2">
        <v>0</v>
      </c>
      <c r="R208" s="2">
        <v>6507.3352918732335</v>
      </c>
      <c r="S208" s="2">
        <v>25735.545716860663</v>
      </c>
      <c r="T208" s="2">
        <v>79003.542008737</v>
      </c>
      <c r="U208" s="2">
        <v>1321.5187392351359</v>
      </c>
      <c r="V208" s="2">
        <v>7.4106281791773085</v>
      </c>
      <c r="W208" s="2">
        <v>90.417004612077747</v>
      </c>
      <c r="X208" s="2">
        <v>38.750087756415354</v>
      </c>
      <c r="Y208" s="2">
        <v>13.517502184397179</v>
      </c>
      <c r="Z208" s="2">
        <v>6159.0635165037975</v>
      </c>
      <c r="AA208" s="2">
        <v>24358.182511296804</v>
      </c>
      <c r="AB208" s="2">
        <v>74775.282267565679</v>
      </c>
      <c r="AC208" s="2">
        <v>1268.1624694532738</v>
      </c>
      <c r="AD208" s="2">
        <v>7.2115206742980398</v>
      </c>
      <c r="AE208" s="2">
        <v>361.32890170495483</v>
      </c>
      <c r="AF208" s="2">
        <v>154.85501549224034</v>
      </c>
      <c r="AG208" s="2">
        <v>54.019310184272932</v>
      </c>
      <c r="AH208" s="1">
        <v>6507.3352918842293</v>
      </c>
      <c r="AI208" s="1">
        <v>25735.545716821816</v>
      </c>
      <c r="AJ208" s="1">
        <v>79003.542008614662</v>
      </c>
      <c r="AK208" s="1">
        <v>1321.5060264879808</v>
      </c>
      <c r="AL208" s="12">
        <v>7.4105494983937197</v>
      </c>
      <c r="AM208" s="2">
        <v>90.417004612217852</v>
      </c>
      <c r="AN208" s="2">
        <v>38.750087756361744</v>
      </c>
      <c r="AO208" s="2">
        <v>13.517502184377994</v>
      </c>
      <c r="AP208" s="2">
        <v>6159.0635165419035</v>
      </c>
      <c r="AQ208" s="2">
        <v>24358.182511181145</v>
      </c>
      <c r="AR208" s="2">
        <v>74775.282267203322</v>
      </c>
      <c r="AS208" s="2">
        <v>1268.1365156889726</v>
      </c>
      <c r="AT208" s="2">
        <v>7.2113545912302977</v>
      </c>
      <c r="AU208" s="2">
        <v>361.32890170700472</v>
      </c>
      <c r="AV208" s="2">
        <v>154.85501549156666</v>
      </c>
      <c r="AW208" s="2">
        <v>54.019310184032982</v>
      </c>
      <c r="AX208" s="2">
        <v>5623.7107808816027</v>
      </c>
      <c r="AY208" s="2">
        <v>241.64135312832386</v>
      </c>
      <c r="AZ208" s="2">
        <v>731.62426471740321</v>
      </c>
      <c r="BA208" s="2">
        <v>842.1492010165739</v>
      </c>
      <c r="BB208" s="2">
        <v>5.9465634913125234</v>
      </c>
      <c r="BC208" s="2">
        <v>1153.4207472515307</v>
      </c>
      <c r="BD208" s="2">
        <v>13534.929434203672</v>
      </c>
      <c r="BE208" s="2">
        <v>4662.0080411352765</v>
      </c>
      <c r="BF208" s="2">
        <v>4629.9126344375218</v>
      </c>
      <c r="BG208" s="2">
        <v>238.37768423582941</v>
      </c>
      <c r="BH208" s="2">
        <v>731.29322579494669</v>
      </c>
      <c r="BI208" s="2">
        <v>714.21543804434145</v>
      </c>
      <c r="BJ208" s="2">
        <v>5.2481242935509789</v>
      </c>
      <c r="BK208" s="2">
        <v>3670.5778420485822</v>
      </c>
      <c r="BL208" s="2">
        <v>13366.948426967312</v>
      </c>
      <c r="BM208" s="2">
        <v>4660.074491370091</v>
      </c>
    </row>
    <row r="209" spans="1:65">
      <c r="A209" s="2">
        <f t="shared" si="3"/>
        <v>2203</v>
      </c>
      <c r="B209" s="1">
        <f>economy!Z249</f>
        <v>5544.1684889238668</v>
      </c>
      <c r="C209" s="1">
        <f>economy!AA249</f>
        <v>239.64489006137362</v>
      </c>
      <c r="D209" s="1">
        <f>economy!AB249</f>
        <v>734.77553685947737</v>
      </c>
      <c r="E209" s="1">
        <f>temperature!G359</f>
        <v>839.82297952456236</v>
      </c>
      <c r="F209" s="12">
        <f>temperature!I359</f>
        <v>5.9479579071327446</v>
      </c>
      <c r="G209" s="2">
        <f>economy!BE249</f>
        <v>1193.5514506706552</v>
      </c>
      <c r="H209" s="2">
        <f>economy!BF249</f>
        <v>13585.202032753228</v>
      </c>
      <c r="I209" s="2">
        <f>economy!BG249</f>
        <v>4682.1076875505505</v>
      </c>
      <c r="J209" s="1">
        <v>6776.9248954741633</v>
      </c>
      <c r="K209" s="1">
        <v>26906.114251366656</v>
      </c>
      <c r="L209" s="1">
        <v>83549.5727622298</v>
      </c>
      <c r="M209" s="1">
        <v>1379.58577435847</v>
      </c>
      <c r="N209" s="12">
        <v>7.6278478538043277</v>
      </c>
      <c r="O209" s="2">
        <v>0</v>
      </c>
      <c r="P209" s="2">
        <v>0</v>
      </c>
      <c r="Q209" s="2">
        <v>0</v>
      </c>
      <c r="R209" s="2">
        <v>6436.0668140096668</v>
      </c>
      <c r="S209" s="2">
        <v>25552.821035790745</v>
      </c>
      <c r="T209" s="2">
        <v>79347.291119962596</v>
      </c>
      <c r="U209" s="2">
        <v>1326.514651355352</v>
      </c>
      <c r="V209" s="2">
        <v>7.437564253974954</v>
      </c>
      <c r="W209" s="2">
        <v>90.76129219412519</v>
      </c>
      <c r="X209" s="2">
        <v>38.935930715882563</v>
      </c>
      <c r="Y209" s="2">
        <v>13.576324053574616</v>
      </c>
      <c r="Z209" s="2">
        <v>6091.6093187073311</v>
      </c>
      <c r="AA209" s="2">
        <v>24185.237232421652</v>
      </c>
      <c r="AB209" s="2">
        <v>75100.633969093265</v>
      </c>
      <c r="AC209" s="2">
        <v>1272.8854775235491</v>
      </c>
      <c r="AD209" s="2">
        <v>7.2379130666048921</v>
      </c>
      <c r="AE209" s="2">
        <v>362.70476075282562</v>
      </c>
      <c r="AF209" s="2">
        <v>155.59769031007988</v>
      </c>
      <c r="AG209" s="2">
        <v>54.254377044492891</v>
      </c>
      <c r="AH209" s="1">
        <v>6436.0668140196403</v>
      </c>
      <c r="AI209" s="1">
        <v>25552.821035755394</v>
      </c>
      <c r="AJ209" s="1">
        <v>79347.291119849979</v>
      </c>
      <c r="AK209" s="1">
        <v>1326.5019707929898</v>
      </c>
      <c r="AL209" s="12">
        <v>7.4374860290908007</v>
      </c>
      <c r="AM209" s="2">
        <v>90.761292194254153</v>
      </c>
      <c r="AN209" s="2">
        <v>38.93593071583323</v>
      </c>
      <c r="AO209" s="2">
        <v>13.576324053556963</v>
      </c>
      <c r="AP209" s="2">
        <v>6091.6093187418901</v>
      </c>
      <c r="AQ209" s="2">
        <v>24185.237232316435</v>
      </c>
      <c r="AR209" s="2">
        <v>75100.633968759677</v>
      </c>
      <c r="AS209" s="2">
        <v>1272.8595894428913</v>
      </c>
      <c r="AT209" s="2">
        <v>7.2377479352162037</v>
      </c>
      <c r="AU209" s="2">
        <v>362.70476075471259</v>
      </c>
      <c r="AV209" s="2">
        <v>155.59769030945969</v>
      </c>
      <c r="AW209" s="2">
        <v>54.254377044272054</v>
      </c>
      <c r="AX209" s="2">
        <v>5544.1684889238668</v>
      </c>
      <c r="AY209" s="2">
        <v>239.64489006137362</v>
      </c>
      <c r="AZ209" s="2">
        <v>734.77553685947737</v>
      </c>
      <c r="BA209" s="2">
        <v>839.82297952456236</v>
      </c>
      <c r="BB209" s="2">
        <v>5.9479579071327446</v>
      </c>
      <c r="BC209" s="2">
        <v>1193.5514506706552</v>
      </c>
      <c r="BD209" s="2">
        <v>13585.202032753228</v>
      </c>
      <c r="BE209" s="2">
        <v>4682.1076875505505</v>
      </c>
      <c r="BF209" s="2">
        <v>4550.6815478620756</v>
      </c>
      <c r="BG209" s="2">
        <v>236.67067507139168</v>
      </c>
      <c r="BH209" s="2">
        <v>734.47079155354413</v>
      </c>
      <c r="BI209" s="2">
        <v>712.87652696187706</v>
      </c>
      <c r="BJ209" s="2">
        <v>5.2453769819670333</v>
      </c>
      <c r="BK209" s="2">
        <v>3777.5079094271719</v>
      </c>
      <c r="BL209" s="2">
        <v>13430.301459880407</v>
      </c>
      <c r="BM209" s="2">
        <v>4680.3276578220739</v>
      </c>
    </row>
    <row r="210" spans="1:65">
      <c r="A210" s="2">
        <f t="shared" si="3"/>
        <v>2204</v>
      </c>
      <c r="B210" s="1">
        <f>economy!Z250</f>
        <v>5464.2885257187945</v>
      </c>
      <c r="C210" s="1">
        <f>economy!AA250</f>
        <v>237.67579444221727</v>
      </c>
      <c r="D210" s="1">
        <f>economy!AB250</f>
        <v>737.91078190580856</v>
      </c>
      <c r="E210" s="1">
        <f>temperature!G360</f>
        <v>837.55180483992797</v>
      </c>
      <c r="F210" s="12">
        <f>temperature!I360</f>
        <v>5.9490054466060966</v>
      </c>
      <c r="G210" s="2">
        <f>economy!BE250</f>
        <v>1234.4924425567549</v>
      </c>
      <c r="H210" s="2">
        <f>economy!BF250</f>
        <v>13636.193108370166</v>
      </c>
      <c r="I210" s="2">
        <f>economy!BG250</f>
        <v>4702.1059851973732</v>
      </c>
      <c r="J210" s="1">
        <v>6702.4471988814576</v>
      </c>
      <c r="K210" s="1">
        <v>26713.791239135382</v>
      </c>
      <c r="L210" s="1">
        <v>83909.42943742605</v>
      </c>
      <c r="M210" s="1">
        <v>1384.8403477585284</v>
      </c>
      <c r="N210" s="12">
        <v>7.6551625858860026</v>
      </c>
      <c r="O210" s="2">
        <v>0</v>
      </c>
      <c r="P210" s="2">
        <v>0</v>
      </c>
      <c r="Q210" s="2">
        <v>0</v>
      </c>
      <c r="R210" s="2">
        <v>6365.3351121206797</v>
      </c>
      <c r="S210" s="2">
        <v>25370.171268278409</v>
      </c>
      <c r="T210" s="2">
        <v>79689.04813227999</v>
      </c>
      <c r="U210" s="2">
        <v>1331.499789695959</v>
      </c>
      <c r="V210" s="2">
        <v>7.464378047693832</v>
      </c>
      <c r="W210" s="2">
        <v>91.103436729279494</v>
      </c>
      <c r="X210" s="2">
        <v>39.120798720801183</v>
      </c>
      <c r="Y210" s="2">
        <v>13.634811091667732</v>
      </c>
      <c r="Z210" s="2">
        <v>6024.6631687023664</v>
      </c>
      <c r="AA210" s="2">
        <v>24012.362857740518</v>
      </c>
      <c r="AB210" s="2">
        <v>75424.10018860019</v>
      </c>
      <c r="AC210" s="2">
        <v>1277.5983294566909</v>
      </c>
      <c r="AD210" s="2">
        <v>7.2641875506715987</v>
      </c>
      <c r="AE210" s="2">
        <v>364.07205565081813</v>
      </c>
      <c r="AF210" s="2">
        <v>156.33646896637899</v>
      </c>
      <c r="AG210" s="2">
        <v>54.488105836189511</v>
      </c>
      <c r="AH210" s="1">
        <v>6365.3351121297228</v>
      </c>
      <c r="AI210" s="1">
        <v>25370.171268246264</v>
      </c>
      <c r="AJ210" s="1">
        <v>79689.04813217638</v>
      </c>
      <c r="AK210" s="1">
        <v>1331.4871410480416</v>
      </c>
      <c r="AL210" s="12">
        <v>7.464300273384378</v>
      </c>
      <c r="AM210" s="2">
        <v>91.103436729398197</v>
      </c>
      <c r="AN210" s="2">
        <v>39.120798720755737</v>
      </c>
      <c r="AO210" s="2">
        <v>13.634811091651482</v>
      </c>
      <c r="AP210" s="2">
        <v>6024.6631687337094</v>
      </c>
      <c r="AQ210" s="2">
        <v>24012.362857644806</v>
      </c>
      <c r="AR210" s="2">
        <v>75424.10018829316</v>
      </c>
      <c r="AS210" s="2">
        <v>1277.572506508028</v>
      </c>
      <c r="AT210" s="2">
        <v>7.2640233599697108</v>
      </c>
      <c r="AU210" s="2">
        <v>364.07205565255504</v>
      </c>
      <c r="AV210" s="2">
        <v>156.33646896580805</v>
      </c>
      <c r="AW210" s="2">
        <v>54.488105835986204</v>
      </c>
      <c r="AX210" s="2">
        <v>5464.2885257187945</v>
      </c>
      <c r="AY210" s="2">
        <v>237.67579444221727</v>
      </c>
      <c r="AZ210" s="2">
        <v>737.91078190580856</v>
      </c>
      <c r="BA210" s="2">
        <v>837.55180483992797</v>
      </c>
      <c r="BB210" s="2">
        <v>5.9490054466060966</v>
      </c>
      <c r="BC210" s="2">
        <v>1234.4924425567549</v>
      </c>
      <c r="BD210" s="2">
        <v>13636.193108370166</v>
      </c>
      <c r="BE210" s="2">
        <v>4702.1059851973732</v>
      </c>
      <c r="BF210" s="2">
        <v>4472.332765936113</v>
      </c>
      <c r="BG210" s="2">
        <v>234.96577830639973</v>
      </c>
      <c r="BH210" s="2">
        <v>737.63024518679038</v>
      </c>
      <c r="BI210" s="2">
        <v>711.54933473538586</v>
      </c>
      <c r="BJ210" s="2">
        <v>5.242530889082472</v>
      </c>
      <c r="BK210" s="2">
        <v>3886.5723317422494</v>
      </c>
      <c r="BL210" s="2">
        <v>13493.374703829644</v>
      </c>
      <c r="BM210" s="2">
        <v>4700.4673052910975</v>
      </c>
    </row>
    <row r="211" spans="1:65">
      <c r="A211" s="2">
        <f t="shared" si="3"/>
        <v>2205</v>
      </c>
      <c r="B211" s="1">
        <f>economy!Z251</f>
        <v>5385.224989973739</v>
      </c>
      <c r="C211" s="1">
        <f>economy!AA251</f>
        <v>235.73207082737176</v>
      </c>
      <c r="D211" s="1">
        <f>economy!AB251</f>
        <v>741.02977603318379</v>
      </c>
      <c r="E211" s="1">
        <f>temperature!G361</f>
        <v>835.32795943885833</v>
      </c>
      <c r="F211" s="12">
        <f>temperature!I361</f>
        <v>5.949724655688156</v>
      </c>
      <c r="G211" s="2">
        <f>economy!BE251</f>
        <v>1276.6685127433952</v>
      </c>
      <c r="H211" s="2">
        <f>economy!BF251</f>
        <v>13687.823816059992</v>
      </c>
      <c r="I211" s="2">
        <f>economy!BG251</f>
        <v>4722.0016154012001</v>
      </c>
      <c r="J211" s="1">
        <v>6628.5366958201703</v>
      </c>
      <c r="K211" s="1">
        <v>26521.577734622897</v>
      </c>
      <c r="L211" s="1">
        <v>84267.184755044771</v>
      </c>
      <c r="M211" s="1">
        <v>1390.08355189543</v>
      </c>
      <c r="N211" s="12">
        <v>7.6823516720660381</v>
      </c>
      <c r="O211" s="2">
        <v>0</v>
      </c>
      <c r="P211" s="2">
        <v>0</v>
      </c>
      <c r="Q211" s="2">
        <v>0</v>
      </c>
      <c r="R211" s="2">
        <v>6295.1420757063224</v>
      </c>
      <c r="S211" s="2">
        <v>25187.62550059006</v>
      </c>
      <c r="T211" s="2">
        <v>80028.809478720403</v>
      </c>
      <c r="U211" s="2">
        <v>1336.4741686887714</v>
      </c>
      <c r="V211" s="2">
        <v>7.4910702510444764</v>
      </c>
      <c r="W211" s="2">
        <v>91.443438681017838</v>
      </c>
      <c r="X211" s="2">
        <v>39.304688130971684</v>
      </c>
      <c r="Y211" s="2">
        <v>13.692962703468089</v>
      </c>
      <c r="Z211" s="2">
        <v>5958.2268548631246</v>
      </c>
      <c r="AA211" s="2">
        <v>23839.586916826371</v>
      </c>
      <c r="AB211" s="2">
        <v>75745.677550021268</v>
      </c>
      <c r="AC211" s="2">
        <v>1282.3010384505099</v>
      </c>
      <c r="AD211" s="2">
        <v>7.2903447643662105</v>
      </c>
      <c r="AE211" s="2">
        <v>365.43078825110155</v>
      </c>
      <c r="AF211" s="2">
        <v>157.07133691399233</v>
      </c>
      <c r="AG211" s="2">
        <v>54.720494180761307</v>
      </c>
      <c r="AH211" s="1">
        <v>6295.1420757145243</v>
      </c>
      <c r="AI211" s="1">
        <v>25187.625500560796</v>
      </c>
      <c r="AJ211" s="1">
        <v>80028.809478625015</v>
      </c>
      <c r="AK211" s="1">
        <v>1336.461551688172</v>
      </c>
      <c r="AL211" s="12">
        <v>7.4909929220643976</v>
      </c>
      <c r="AM211" s="2">
        <v>91.443438681127148</v>
      </c>
      <c r="AN211" s="2">
        <v>39.304688130929861</v>
      </c>
      <c r="AO211" s="2">
        <v>13.692962703453121</v>
      </c>
      <c r="AP211" s="2">
        <v>5958.2268548915499</v>
      </c>
      <c r="AQ211" s="2">
        <v>23839.586916739307</v>
      </c>
      <c r="AR211" s="2">
        <v>75745.677549738655</v>
      </c>
      <c r="AS211" s="2">
        <v>1282.2752800887706</v>
      </c>
      <c r="AT211" s="2">
        <v>7.290181503520432</v>
      </c>
      <c r="AU211" s="2">
        <v>365.43078825270015</v>
      </c>
      <c r="AV211" s="2">
        <v>157.07133691346672</v>
      </c>
      <c r="AW211" s="2">
        <v>54.720494180574129</v>
      </c>
      <c r="AX211" s="2">
        <v>5385.224989973739</v>
      </c>
      <c r="AY211" s="2">
        <v>235.73207082737176</v>
      </c>
      <c r="AZ211" s="2">
        <v>741.02977603318379</v>
      </c>
      <c r="BA211" s="2">
        <v>835.32795943885833</v>
      </c>
      <c r="BB211" s="2">
        <v>5.949724655688156</v>
      </c>
      <c r="BC211" s="2">
        <v>1276.6685127433952</v>
      </c>
      <c r="BD211" s="2">
        <v>13687.823816059992</v>
      </c>
      <c r="BE211" s="2">
        <v>4722.0016154012001</v>
      </c>
      <c r="BF211" s="2">
        <v>4394.8688414185226</v>
      </c>
      <c r="BG211" s="2">
        <v>233.26313554704538</v>
      </c>
      <c r="BH211" s="2">
        <v>740.77152779127698</v>
      </c>
      <c r="BI211" s="2">
        <v>710.23357483294103</v>
      </c>
      <c r="BJ211" s="2">
        <v>5.2395905531840032</v>
      </c>
      <c r="BK211" s="2">
        <v>3997.7800350333273</v>
      </c>
      <c r="BL211" s="2">
        <v>13556.162458938648</v>
      </c>
      <c r="BM211" s="2">
        <v>4720.4930775841876</v>
      </c>
    </row>
    <row r="212" spans="1:65">
      <c r="A212" s="2">
        <f t="shared" si="3"/>
        <v>2206</v>
      </c>
      <c r="B212" s="1">
        <f>economy!Z252</f>
        <v>5306.8183580879186</v>
      </c>
      <c r="C212" s="1">
        <f>economy!AA252</f>
        <v>233.81189980759848</v>
      </c>
      <c r="D212" s="1">
        <f>economy!AB252</f>
        <v>744.13231357213294</v>
      </c>
      <c r="E212" s="1">
        <f>temperature!G362</f>
        <v>833.14632430252925</v>
      </c>
      <c r="F212" s="12">
        <f>temperature!I362</f>
        <v>5.9501325561403995</v>
      </c>
      <c r="G212" s="2">
        <f>economy!BE252</f>
        <v>1320.0418737592313</v>
      </c>
      <c r="H212" s="2">
        <f>economy!BF252</f>
        <v>13740.020629145416</v>
      </c>
      <c r="I212" s="2">
        <f>economy!BG252</f>
        <v>4741.7933666747685</v>
      </c>
      <c r="J212" s="1">
        <v>6555.1951804402561</v>
      </c>
      <c r="K212" s="1">
        <v>26329.503727410291</v>
      </c>
      <c r="L212" s="1">
        <v>84622.835313441465</v>
      </c>
      <c r="M212" s="1">
        <v>1395.3154041398409</v>
      </c>
      <c r="N212" s="12">
        <v>7.7094158567223872</v>
      </c>
      <c r="O212" s="2">
        <v>0</v>
      </c>
      <c r="P212" s="2">
        <v>0</v>
      </c>
      <c r="Q212" s="2">
        <v>0</v>
      </c>
      <c r="R212" s="2">
        <v>6225.4894086764252</v>
      </c>
      <c r="S212" s="2">
        <v>25005.212213924849</v>
      </c>
      <c r="T212" s="2">
        <v>80366.571928731297</v>
      </c>
      <c r="U212" s="2">
        <v>1341.4378044032433</v>
      </c>
      <c r="V212" s="2">
        <v>7.5176415584931524</v>
      </c>
      <c r="W212" s="2">
        <v>91.781298797894763</v>
      </c>
      <c r="X212" s="2">
        <v>39.487595504060614</v>
      </c>
      <c r="Y212" s="2">
        <v>13.750778350084312</v>
      </c>
      <c r="Z212" s="2">
        <v>5892.3019899063629</v>
      </c>
      <c r="AA212" s="2">
        <v>23666.936366568076</v>
      </c>
      <c r="AB212" s="2">
        <v>76065.362995702642</v>
      </c>
      <c r="AC212" s="2">
        <v>1286.9936192588741</v>
      </c>
      <c r="AD212" s="2">
        <v>7.3163853499679607</v>
      </c>
      <c r="AE212" s="2">
        <v>366.78096154508535</v>
      </c>
      <c r="AF212" s="2">
        <v>157.80228039649654</v>
      </c>
      <c r="AG212" s="2">
        <v>54.951539924663869</v>
      </c>
      <c r="AH212" s="1">
        <v>6225.4894086838658</v>
      </c>
      <c r="AI212" s="1">
        <v>25005.212213898238</v>
      </c>
      <c r="AJ212" s="1">
        <v>80366.571928643447</v>
      </c>
      <c r="AK212" s="1">
        <v>1341.4252187860136</v>
      </c>
      <c r="AL212" s="12">
        <v>7.5175646696754752</v>
      </c>
      <c r="AM212" s="2">
        <v>91.781298797995291</v>
      </c>
      <c r="AN212" s="2">
        <v>39.487595504022117</v>
      </c>
      <c r="AO212" s="2">
        <v>13.750778350070537</v>
      </c>
      <c r="AP212" s="2">
        <v>5892.3019899321398</v>
      </c>
      <c r="AQ212" s="2">
        <v>23666.936366488877</v>
      </c>
      <c r="AR212" s="2">
        <v>76065.362995442469</v>
      </c>
      <c r="AS212" s="2">
        <v>1286.9679249454712</v>
      </c>
      <c r="AT212" s="2">
        <v>7.3162230083070607</v>
      </c>
      <c r="AU212" s="2">
        <v>366.78096154655674</v>
      </c>
      <c r="AV212" s="2">
        <v>157.80228039601272</v>
      </c>
      <c r="AW212" s="2">
        <v>54.951539924491584</v>
      </c>
      <c r="AX212" s="2">
        <v>5306.8183580879186</v>
      </c>
      <c r="AY212" s="2">
        <v>233.81189980759848</v>
      </c>
      <c r="AZ212" s="2">
        <v>744.13231357213294</v>
      </c>
      <c r="BA212" s="2">
        <v>833.14632430252925</v>
      </c>
      <c r="BB212" s="2">
        <v>5.9501325561403995</v>
      </c>
      <c r="BC212" s="2">
        <v>1320.0418737592313</v>
      </c>
      <c r="BD212" s="2">
        <v>13740.020629145416</v>
      </c>
      <c r="BE212" s="2">
        <v>4741.7933666747685</v>
      </c>
      <c r="BF212" s="2">
        <v>4318.291961196649</v>
      </c>
      <c r="BG212" s="2">
        <v>231.56289423494718</v>
      </c>
      <c r="BH212" s="2">
        <v>743.89458562807147</v>
      </c>
      <c r="BI212" s="2">
        <v>708.92897581643251</v>
      </c>
      <c r="BJ212" s="2">
        <v>5.2365603145558115</v>
      </c>
      <c r="BK212" s="2">
        <v>4111.1389299376924</v>
      </c>
      <c r="BL212" s="2">
        <v>13618.659442795866</v>
      </c>
      <c r="BM212" s="2">
        <v>4740.4046498798962</v>
      </c>
    </row>
    <row r="213" spans="1:65">
      <c r="A213" s="2">
        <f t="shared" si="3"/>
        <v>2207</v>
      </c>
      <c r="B213" s="1">
        <f>economy!Z253</f>
        <v>5229.0967177654593</v>
      </c>
      <c r="C213" s="1">
        <f>economy!AA253</f>
        <v>231.91362518269341</v>
      </c>
      <c r="D213" s="1">
        <f>economy!AB253</f>
        <v>747.21820578048562</v>
      </c>
      <c r="E213" s="1">
        <f>temperature!G363</f>
        <v>831.00325880042067</v>
      </c>
      <c r="F213" s="12">
        <f>temperature!I363</f>
        <v>5.9502449658148189</v>
      </c>
      <c r="G213" s="2">
        <f>economy!BE253</f>
        <v>1364.6433291309554</v>
      </c>
      <c r="H213" s="2">
        <f>economy!BF253</f>
        <v>13792.715052942602</v>
      </c>
      <c r="I213" s="2">
        <f>economy!BG253</f>
        <v>4761.4801275361579</v>
      </c>
      <c r="J213" s="1">
        <v>6482.4242560068724</v>
      </c>
      <c r="K213" s="1">
        <v>26137.598574193347</v>
      </c>
      <c r="L213" s="1">
        <v>84976.378059623559</v>
      </c>
      <c r="M213" s="1">
        <v>1400.5359235263816</v>
      </c>
      <c r="N213" s="12">
        <v>7.7363558870164324</v>
      </c>
      <c r="O213" s="2">
        <v>0</v>
      </c>
      <c r="P213" s="2">
        <v>0</v>
      </c>
      <c r="Q213" s="2">
        <v>0</v>
      </c>
      <c r="R213" s="2">
        <v>6156.3786336569219</v>
      </c>
      <c r="S213" s="2">
        <v>24822.959288428723</v>
      </c>
      <c r="T213" s="2">
        <v>80702.332582875955</v>
      </c>
      <c r="U213" s="2">
        <v>1346.3907144946975</v>
      </c>
      <c r="V213" s="2">
        <v>7.5440926679367042</v>
      </c>
      <c r="W213" s="2">
        <v>92.117018108072145</v>
      </c>
      <c r="X213" s="2">
        <v>39.669517592848898</v>
      </c>
      <c r="Y213" s="2">
        <v>13.808257548051857</v>
      </c>
      <c r="Z213" s="2">
        <v>5826.8900149672363</v>
      </c>
      <c r="AA213" s="2">
        <v>23494.437594969582</v>
      </c>
      <c r="AB213" s="2">
        <v>76383.153781384943</v>
      </c>
      <c r="AC213" s="2">
        <v>1291.6760881426198</v>
      </c>
      <c r="AD213" s="2">
        <v>7.342309953838309</v>
      </c>
      <c r="AE213" s="2">
        <v>368.12257964156032</v>
      </c>
      <c r="AF213" s="2">
        <v>158.52928643719403</v>
      </c>
      <c r="AG213" s="2">
        <v>55.181241135852218</v>
      </c>
      <c r="AH213" s="1">
        <v>6156.3786336636658</v>
      </c>
      <c r="AI213" s="1">
        <v>24822.959288404523</v>
      </c>
      <c r="AJ213" s="1">
        <v>80702.332582795105</v>
      </c>
      <c r="AK213" s="1">
        <v>1346.3781600000243</v>
      </c>
      <c r="AL213" s="12">
        <v>7.5440162141917435</v>
      </c>
      <c r="AM213" s="2">
        <v>92.117018108164714</v>
      </c>
      <c r="AN213" s="2">
        <v>39.669517592813449</v>
      </c>
      <c r="AO213" s="2">
        <v>13.808257548039176</v>
      </c>
      <c r="AP213" s="2">
        <v>5826.8900149906131</v>
      </c>
      <c r="AQ213" s="2">
        <v>23494.437594897539</v>
      </c>
      <c r="AR213" s="2">
        <v>76383.153781145462</v>
      </c>
      <c r="AS213" s="2">
        <v>1291.6504573453626</v>
      </c>
      <c r="AT213" s="2">
        <v>7.3421485208484238</v>
      </c>
      <c r="AU213" s="2">
        <v>368.1225796429149</v>
      </c>
      <c r="AV213" s="2">
        <v>158.52928643674869</v>
      </c>
      <c r="AW213" s="2">
        <v>55.181241135693611</v>
      </c>
      <c r="AX213" s="2">
        <v>5229.0967177654593</v>
      </c>
      <c r="AY213" s="2">
        <v>231.91362518269341</v>
      </c>
      <c r="AZ213" s="2">
        <v>747.21820578048562</v>
      </c>
      <c r="BA213" s="2">
        <v>831.00325880042067</v>
      </c>
      <c r="BB213" s="2">
        <v>5.9502449658148189</v>
      </c>
      <c r="BC213" s="2">
        <v>1364.6433291309554</v>
      </c>
      <c r="BD213" s="2">
        <v>13792.715052942602</v>
      </c>
      <c r="BE213" s="2">
        <v>4761.4801275361579</v>
      </c>
      <c r="BF213" s="2">
        <v>4242.6039523567997</v>
      </c>
      <c r="BG213" s="2">
        <v>229.86520666554111</v>
      </c>
      <c r="BH213" s="2">
        <v>746.99936991153027</v>
      </c>
      <c r="BI213" s="2">
        <v>707.63528049552519</v>
      </c>
      <c r="BJ213" s="2">
        <v>5.2334443248986489</v>
      </c>
      <c r="BK213" s="2">
        <v>4226.6558922628647</v>
      </c>
      <c r="BL213" s="2">
        <v>13680.86076230381</v>
      </c>
      <c r="BM213" s="2">
        <v>4760.2017274762902</v>
      </c>
    </row>
    <row r="214" spans="1:65">
      <c r="A214" s="2">
        <f t="shared" si="3"/>
        <v>2208</v>
      </c>
      <c r="B214" s="1">
        <f>economy!Z254</f>
        <v>5152.0609701044796</v>
      </c>
      <c r="C214" s="1">
        <f>economy!AA254</f>
        <v>230.03574177027551</v>
      </c>
      <c r="D214" s="1">
        <f>economy!AB254</f>
        <v>750.28727970794102</v>
      </c>
      <c r="E214" s="1">
        <f>temperature!G364</f>
        <v>828.8960646346419</v>
      </c>
      <c r="F214" s="12">
        <f>temperature!I364</f>
        <v>5.9500767104124446</v>
      </c>
      <c r="G214" s="2">
        <f>economy!BE254</f>
        <v>1410.493491546616</v>
      </c>
      <c r="H214" s="2">
        <f>economy!BF254</f>
        <v>13845.84334283625</v>
      </c>
      <c r="I214" s="2">
        <f>economy!BG254</f>
        <v>4781.0608798593303</v>
      </c>
      <c r="J214" s="1">
        <v>6410.225339388413</v>
      </c>
      <c r="K214" s="1">
        <v>25945.891003197226</v>
      </c>
      <c r="L214" s="1">
        <v>85327.810283671934</v>
      </c>
      <c r="M214" s="1">
        <v>1405.7451307001027</v>
      </c>
      <c r="N214" s="12">
        <v>7.763172512582118</v>
      </c>
      <c r="O214" s="2">
        <v>0</v>
      </c>
      <c r="P214" s="2">
        <v>0</v>
      </c>
      <c r="Q214" s="2">
        <v>0</v>
      </c>
      <c r="R214" s="2">
        <v>6087.8110962521596</v>
      </c>
      <c r="S214" s="2">
        <v>24640.894007387182</v>
      </c>
      <c r="T214" s="2">
        <v>81036.088867535742</v>
      </c>
      <c r="U214" s="2">
        <v>1351.3329181534141</v>
      </c>
      <c r="V214" s="2">
        <v>7.5704242803869013</v>
      </c>
      <c r="W214" s="2">
        <v>92.450597913883769</v>
      </c>
      <c r="X214" s="2">
        <v>39.850451342473612</v>
      </c>
      <c r="Y214" s="2">
        <v>13.86539986844371</v>
      </c>
      <c r="Z214" s="2">
        <v>5761.9922036334983</v>
      </c>
      <c r="AA214" s="2">
        <v>23322.116425118274</v>
      </c>
      <c r="AB214" s="2">
        <v>76699.047471189202</v>
      </c>
      <c r="AC214" s="2">
        <v>1296.3484628212782</v>
      </c>
      <c r="AD214" s="2">
        <v>7.3681192261012924</v>
      </c>
      <c r="AE214" s="2">
        <v>369.45564774497637</v>
      </c>
      <c r="AF214" s="2">
        <v>159.25234282809072</v>
      </c>
      <c r="AG214" s="2">
        <v>55.409596100226885</v>
      </c>
      <c r="AH214" s="1">
        <v>6087.8110962582759</v>
      </c>
      <c r="AI214" s="1">
        <v>24640.894007365168</v>
      </c>
      <c r="AJ214" s="1">
        <v>81036.088867461323</v>
      </c>
      <c r="AK214" s="1">
        <v>1351.3203945235746</v>
      </c>
      <c r="AL214" s="12">
        <v>7.570348256701207</v>
      </c>
      <c r="AM214" s="2">
        <v>92.450597913968949</v>
      </c>
      <c r="AN214" s="2">
        <v>39.850451342440991</v>
      </c>
      <c r="AO214" s="2">
        <v>13.865399868432036</v>
      </c>
      <c r="AP214" s="2">
        <v>5761.9922036547023</v>
      </c>
      <c r="AQ214" s="2">
        <v>23322.116425052762</v>
      </c>
      <c r="AR214" s="2">
        <v>76699.047470968741</v>
      </c>
      <c r="AS214" s="2">
        <v>1296.3228950142845</v>
      </c>
      <c r="AT214" s="2">
        <v>7.3679586914238335</v>
      </c>
      <c r="AU214" s="2">
        <v>369.45564774622312</v>
      </c>
      <c r="AV214" s="2">
        <v>159.25234282768062</v>
      </c>
      <c r="AW214" s="2">
        <v>55.409596100080911</v>
      </c>
      <c r="AX214" s="2">
        <v>5152.0609701044796</v>
      </c>
      <c r="AY214" s="2">
        <v>230.03574177027551</v>
      </c>
      <c r="AZ214" s="2">
        <v>750.28727970794102</v>
      </c>
      <c r="BA214" s="2">
        <v>828.8960646346419</v>
      </c>
      <c r="BB214" s="2">
        <v>5.9500767104124446</v>
      </c>
      <c r="BC214" s="2">
        <v>1410.493491546616</v>
      </c>
      <c r="BD214" s="2">
        <v>13845.84334283625</v>
      </c>
      <c r="BE214" s="2">
        <v>4781.0608798593303</v>
      </c>
      <c r="BF214" s="2">
        <v>4167.8062882615304</v>
      </c>
      <c r="BG214" s="2">
        <v>228.17022909793238</v>
      </c>
      <c r="BH214" s="2">
        <v>750.08583661091961</v>
      </c>
      <c r="BI214" s="2">
        <v>706.35224512822197</v>
      </c>
      <c r="BJ214" s="2">
        <v>5.2302465562835954</v>
      </c>
      <c r="BK214" s="2">
        <v>4344.3367447192722</v>
      </c>
      <c r="BL214" s="2">
        <v>13742.761887609362</v>
      </c>
      <c r="BM214" s="2">
        <v>4779.8840446137638</v>
      </c>
    </row>
    <row r="215" spans="1:65">
      <c r="A215" s="2">
        <f t="shared" si="3"/>
        <v>2209</v>
      </c>
      <c r="B215" s="1">
        <f>economy!Z255</f>
        <v>5075.7155741831739</v>
      </c>
      <c r="C215" s="1">
        <f>economy!AA255</f>
        <v>228.17688386628913</v>
      </c>
      <c r="D215" s="1">
        <f>economy!AB255</f>
        <v>753.33937714484193</v>
      </c>
      <c r="E215" s="1">
        <f>temperature!G365</f>
        <v>826.82263843083933</v>
      </c>
      <c r="F215" s="12">
        <f>temperature!I365</f>
        <v>5.9496417645270876</v>
      </c>
      <c r="G215" s="2">
        <f>economy!BE255</f>
        <v>1457.6145405212244</v>
      </c>
      <c r="H215" s="2">
        <f>economy!BF255</f>
        <v>13899.346228776845</v>
      </c>
      <c r="I215" s="2">
        <f>economy!BG255</f>
        <v>4800.5346927169476</v>
      </c>
      <c r="J215" s="1">
        <v>6338.5996654970031</v>
      </c>
      <c r="K215" s="1">
        <v>25754.409118771488</v>
      </c>
      <c r="L215" s="1">
        <v>85677.129613170255</v>
      </c>
      <c r="M215" s="1">
        <v>1410.9430478638608</v>
      </c>
      <c r="N215" s="12">
        <v>7.7898664852245529</v>
      </c>
      <c r="O215" s="2">
        <v>0</v>
      </c>
      <c r="P215" s="2">
        <v>0</v>
      </c>
      <c r="Q215" s="2">
        <v>0</v>
      </c>
      <c r="R215" s="2">
        <v>6019.7879692620509</v>
      </c>
      <c r="S215" s="2">
        <v>24459.043061589025</v>
      </c>
      <c r="T215" s="2">
        <v>81367.838529619359</v>
      </c>
      <c r="U215" s="2">
        <v>1356.2644360545735</v>
      </c>
      <c r="V215" s="2">
        <v>7.5966370996641084</v>
      </c>
      <c r="W215" s="2">
        <v>92.782039786438418</v>
      </c>
      <c r="X215" s="2">
        <v>40.030393887664545</v>
      </c>
      <c r="Y215" s="2">
        <v>13.922204935982233</v>
      </c>
      <c r="Z215" s="2">
        <v>5697.609665936935</v>
      </c>
      <c r="AA215" s="2">
        <v>23149.998119315271</v>
      </c>
      <c r="AB215" s="2">
        <v>77013.04193260902</v>
      </c>
      <c r="AC215" s="2">
        <v>1301.0107624256134</v>
      </c>
      <c r="AD215" s="2">
        <v>7.3938138203330075</v>
      </c>
      <c r="AE215" s="2">
        <v>370.7801721338754</v>
      </c>
      <c r="AF215" s="2">
        <v>159.97143811885164</v>
      </c>
      <c r="AG215" s="2">
        <v>55.636603318084894</v>
      </c>
      <c r="AH215" s="1">
        <v>6019.787969267597</v>
      </c>
      <c r="AI215" s="1">
        <v>24459.043061569006</v>
      </c>
      <c r="AJ215" s="1">
        <v>81367.838529550849</v>
      </c>
      <c r="AK215" s="1">
        <v>1356.251943034895</v>
      </c>
      <c r="AL215" s="12">
        <v>7.5965615010994103</v>
      </c>
      <c r="AM215" s="2">
        <v>92.782039786516876</v>
      </c>
      <c r="AN215" s="2">
        <v>40.030393887634524</v>
      </c>
      <c r="AO215" s="2">
        <v>13.922204935971491</v>
      </c>
      <c r="AP215" s="2">
        <v>5697.6096659561617</v>
      </c>
      <c r="AQ215" s="2">
        <v>23149.998119255652</v>
      </c>
      <c r="AR215" s="2">
        <v>77013.041932406137</v>
      </c>
      <c r="AS215" s="2">
        <v>1300.9852570892238</v>
      </c>
      <c r="AT215" s="2">
        <v>7.3936541737625765</v>
      </c>
      <c r="AU215" s="2">
        <v>370.78017213502278</v>
      </c>
      <c r="AV215" s="2">
        <v>159.9714381184742</v>
      </c>
      <c r="AW215" s="2">
        <v>55.636603317950495</v>
      </c>
      <c r="AX215" s="2">
        <v>5075.7155741831739</v>
      </c>
      <c r="AY215" s="2">
        <v>228.17688386628913</v>
      </c>
      <c r="AZ215" s="2">
        <v>753.33937714484193</v>
      </c>
      <c r="BA215" s="2">
        <v>826.82263843083933</v>
      </c>
      <c r="BB215" s="2">
        <v>5.9496417645270876</v>
      </c>
      <c r="BC215" s="2">
        <v>1457.6145405212244</v>
      </c>
      <c r="BD215" s="2">
        <v>13899.346228776845</v>
      </c>
      <c r="BE215" s="2">
        <v>4800.5346927169476</v>
      </c>
      <c r="BF215" s="2">
        <v>4093.9000946387478</v>
      </c>
      <c r="BG215" s="2">
        <v>226.47812094837391</v>
      </c>
      <c r="BH215" s="2">
        <v>753.15394626387729</v>
      </c>
      <c r="BI215" s="2">
        <v>705.0796386654232</v>
      </c>
      <c r="BJ215" s="2">
        <v>5.2269708096637233</v>
      </c>
      <c r="BK215" s="2">
        <v>4464.186239854248</v>
      </c>
      <c r="BL215" s="2">
        <v>13804.358627961285</v>
      </c>
      <c r="BM215" s="2">
        <v>4799.4513633668967</v>
      </c>
    </row>
    <row r="216" spans="1:65">
      <c r="A216" s="2">
        <f t="shared" si="3"/>
        <v>2210</v>
      </c>
      <c r="B216" s="1">
        <f>economy!Z256</f>
        <v>5000.0641052136907</v>
      </c>
      <c r="C216" s="1">
        <f>economy!AA256</f>
        <v>226.33581436369715</v>
      </c>
      <c r="D216" s="1">
        <f>economy!AB256</f>
        <v>756.37435364878763</v>
      </c>
      <c r="E216" s="1">
        <f>temperature!G366</f>
        <v>824.78126254473216</v>
      </c>
      <c r="F216" s="12">
        <f>temperature!I366</f>
        <v>5.9489533496149631</v>
      </c>
      <c r="G216" s="2">
        <f>economy!BE256</f>
        <v>1506.0284194076287</v>
      </c>
      <c r="H216" s="2">
        <f>economy!BF256</f>
        <v>13953.16864779201</v>
      </c>
      <c r="I216" s="2">
        <f>economy!BG256</f>
        <v>4819.9007166783549</v>
      </c>
      <c r="J216" s="1">
        <v>6267.5482916806122</v>
      </c>
      <c r="K216" s="1">
        <v>25563.180406156123</v>
      </c>
      <c r="L216" s="1">
        <v>86024.334007642392</v>
      </c>
      <c r="M216" s="1">
        <v>1416.1296987265976</v>
      </c>
      <c r="N216" s="12">
        <v>7.816438558627878</v>
      </c>
      <c r="O216" s="2">
        <v>0</v>
      </c>
      <c r="P216" s="2">
        <v>0</v>
      </c>
      <c r="Q216" s="2">
        <v>0</v>
      </c>
      <c r="R216" s="2">
        <v>5952.3102568532568</v>
      </c>
      <c r="S216" s="2">
        <v>24277.432553852857</v>
      </c>
      <c r="T216" s="2">
        <v>81697.579631280169</v>
      </c>
      <c r="U216" s="2">
        <v>1361.1852903090582</v>
      </c>
      <c r="V216" s="2">
        <v>7.6227318321000705</v>
      </c>
      <c r="W216" s="2">
        <v>93.111345560260119</v>
      </c>
      <c r="X216" s="2">
        <v>40.209342549976675</v>
      </c>
      <c r="Y216" s="2">
        <v>13.978672428152683</v>
      </c>
      <c r="Z216" s="2">
        <v>5633.7433523013169</v>
      </c>
      <c r="AA216" s="2">
        <v>22978.107383359449</v>
      </c>
      <c r="AB216" s="2">
        <v>77325.135331511265</v>
      </c>
      <c r="AC216" s="2">
        <v>1305.6630074509765</v>
      </c>
      <c r="AD216" s="2">
        <v>7.4193943932600348</v>
      </c>
      <c r="AE216" s="2">
        <v>372.09616013947164</v>
      </c>
      <c r="AF216" s="2">
        <v>160.68656160574244</v>
      </c>
      <c r="AG216" s="2">
        <v>55.862261500576714</v>
      </c>
      <c r="AH216" s="1">
        <v>5952.3102568582899</v>
      </c>
      <c r="AI216" s="1">
        <v>24277.432553834649</v>
      </c>
      <c r="AJ216" s="1">
        <v>81697.57963121713</v>
      </c>
      <c r="AK216" s="1">
        <v>1361.1728276478755</v>
      </c>
      <c r="AL216" s="12">
        <v>7.6226566537922338</v>
      </c>
      <c r="AM216" s="2">
        <v>93.111345560332282</v>
      </c>
      <c r="AN216" s="2">
        <v>40.209342549949042</v>
      </c>
      <c r="AO216" s="2">
        <v>13.978672428142794</v>
      </c>
      <c r="AP216" s="2">
        <v>5633.743352318751</v>
      </c>
      <c r="AQ216" s="2">
        <v>22978.107383305232</v>
      </c>
      <c r="AR216" s="2">
        <v>77325.135331324462</v>
      </c>
      <c r="AS216" s="2">
        <v>1305.6375640716687</v>
      </c>
      <c r="AT216" s="2">
        <v>7.4192356247423481</v>
      </c>
      <c r="AU216" s="2">
        <v>372.0961601405279</v>
      </c>
      <c r="AV216" s="2">
        <v>160.68656160539499</v>
      </c>
      <c r="AW216" s="2">
        <v>55.862261500453016</v>
      </c>
      <c r="AX216" s="2">
        <v>5000.0641052136907</v>
      </c>
      <c r="AY216" s="2">
        <v>226.33581436369715</v>
      </c>
      <c r="AZ216" s="2">
        <v>756.37435364878763</v>
      </c>
      <c r="BA216" s="2">
        <v>824.78126254473216</v>
      </c>
      <c r="BB216" s="2">
        <v>5.9489533496149631</v>
      </c>
      <c r="BC216" s="2">
        <v>1506.0284194076287</v>
      </c>
      <c r="BD216" s="2">
        <v>13953.16864779201</v>
      </c>
      <c r="BE216" s="2">
        <v>4819.9007166783549</v>
      </c>
      <c r="BF216" s="2">
        <v>4020.8861556872348</v>
      </c>
      <c r="BG216" s="2">
        <v>224.78904406017509</v>
      </c>
      <c r="BH216" s="2">
        <v>756.20366380080543</v>
      </c>
      <c r="BI216" s="2">
        <v>703.81724203701856</v>
      </c>
      <c r="BJ216" s="2">
        <v>5.2236207229656957</v>
      </c>
      <c r="BK216" s="2">
        <v>4586.2080442268179</v>
      </c>
      <c r="BL216" s="2">
        <v>13865.647109351989</v>
      </c>
      <c r="BM216" s="2">
        <v>4818.9034726001701</v>
      </c>
    </row>
    <row r="217" spans="1:65">
      <c r="A217" s="2">
        <f t="shared" si="3"/>
        <v>2211</v>
      </c>
      <c r="B217" s="1">
        <f>economy!Z257</f>
        <v>4925.1099197954227</v>
      </c>
      <c r="C217" s="1">
        <f>economy!AA257</f>
        <v>224.51141452664518</v>
      </c>
      <c r="D217" s="1">
        <f>economy!AB257</f>
        <v>759.39207764322055</v>
      </c>
      <c r="E217" s="1">
        <f>temperature!G367</f>
        <v>822.77047638273598</v>
      </c>
      <c r="F217" s="12">
        <f>temperature!I367</f>
        <v>5.9480240050782003</v>
      </c>
      <c r="G217" s="2">
        <f>economy!BE257</f>
        <v>1555.7570962816476</v>
      </c>
      <c r="H217" s="2">
        <f>economy!BF257</f>
        <v>14007.259485728089</v>
      </c>
      <c r="I217" s="2">
        <f>economy!BG257</f>
        <v>4839.1581785281733</v>
      </c>
      <c r="J217" s="1">
        <v>6197.0721020655646</v>
      </c>
      <c r="K217" s="1">
        <v>25372.231736410828</v>
      </c>
      <c r="L217" s="1">
        <v>86369.421753001705</v>
      </c>
      <c r="M217" s="1">
        <v>1421.3051084525173</v>
      </c>
      <c r="N217" s="12">
        <v>7.8428894880721964</v>
      </c>
      <c r="O217" s="2">
        <v>0</v>
      </c>
      <c r="P217" s="2">
        <v>0</v>
      </c>
      <c r="Q217" s="2">
        <v>0</v>
      </c>
      <c r="R217" s="2">
        <v>5885.378798683334</v>
      </c>
      <c r="S217" s="2">
        <v>24096.088003708264</v>
      </c>
      <c r="T217" s="2">
        <v>82025.310544644744</v>
      </c>
      <c r="U217" s="2">
        <v>1366.0955044151121</v>
      </c>
      <c r="V217" s="2">
        <v>7.6487091862496399</v>
      </c>
      <c r="W217" s="2">
        <v>93.438517327968867</v>
      </c>
      <c r="X217" s="2">
        <v>40.387294835019979</v>
      </c>
      <c r="Y217" s="2">
        <v>14.034802074318732</v>
      </c>
      <c r="Z217" s="2">
        <v>5570.3940574458047</v>
      </c>
      <c r="AA217" s="2">
        <v>22806.468370978357</v>
      </c>
      <c r="AB217" s="2">
        <v>77635.326127145774</v>
      </c>
      <c r="AC217" s="2">
        <v>1310.3052197114678</v>
      </c>
      <c r="AD217" s="2">
        <v>7.4448616044666442</v>
      </c>
      <c r="AE217" s="2">
        <v>373.40362012439664</v>
      </c>
      <c r="AF217" s="2">
        <v>161.39770332055832</v>
      </c>
      <c r="AG217" s="2">
        <v>56.086569566172074</v>
      </c>
      <c r="AH217" s="1">
        <v>5885.3787986878951</v>
      </c>
      <c r="AI217" s="1">
        <v>24096.088003691701</v>
      </c>
      <c r="AJ217" s="1">
        <v>82025.310544586711</v>
      </c>
      <c r="AK217" s="1">
        <v>1366.0830718637269</v>
      </c>
      <c r="AL217" s="12">
        <v>7.6486344234076258</v>
      </c>
      <c r="AM217" s="2">
        <v>93.438517328035289</v>
      </c>
      <c r="AN217" s="2">
        <v>40.387294834994513</v>
      </c>
      <c r="AO217" s="2">
        <v>14.034802074309633</v>
      </c>
      <c r="AP217" s="2">
        <v>5570.394057461619</v>
      </c>
      <c r="AQ217" s="2">
        <v>22806.46837092904</v>
      </c>
      <c r="AR217" s="2">
        <v>77635.326126973858</v>
      </c>
      <c r="AS217" s="2">
        <v>1310.2798377817737</v>
      </c>
      <c r="AT217" s="2">
        <v>7.4447037040964652</v>
      </c>
      <c r="AU217" s="2">
        <v>373.40362012536872</v>
      </c>
      <c r="AV217" s="2">
        <v>161.39770332023841</v>
      </c>
      <c r="AW217" s="2">
        <v>56.086569566058195</v>
      </c>
      <c r="AX217" s="2">
        <v>4925.1099197954227</v>
      </c>
      <c r="AY217" s="2">
        <v>224.51141452664518</v>
      </c>
      <c r="AZ217" s="2">
        <v>759.39207764322055</v>
      </c>
      <c r="BA217" s="2">
        <v>822.77047638273598</v>
      </c>
      <c r="BB217" s="2">
        <v>5.9480240050782003</v>
      </c>
      <c r="BC217" s="2">
        <v>1555.7570962816476</v>
      </c>
      <c r="BD217" s="2">
        <v>14007.259485728089</v>
      </c>
      <c r="BE217" s="2">
        <v>4839.1581785281733</v>
      </c>
      <c r="BF217" s="2">
        <v>3948.7649202019916</v>
      </c>
      <c r="BG217" s="2">
        <v>223.10316204344838</v>
      </c>
      <c r="BH217" s="2">
        <v>759.2349583793673</v>
      </c>
      <c r="BI217" s="2">
        <v>702.56484747719423</v>
      </c>
      <c r="BJ217" s="2">
        <v>5.2201997787822592</v>
      </c>
      <c r="BK217" s="2">
        <v>4710.4047238577505</v>
      </c>
      <c r="BL217" s="2">
        <v>13926.623753810198</v>
      </c>
      <c r="BM217" s="2">
        <v>4838.2401869826235</v>
      </c>
    </row>
    <row r="218" spans="1:65">
      <c r="A218" s="2">
        <f t="shared" si="3"/>
        <v>2212</v>
      </c>
      <c r="B218" s="1">
        <f>economy!Z258</f>
        <v>4850.8560658355455</v>
      </c>
      <c r="C218" s="1">
        <f>economy!AA258</f>
        <v>222.702674409953</v>
      </c>
      <c r="D218" s="1">
        <f>economy!AB258</f>
        <v>762.39242958251464</v>
      </c>
      <c r="E218" s="1">
        <f>temperature!G368</f>
        <v>820.78899712795931</v>
      </c>
      <c r="F218" s="12">
        <f>temperature!I368</f>
        <v>5.9468656424366371</v>
      </c>
      <c r="G218" s="2">
        <f>economy!BE258</f>
        <v>1606.8225033012627</v>
      </c>
      <c r="H218" s="2">
        <f>economy!BF258</f>
        <v>14061.571329115966</v>
      </c>
      <c r="I218" s="2">
        <f>economy!BG258</f>
        <v>4858.3063763735909</v>
      </c>
      <c r="J218" s="1">
        <v>6127.171811848918</v>
      </c>
      <c r="K218" s="1">
        <v>25181.589371498754</v>
      </c>
      <c r="L218" s="1">
        <v>86712.391456014389</v>
      </c>
      <c r="M218" s="1">
        <v>1426.4693036111632</v>
      </c>
      <c r="N218" s="12">
        <v>7.8692200301593838</v>
      </c>
      <c r="O218" s="2">
        <v>0</v>
      </c>
      <c r="P218" s="2">
        <v>0</v>
      </c>
      <c r="Q218" s="2">
        <v>0</v>
      </c>
      <c r="R218" s="2">
        <v>5818.994273977145</v>
      </c>
      <c r="S218" s="2">
        <v>23915.034352223927</v>
      </c>
      <c r="T218" s="2">
        <v>82351.029946554539</v>
      </c>
      <c r="U218" s="2">
        <v>1370.9951032108522</v>
      </c>
      <c r="V218" s="2">
        <v>7.6745698726112561</v>
      </c>
      <c r="W218" s="2">
        <v>93.763557435001573</v>
      </c>
      <c r="X218" s="2">
        <v>40.564248429688853</v>
      </c>
      <c r="Y218" s="2">
        <v>14.090593654840388</v>
      </c>
      <c r="Z218" s="2">
        <v>5507.5624242432305</v>
      </c>
      <c r="AA218" s="2">
        <v>22635.10468839774</v>
      </c>
      <c r="AB218" s="2">
        <v>77943.613067169295</v>
      </c>
      <c r="AC218" s="2">
        <v>1314.9374222949111</v>
      </c>
      <c r="AD218" s="2">
        <v>7.4702161161105929</v>
      </c>
      <c r="AE218" s="2">
        <v>374.70256146160045</v>
      </c>
      <c r="AF218" s="2">
        <v>162.10485401955228</v>
      </c>
      <c r="AG218" s="2">
        <v>56.309526637134674</v>
      </c>
      <c r="AH218" s="1">
        <v>5818.9942739812805</v>
      </c>
      <c r="AI218" s="1">
        <v>23915.034352208848</v>
      </c>
      <c r="AJ218" s="1">
        <v>82351.029946501149</v>
      </c>
      <c r="AK218" s="1">
        <v>1370.9827005234929</v>
      </c>
      <c r="AL218" s="12">
        <v>7.6744955205160856</v>
      </c>
      <c r="AM218" s="2">
        <v>93.763557435062751</v>
      </c>
      <c r="AN218" s="2">
        <v>40.56424842966544</v>
      </c>
      <c r="AO218" s="2">
        <v>14.090593654832</v>
      </c>
      <c r="AP218" s="2">
        <v>5507.5624242575677</v>
      </c>
      <c r="AQ218" s="2">
        <v>22635.104688352876</v>
      </c>
      <c r="AR218" s="2">
        <v>77943.613067011043</v>
      </c>
      <c r="AS218" s="2">
        <v>1314.9121013133356</v>
      </c>
      <c r="AT218" s="2">
        <v>7.4700590741296775</v>
      </c>
      <c r="AU218" s="2">
        <v>374.7025614624954</v>
      </c>
      <c r="AV218" s="2">
        <v>162.10485401925777</v>
      </c>
      <c r="AW218" s="2">
        <v>56.309526637029869</v>
      </c>
      <c r="AX218" s="2">
        <v>4850.8560658355455</v>
      </c>
      <c r="AY218" s="2">
        <v>222.702674409953</v>
      </c>
      <c r="AZ218" s="2">
        <v>762.39242958251464</v>
      </c>
      <c r="BA218" s="2">
        <v>820.78899712795931</v>
      </c>
      <c r="BB218" s="2">
        <v>5.9468656424366371</v>
      </c>
      <c r="BC218" s="2">
        <v>1606.8225033012627</v>
      </c>
      <c r="BD218" s="2">
        <v>14061.571329115966</v>
      </c>
      <c r="BE218" s="2">
        <v>4858.3063763735909</v>
      </c>
      <c r="BF218" s="2">
        <v>3877.5365077232882</v>
      </c>
      <c r="BG218" s="2">
        <v>221.42063967864701</v>
      </c>
      <c r="BH218" s="2">
        <v>762.24780322831668</v>
      </c>
      <c r="BI218" s="2">
        <v>701.32225788676919</v>
      </c>
      <c r="BJ218" s="2">
        <v>5.2167113116855193</v>
      </c>
      <c r="BK218" s="2">
        <v>4836.7777309896937</v>
      </c>
      <c r="BL218" s="2">
        <v>13987.285260221286</v>
      </c>
      <c r="BM218" s="2">
        <v>4857.4613460570663</v>
      </c>
    </row>
    <row r="219" spans="1:65">
      <c r="A219" s="2">
        <f t="shared" si="3"/>
        <v>2213</v>
      </c>
      <c r="B219" s="1">
        <f>economy!Z259</f>
        <v>4777.305306362472</v>
      </c>
      <c r="C219" s="1">
        <f>economy!AA259</f>
        <v>220.90868390794756</v>
      </c>
      <c r="D219" s="1">
        <f>economy!AB259</f>
        <v>765.37530117852396</v>
      </c>
      <c r="E219" s="1">
        <f>temperature!G369</f>
        <v>818.83567043172627</v>
      </c>
      <c r="F219" s="12">
        <f>temperature!I369</f>
        <v>5.9454895886694192</v>
      </c>
      <c r="G219" s="2">
        <f>economy!BE259</f>
        <v>1659.2465264009907</v>
      </c>
      <c r="H219" s="2">
        <f>economy!BF259</f>
        <v>14116.060227779439</v>
      </c>
      <c r="I219" s="2">
        <f>economy!BG259</f>
        <v>4877.3446751106494</v>
      </c>
      <c r="J219" s="1">
        <v>6057.8479715395233</v>
      </c>
      <c r="K219" s="1">
        <v>24991.278969517582</v>
      </c>
      <c r="L219" s="1">
        <v>87053.242038778932</v>
      </c>
      <c r="M219" s="1">
        <v>1431.6223121283933</v>
      </c>
      <c r="N219" s="12">
        <v>7.8954309425475673</v>
      </c>
      <c r="O219" s="2">
        <v>0</v>
      </c>
      <c r="P219" s="2">
        <v>0</v>
      </c>
      <c r="Q219" s="2">
        <v>0</v>
      </c>
      <c r="R219" s="2">
        <v>5753.1572055546731</v>
      </c>
      <c r="S219" s="2">
        <v>23734.295966975627</v>
      </c>
      <c r="T219" s="2">
        <v>82674.736813323034</v>
      </c>
      <c r="U219" s="2">
        <v>1375.8841128276345</v>
      </c>
      <c r="V219" s="2">
        <v>7.7003146033559915</v>
      </c>
      <c r="W219" s="2">
        <v>94.086468474376474</v>
      </c>
      <c r="X219" s="2">
        <v>40.740201199390945</v>
      </c>
      <c r="Y219" s="2">
        <v>14.146047000194516</v>
      </c>
      <c r="Z219" s="2">
        <v>5445.2489475322964</v>
      </c>
      <c r="AA219" s="2">
        <v>22464.039399043744</v>
      </c>
      <c r="AB219" s="2">
        <v>78249.995182682731</v>
      </c>
      <c r="AC219" s="2">
        <v>1319.5596395186383</v>
      </c>
      <c r="AD219" s="2">
        <v>7.4954585926473563</v>
      </c>
      <c r="AE219" s="2">
        <v>375.99299451343029</v>
      </c>
      <c r="AF219" s="2">
        <v>162.80800517236051</v>
      </c>
      <c r="AG219" s="2">
        <v>56.531132036007875</v>
      </c>
      <c r="AH219" s="1">
        <v>5753.1572055584274</v>
      </c>
      <c r="AI219" s="1">
        <v>23734.295966961923</v>
      </c>
      <c r="AJ219" s="1">
        <v>82674.736813273819</v>
      </c>
      <c r="AK219" s="1">
        <v>1375.8717397614168</v>
      </c>
      <c r="AL219" s="12">
        <v>7.7002406573597151</v>
      </c>
      <c r="AM219" s="2">
        <v>94.086468474432792</v>
      </c>
      <c r="AN219" s="2">
        <v>40.740201199369402</v>
      </c>
      <c r="AO219" s="2">
        <v>14.146047000186801</v>
      </c>
      <c r="AP219" s="2">
        <v>5445.2489475453012</v>
      </c>
      <c r="AQ219" s="2">
        <v>22464.039399002933</v>
      </c>
      <c r="AR219" s="2">
        <v>78249.995182537095</v>
      </c>
      <c r="AS219" s="2">
        <v>1319.5343789895767</v>
      </c>
      <c r="AT219" s="2">
        <v>7.4953023994424042</v>
      </c>
      <c r="AU219" s="2">
        <v>375.99299451425389</v>
      </c>
      <c r="AV219" s="2">
        <v>162.80800517208948</v>
      </c>
      <c r="AW219" s="2">
        <v>56.531132035911398</v>
      </c>
      <c r="AX219" s="2">
        <v>4777.305306362472</v>
      </c>
      <c r="AY219" s="2">
        <v>220.90868390794756</v>
      </c>
      <c r="AZ219" s="2">
        <v>765.37530117852396</v>
      </c>
      <c r="BA219" s="2">
        <v>818.83567043172627</v>
      </c>
      <c r="BB219" s="2">
        <v>5.9454895886694192</v>
      </c>
      <c r="BC219" s="2">
        <v>1659.2465264009907</v>
      </c>
      <c r="BD219" s="2">
        <v>14116.060227779439</v>
      </c>
      <c r="BE219" s="2">
        <v>4877.3446751106494</v>
      </c>
      <c r="BF219" s="2">
        <v>3807.2007147115964</v>
      </c>
      <c r="BG219" s="2">
        <v>219.74164237836831</v>
      </c>
      <c r="BH219" s="2">
        <v>765.2421754999624</v>
      </c>
      <c r="BI219" s="2">
        <v>700.08928623049985</v>
      </c>
      <c r="BJ219" s="2">
        <v>5.213158515179888</v>
      </c>
      <c r="BK219" s="2">
        <v>4965.3273921859</v>
      </c>
      <c r="BL219" s="2">
        <v>14047.628586559631</v>
      </c>
      <c r="BM219" s="2">
        <v>4876.5668133597101</v>
      </c>
    </row>
    <row r="220" spans="1:65">
      <c r="A220" s="2">
        <f t="shared" si="3"/>
        <v>2214</v>
      </c>
      <c r="B220" s="1">
        <f>economy!Z260</f>
        <v>4704.4601254902564</v>
      </c>
      <c r="C220" s="1">
        <f>economy!AA260</f>
        <v>219.12862441213676</v>
      </c>
      <c r="D220" s="1">
        <f>economy!AB260</f>
        <v>768.34059468388523</v>
      </c>
      <c r="E220" s="1">
        <f>temperature!G370</f>
        <v>816.90943935982136</v>
      </c>
      <c r="F220" s="12">
        <f>temperature!I370</f>
        <v>5.9439066224546968</v>
      </c>
      <c r="G220" s="2">
        <f>economy!BE260</f>
        <v>1713.0509860838079</v>
      </c>
      <c r="H220" s="2">
        <f>economy!BF260</f>
        <v>14170.685468573938</v>
      </c>
      <c r="I220" s="2">
        <f>economy!BG260</f>
        <v>4896.2725022222039</v>
      </c>
      <c r="J220" s="1">
        <v>5989.1009711474217</v>
      </c>
      <c r="K220" s="1">
        <v>24801.325590069115</v>
      </c>
      <c r="L220" s="1">
        <v>87391.972733223054</v>
      </c>
      <c r="M220" s="1">
        <v>1436.7641632382461</v>
      </c>
      <c r="N220" s="12">
        <v>7.9215229836941035</v>
      </c>
      <c r="O220" s="2">
        <v>0</v>
      </c>
      <c r="P220" s="2">
        <v>0</v>
      </c>
      <c r="Q220" s="2">
        <v>0</v>
      </c>
      <c r="R220" s="2">
        <v>5687.8679638096764</v>
      </c>
      <c r="S220" s="2">
        <v>23553.896647145768</v>
      </c>
      <c r="T220" s="2">
        <v>82996.43041550956</v>
      </c>
      <c r="U220" s="2">
        <v>1380.7625606442707</v>
      </c>
      <c r="V220" s="2">
        <v>7.7259440920649842</v>
      </c>
      <c r="W220" s="2">
        <v>94.407253281498399</v>
      </c>
      <c r="X220" s="2">
        <v>40.915151185278006</v>
      </c>
      <c r="Y220" s="2">
        <v>14.201161990098546</v>
      </c>
      <c r="Z220" s="2">
        <v>5383.4539778833196</v>
      </c>
      <c r="AA220" s="2">
        <v>22293.29502836943</v>
      </c>
      <c r="AB220" s="2">
        <v>78554.471783285131</v>
      </c>
      <c r="AC220" s="2">
        <v>1324.1718968860773</v>
      </c>
      <c r="AD220" s="2">
        <v>7.5205897005626126</v>
      </c>
      <c r="AE220" s="2">
        <v>377.27493061087029</v>
      </c>
      <c r="AF220" s="2">
        <v>163.50714895093691</v>
      </c>
      <c r="AG220" s="2">
        <v>56.751385282112345</v>
      </c>
      <c r="AH220" s="1">
        <v>5687.8679638130816</v>
      </c>
      <c r="AI220" s="1">
        <v>23553.896647133311</v>
      </c>
      <c r="AJ220" s="1">
        <v>82996.430415464289</v>
      </c>
      <c r="AK220" s="1">
        <v>1380.7502169591585</v>
      </c>
      <c r="AL220" s="12">
        <v>7.7258705475896647</v>
      </c>
      <c r="AM220" s="2">
        <v>94.407253281550211</v>
      </c>
      <c r="AN220" s="2">
        <v>40.915151185258154</v>
      </c>
      <c r="AO220" s="2">
        <v>14.201161990091451</v>
      </c>
      <c r="AP220" s="2">
        <v>5383.4539778951112</v>
      </c>
      <c r="AQ220" s="2">
        <v>22293.295028332312</v>
      </c>
      <c r="AR220" s="2">
        <v>78554.471783151064</v>
      </c>
      <c r="AS220" s="2">
        <v>1324.146696319737</v>
      </c>
      <c r="AT220" s="2">
        <v>7.5204343466632322</v>
      </c>
      <c r="AU220" s="2">
        <v>377.27493061162841</v>
      </c>
      <c r="AV220" s="2">
        <v>163.50714895068742</v>
      </c>
      <c r="AW220" s="2">
        <v>56.751385282023534</v>
      </c>
      <c r="AX220" s="2">
        <v>4704.4601254902564</v>
      </c>
      <c r="AY220" s="2">
        <v>219.12862441213676</v>
      </c>
      <c r="AZ220" s="2">
        <v>768.34059468388523</v>
      </c>
      <c r="BA220" s="2">
        <v>816.90943935982136</v>
      </c>
      <c r="BB220" s="2">
        <v>5.9439066224546968</v>
      </c>
      <c r="BC220" s="2">
        <v>1713.0509860838079</v>
      </c>
      <c r="BD220" s="2">
        <v>14170.685468573938</v>
      </c>
      <c r="BE220" s="2">
        <v>4896.2725022222039</v>
      </c>
      <c r="BF220" s="2">
        <v>3737.7570207512485</v>
      </c>
      <c r="BG220" s="2">
        <v>218.06633570234141</v>
      </c>
      <c r="BH220" s="2">
        <v>768.21805613061281</v>
      </c>
      <c r="BI220" s="2">
        <v>698.86575496740841</v>
      </c>
      <c r="BJ220" s="2">
        <v>5.2095444483126592</v>
      </c>
      <c r="BK220" s="2">
        <v>5096.0528977964341</v>
      </c>
      <c r="BL220" s="2">
        <v>14107.650933426969</v>
      </c>
      <c r="BM220" s="2">
        <v>4895.5564755863697</v>
      </c>
    </row>
    <row r="221" spans="1:65">
      <c r="A221" s="2">
        <f t="shared" si="3"/>
        <v>2215</v>
      </c>
      <c r="B221" s="1">
        <f>economy!Z261</f>
        <v>4632.3227369441447</v>
      </c>
      <c r="C221" s="1">
        <f>economy!AA261</f>
        <v>217.36176105389981</v>
      </c>
      <c r="D221" s="1">
        <f>economy!AB261</f>
        <v>771.28822222776125</v>
      </c>
      <c r="E221" s="1">
        <f>temperature!G371</f>
        <v>815.00932447382445</v>
      </c>
      <c r="F221" s="12">
        <f>temperature!I371</f>
        <v>5.94212700560026</v>
      </c>
      <c r="G221" s="2">
        <f>economy!BE261</f>
        <v>1768.2576190253203</v>
      </c>
      <c r="H221" s="2">
        <f>economy!BF261</f>
        <v>14225.40936044957</v>
      </c>
      <c r="I221" s="2">
        <f>economy!BG261</f>
        <v>4915.0893438821367</v>
      </c>
      <c r="J221" s="1">
        <v>5920.9310443205131</v>
      </c>
      <c r="K221" s="1">
        <v>24611.753699760717</v>
      </c>
      <c r="L221" s="1">
        <v>87728.583075621791</v>
      </c>
      <c r="M221" s="1">
        <v>1441.8948874357025</v>
      </c>
      <c r="N221" s="12">
        <v>7.9474969126068498</v>
      </c>
      <c r="O221" s="2">
        <v>0</v>
      </c>
      <c r="P221" s="2">
        <v>0</v>
      </c>
      <c r="Q221" s="2">
        <v>0</v>
      </c>
      <c r="R221" s="2">
        <v>5623.1267706382914</v>
      </c>
      <c r="S221" s="2">
        <v>23373.859628747996</v>
      </c>
      <c r="T221" s="2">
        <v>83316.110312713063</v>
      </c>
      <c r="U221" s="2">
        <v>1385.630475242094</v>
      </c>
      <c r="V221" s="2">
        <v>7.7514590534750845</v>
      </c>
      <c r="W221" s="2">
        <v>94.725914929009875</v>
      </c>
      <c r="X221" s="2">
        <v>41.089096601479341</v>
      </c>
      <c r="Y221" s="2">
        <v>14.25593855263746</v>
      </c>
      <c r="Z221" s="2">
        <v>5322.177725316571</v>
      </c>
      <c r="AA221" s="2">
        <v>22122.893568799864</v>
      </c>
      <c r="AB221" s="2">
        <v>78857.042452145353</v>
      </c>
      <c r="AC221" s="2">
        <v>1328.7742210441465</v>
      </c>
      <c r="AD221" s="2">
        <v>7.5456101081128093</v>
      </c>
      <c r="AE221" s="2">
        <v>378.54838203296646</v>
      </c>
      <c r="AF221" s="2">
        <v>164.20227821849682</v>
      </c>
      <c r="AG221" s="2">
        <v>56.970286088057705</v>
      </c>
      <c r="AH221" s="1">
        <v>5623.1267706413782</v>
      </c>
      <c r="AI221" s="1">
        <v>23373.859628736656</v>
      </c>
      <c r="AJ221" s="1">
        <v>83316.110312671444</v>
      </c>
      <c r="AK221" s="1">
        <v>1385.61816070086</v>
      </c>
      <c r="AL221" s="12">
        <v>7.7513859060117811</v>
      </c>
      <c r="AM221" s="2">
        <v>94.725914929057566</v>
      </c>
      <c r="AN221" s="2">
        <v>41.08909660146108</v>
      </c>
      <c r="AO221" s="2">
        <v>14.255938552630916</v>
      </c>
      <c r="AP221" s="2">
        <v>5322.1777253272658</v>
      </c>
      <c r="AQ221" s="2">
        <v>22122.893568766103</v>
      </c>
      <c r="AR221" s="2">
        <v>78857.042452021939</v>
      </c>
      <c r="AS221" s="2">
        <v>1328.7490799564678</v>
      </c>
      <c r="AT221" s="2">
        <v>7.5454555841894999</v>
      </c>
      <c r="AU221" s="2">
        <v>378.54838203366404</v>
      </c>
      <c r="AV221" s="2">
        <v>164.20227821826708</v>
      </c>
      <c r="AW221" s="2">
        <v>56.970286087975971</v>
      </c>
      <c r="AX221" s="2">
        <v>4632.3227369441447</v>
      </c>
      <c r="AY221" s="2">
        <v>217.36176105389981</v>
      </c>
      <c r="AZ221" s="2">
        <v>771.28822222776125</v>
      </c>
      <c r="BA221" s="2">
        <v>815.00932447382445</v>
      </c>
      <c r="BB221" s="2">
        <v>5.94212700560026</v>
      </c>
      <c r="BC221" s="2">
        <v>1768.2576190253203</v>
      </c>
      <c r="BD221" s="2">
        <v>14225.40936044957</v>
      </c>
      <c r="BE221" s="2">
        <v>4915.0893438821367</v>
      </c>
      <c r="BF221" s="2">
        <v>3669.2045947840124</v>
      </c>
      <c r="BG221" s="2">
        <v>216.39488492097422</v>
      </c>
      <c r="BH221" s="2">
        <v>771.17542970839668</v>
      </c>
      <c r="BI221" s="2">
        <v>697.6514955123032</v>
      </c>
      <c r="BJ221" s="2">
        <v>5.205872041959247</v>
      </c>
      <c r="BK221" s="2">
        <v>5228.9522928142887</v>
      </c>
      <c r="BL221" s="2">
        <v>14167.349728797466</v>
      </c>
      <c r="BM221" s="2">
        <v>4914.4302418019324</v>
      </c>
    </row>
    <row r="222" spans="1:65">
      <c r="A222" s="2">
        <f t="shared" si="3"/>
        <v>2216</v>
      </c>
      <c r="B222" s="1">
        <f>economy!Z262</f>
        <v>4560.8950918931714</v>
      </c>
      <c r="C222" s="1">
        <f>economy!AA262</f>
        <v>215.60743550599167</v>
      </c>
      <c r="D222" s="1">
        <f>economy!AB262</f>
        <v>774.21810519999838</v>
      </c>
      <c r="E222" s="1">
        <f>temperature!G372</f>
        <v>813.13441072757075</v>
      </c>
      <c r="F222" s="12">
        <f>temperature!I372</f>
        <v>5.9401605110839792</v>
      </c>
      <c r="G222" s="2">
        <f>economy!BE262</f>
        <v>1824.8880589123223</v>
      </c>
      <c r="H222" s="2">
        <f>economy!BF262</f>
        <v>14280.197030874071</v>
      </c>
      <c r="I222" s="2">
        <f>economy!BG262</f>
        <v>4933.7947413424099</v>
      </c>
      <c r="J222" s="1">
        <v>5853.3382724281928</v>
      </c>
      <c r="K222" s="1">
        <v>24422.587177830301</v>
      </c>
      <c r="L222" s="1">
        <v>88063.072901137479</v>
      </c>
      <c r="M222" s="1">
        <v>1447.0145164303322</v>
      </c>
      <c r="N222" s="12">
        <v>7.9733534886035571</v>
      </c>
      <c r="O222" s="2">
        <v>0</v>
      </c>
      <c r="P222" s="2">
        <v>0</v>
      </c>
      <c r="Q222" s="2">
        <v>0</v>
      </c>
      <c r="R222" s="2">
        <v>5558.9337033172815</v>
      </c>
      <c r="S222" s="2">
        <v>23194.207589969403</v>
      </c>
      <c r="T222" s="2">
        <v>83633.776348386731</v>
      </c>
      <c r="U222" s="2">
        <v>1390.4878863608658</v>
      </c>
      <c r="V222" s="2">
        <v>7.7768602032325278</v>
      </c>
      <c r="W222" s="2">
        <v>95.042456721687202</v>
      </c>
      <c r="X222" s="2">
        <v>41.262035832339393</v>
      </c>
      <c r="Y222" s="2">
        <v>14.310376663394536</v>
      </c>
      <c r="Z222" s="2">
        <v>5261.420262972968</v>
      </c>
      <c r="AA222" s="2">
        <v>21952.856484788394</v>
      </c>
      <c r="AB222" s="2">
        <v>79157.707041094953</v>
      </c>
      <c r="AC222" s="2">
        <v>1333.3666397414481</v>
      </c>
      <c r="AD222" s="2">
        <v>7.5705204850736596</v>
      </c>
      <c r="AE222" s="2">
        <v>379.81336198642782</v>
      </c>
      <c r="AF222" s="2">
        <v>164.89338651847709</v>
      </c>
      <c r="AG222" s="2">
        <v>57.187834356268681</v>
      </c>
      <c r="AH222" s="1">
        <v>5558.93370332008</v>
      </c>
      <c r="AI222" s="1">
        <v>23194.207589959093</v>
      </c>
      <c r="AJ222" s="1">
        <v>83633.776348348329</v>
      </c>
      <c r="AK222" s="1">
        <v>1390.4756007290559</v>
      </c>
      <c r="AL222" s="12">
        <v>7.7767874483402899</v>
      </c>
      <c r="AM222" s="2">
        <v>95.042456721731071</v>
      </c>
      <c r="AN222" s="2">
        <v>41.262035832322553</v>
      </c>
      <c r="AO222" s="2">
        <v>14.310376663388515</v>
      </c>
      <c r="AP222" s="2">
        <v>5261.4202629826641</v>
      </c>
      <c r="AQ222" s="2">
        <v>21952.856484757682</v>
      </c>
      <c r="AR222" s="2">
        <v>79157.70704098139</v>
      </c>
      <c r="AS222" s="2">
        <v>1333.3415576540281</v>
      </c>
      <c r="AT222" s="2">
        <v>7.5703667819358023</v>
      </c>
      <c r="AU222" s="2">
        <v>379.81336198706998</v>
      </c>
      <c r="AV222" s="2">
        <v>164.89338651826569</v>
      </c>
      <c r="AW222" s="2">
        <v>57.18783435619342</v>
      </c>
      <c r="AX222" s="2">
        <v>4560.8950918931714</v>
      </c>
      <c r="AY222" s="2">
        <v>215.60743550599167</v>
      </c>
      <c r="AZ222" s="2">
        <v>774.21810519999838</v>
      </c>
      <c r="BA222" s="2">
        <v>813.13441072757075</v>
      </c>
      <c r="BB222" s="2">
        <v>5.9401605110839792</v>
      </c>
      <c r="BC222" s="2">
        <v>1824.8880589123223</v>
      </c>
      <c r="BD222" s="2">
        <v>14280.197030874071</v>
      </c>
      <c r="BE222" s="2">
        <v>4933.7947413424099</v>
      </c>
      <c r="BF222" s="2">
        <v>3601.5423013744257</v>
      </c>
      <c r="BG222" s="2">
        <v>214.72745462321043</v>
      </c>
      <c r="BH222" s="2">
        <v>774.11428434793106</v>
      </c>
      <c r="BI222" s="2">
        <v>696.44634772676295</v>
      </c>
      <c r="BJ222" s="2">
        <v>5.2021441047992809</v>
      </c>
      <c r="BK222" s="2">
        <v>5364.0224691440935</v>
      </c>
      <c r="BL222" s="2">
        <v>14226.722613878022</v>
      </c>
      <c r="BM222" s="2">
        <v>4933.1880426897278</v>
      </c>
    </row>
    <row r="223" spans="1:65">
      <c r="A223" s="2">
        <f t="shared" si="3"/>
        <v>2217</v>
      </c>
      <c r="B223" s="1">
        <f>economy!Z263</f>
        <v>4490.1788866105735</v>
      </c>
      <c r="C223" s="1">
        <f>economy!AA263</f>
        <v>213.86505931512258</v>
      </c>
      <c r="D223" s="1">
        <f>economy!AB263</f>
        <v>777.13017367999942</v>
      </c>
      <c r="E223" s="1">
        <f>temperature!G373</f>
        <v>811.28383855476568</v>
      </c>
      <c r="F223" s="12">
        <f>temperature!I373</f>
        <v>5.9380164485900444</v>
      </c>
      <c r="G223" s="2">
        <f>economy!BE263</f>
        <v>1882.9638168306324</v>
      </c>
      <c r="H223" s="2">
        <f>economy!BF263</f>
        <v>14335.016233521907</v>
      </c>
      <c r="I223" s="2">
        <f>economy!BG263</f>
        <v>4952.3882875811696</v>
      </c>
      <c r="J223" s="1">
        <v>5786.3225885912479</v>
      </c>
      <c r="K223" s="1">
        <v>24233.849321888276</v>
      </c>
      <c r="L223" s="1">
        <v>88395.442338384251</v>
      </c>
      <c r="M223" s="1">
        <v>1452.1230831008245</v>
      </c>
      <c r="N223" s="12">
        <v>7.9990934710792025</v>
      </c>
      <c r="O223" s="2">
        <v>0</v>
      </c>
      <c r="P223" s="2">
        <v>0</v>
      </c>
      <c r="Q223" s="2">
        <v>0</v>
      </c>
      <c r="R223" s="2">
        <v>5495.2886983312519</v>
      </c>
      <c r="S223" s="2">
        <v>23014.962656623644</v>
      </c>
      <c r="T223" s="2">
        <v>83949.428644675689</v>
      </c>
      <c r="U223" s="2">
        <v>1395.3348248555246</v>
      </c>
      <c r="V223" s="2">
        <v>7.8021482576544745</v>
      </c>
      <c r="W223" s="2">
        <v>95.356882191381132</v>
      </c>
      <c r="X223" s="2">
        <v>41.433967429660193</v>
      </c>
      <c r="Y223" s="2">
        <v>14.364476344585942</v>
      </c>
      <c r="Z223" s="2">
        <v>5201.1815307364304</v>
      </c>
      <c r="AA223" s="2">
        <v>21783.204717977816</v>
      </c>
      <c r="AB223" s="2">
        <v>79456.465665741896</v>
      </c>
      <c r="AC223" s="2">
        <v>1337.9491817872581</v>
      </c>
      <c r="AD223" s="2">
        <v>7.595321502496386</v>
      </c>
      <c r="AE223" s="2">
        <v>381.06988458541156</v>
      </c>
      <c r="AF223" s="2">
        <v>165.58046806351771</v>
      </c>
      <c r="AG223" s="2">
        <v>57.404030175526536</v>
      </c>
      <c r="AH223" s="1">
        <v>5495.2886983337885</v>
      </c>
      <c r="AI223" s="1">
        <v>23014.962656614258</v>
      </c>
      <c r="AJ223" s="1">
        <v>83949.428644640357</v>
      </c>
      <c r="AK223" s="1">
        <v>1395.3225679014195</v>
      </c>
      <c r="AL223" s="12">
        <v>7.8020758909593448</v>
      </c>
      <c r="AM223" s="2">
        <v>95.356882191421491</v>
      </c>
      <c r="AN223" s="2">
        <v>41.43396742964471</v>
      </c>
      <c r="AO223" s="2">
        <v>14.364476344580405</v>
      </c>
      <c r="AP223" s="2">
        <v>5201.1815307452225</v>
      </c>
      <c r="AQ223" s="2">
        <v>21783.204717949888</v>
      </c>
      <c r="AR223" s="2">
        <v>79456.465665637326</v>
      </c>
      <c r="AS223" s="2">
        <v>1337.9241582272732</v>
      </c>
      <c r="AT223" s="2">
        <v>7.5951686110902505</v>
      </c>
      <c r="AU223" s="2">
        <v>381.0698845860025</v>
      </c>
      <c r="AV223" s="2">
        <v>165.58046806332314</v>
      </c>
      <c r="AW223" s="2">
        <v>57.404030175457279</v>
      </c>
      <c r="AX223" s="2">
        <v>4490.1788866105735</v>
      </c>
      <c r="AY223" s="2">
        <v>213.86505931512258</v>
      </c>
      <c r="AZ223" s="2">
        <v>777.13017367999942</v>
      </c>
      <c r="BA223" s="2">
        <v>811.28383855476568</v>
      </c>
      <c r="BB223" s="2">
        <v>5.9380164485900444</v>
      </c>
      <c r="BC223" s="2">
        <v>1882.9638168306324</v>
      </c>
      <c r="BD223" s="2">
        <v>14335.016233521907</v>
      </c>
      <c r="BE223" s="2">
        <v>4952.3882875811696</v>
      </c>
      <c r="BF223" s="2">
        <v>3534.7687070073011</v>
      </c>
      <c r="BG223" s="2">
        <v>213.06420836481871</v>
      </c>
      <c r="BH223" s="2">
        <v>777.03461157130857</v>
      </c>
      <c r="BI223" s="2">
        <v>695.25015943795506</v>
      </c>
      <c r="BJ223" s="2">
        <v>5.1983633289989406</v>
      </c>
      <c r="BK223" s="2">
        <v>5501.259159299987</v>
      </c>
      <c r="BL223" s="2">
        <v>14285.767429998767</v>
      </c>
      <c r="BM223" s="2">
        <v>4951.8298298378641</v>
      </c>
    </row>
    <row r="224" spans="1:65">
      <c r="A224" s="2">
        <f t="shared" si="3"/>
        <v>2218</v>
      </c>
      <c r="B224" s="1">
        <f>economy!Z264</f>
        <v>4420.1755698713196</v>
      </c>
      <c r="C224" s="1">
        <f>economy!AA264</f>
        <v>212.13410773699871</v>
      </c>
      <c r="D224" s="1">
        <f>economy!AB264</f>
        <v>780.02436590686318</v>
      </c>
      <c r="E224" s="1">
        <f>temperature!G374</f>
        <v>809.45679755301478</v>
      </c>
      <c r="F224" s="12">
        <f>temperature!I374</f>
        <v>5.9357036881017926</v>
      </c>
      <c r="G224" s="2">
        <f>economy!BE264</f>
        <v>1942.5062611912927</v>
      </c>
      <c r="H224" s="2">
        <f>economy!BF264</f>
        <v>14389.837167032354</v>
      </c>
      <c r="I224" s="2">
        <f>economy!BG264</f>
        <v>4970.8696241920134</v>
      </c>
      <c r="J224" s="1">
        <v>5719.8837816575178</v>
      </c>
      <c r="K224" s="1">
        <v>24045.562853768919</v>
      </c>
      <c r="L224" s="1">
        <v>88725.691804017581</v>
      </c>
      <c r="M224" s="1">
        <v>1457.2206214504006</v>
      </c>
      <c r="N224" s="12">
        <v>8.0247176192810681</v>
      </c>
      <c r="O224" s="2">
        <v>0</v>
      </c>
      <c r="P224" s="2">
        <v>0</v>
      </c>
      <c r="Q224" s="2">
        <v>0</v>
      </c>
      <c r="R224" s="2">
        <v>5432.1915551483235</v>
      </c>
      <c r="S224" s="2">
        <v>22836.1464077079</v>
      </c>
      <c r="T224" s="2">
        <v>84263.067597279005</v>
      </c>
      <c r="U224" s="2">
        <v>1400.1713226537761</v>
      </c>
      <c r="V224" s="2">
        <v>7.8273239334982305</v>
      </c>
      <c r="W224" s="2">
        <v>95.66919509200622</v>
      </c>
      <c r="X224" s="2">
        <v>41.604890109950297</v>
      </c>
      <c r="Y224" s="2">
        <v>14.418237664199779</v>
      </c>
      <c r="Z224" s="2">
        <v>5141.4613388075231</v>
      </c>
      <c r="AA224" s="2">
        <v>21613.958692460074</v>
      </c>
      <c r="AB224" s="2">
        <v>79753.318700607357</v>
      </c>
      <c r="AC224" s="2">
        <v>1342.5218770113104</v>
      </c>
      <c r="AD224" s="2">
        <v>7.6200138324715621</v>
      </c>
      <c r="AE224" s="2">
        <v>382.31796483149537</v>
      </c>
      <c r="AF224" s="2">
        <v>166.26351772446674</v>
      </c>
      <c r="AG224" s="2">
        <v>57.618873817528659</v>
      </c>
      <c r="AH224" s="1">
        <v>5432.1915551506218</v>
      </c>
      <c r="AI224" s="1">
        <v>22836.146407699369</v>
      </c>
      <c r="AJ224" s="1">
        <v>84263.067597246511</v>
      </c>
      <c r="AK224" s="1">
        <v>1400.1590941483535</v>
      </c>
      <c r="AL224" s="12">
        <v>7.8272519506922533</v>
      </c>
      <c r="AM224" s="2">
        <v>95.669195092043395</v>
      </c>
      <c r="AN224" s="2">
        <v>41.604890109936058</v>
      </c>
      <c r="AO224" s="2">
        <v>14.418237664194679</v>
      </c>
      <c r="AP224" s="2">
        <v>5141.4613388154958</v>
      </c>
      <c r="AQ224" s="2">
        <v>21613.958692434677</v>
      </c>
      <c r="AR224" s="2">
        <v>79753.318700511139</v>
      </c>
      <c r="AS224" s="2">
        <v>1342.4969115114436</v>
      </c>
      <c r="AT224" s="2">
        <v>7.6198617438783307</v>
      </c>
      <c r="AU224" s="2">
        <v>382.31796483203959</v>
      </c>
      <c r="AV224" s="2">
        <v>166.26351772428768</v>
      </c>
      <c r="AW224" s="2">
        <v>57.618873817464923</v>
      </c>
      <c r="AX224" s="2">
        <v>4420.1755698713196</v>
      </c>
      <c r="AY224" s="2">
        <v>212.13410773699871</v>
      </c>
      <c r="AZ224" s="2">
        <v>780.02436590686318</v>
      </c>
      <c r="BA224" s="2">
        <v>809.45679755301478</v>
      </c>
      <c r="BB224" s="2">
        <v>5.9357036881017926</v>
      </c>
      <c r="BC224" s="2">
        <v>1942.5062611912927</v>
      </c>
      <c r="BD224" s="2">
        <v>14389.837167032354</v>
      </c>
      <c r="BE224" s="2">
        <v>4970.8696241920134</v>
      </c>
      <c r="BF224" s="2">
        <v>3468.8820864180607</v>
      </c>
      <c r="BG224" s="2">
        <v>211.40530835356549</v>
      </c>
      <c r="BH224" s="2">
        <v>779.93640619493988</v>
      </c>
      <c r="BI224" s="2">
        <v>694.06278598374865</v>
      </c>
      <c r="BJ224" s="2">
        <v>5.1945322956141222</v>
      </c>
      <c r="BK224" s="2">
        <v>5640.6569315480692</v>
      </c>
      <c r="BL224" s="2">
        <v>14344.482206455205</v>
      </c>
      <c r="BM224" s="2">
        <v>4970.3555750599744</v>
      </c>
    </row>
    <row r="225" spans="1:65">
      <c r="A225" s="2">
        <f t="shared" si="3"/>
        <v>2219</v>
      </c>
      <c r="B225" s="1">
        <f>economy!Z265</f>
        <v>4350.8863501016731</v>
      </c>
      <c r="C225" s="1">
        <f>economy!AA265</f>
        <v>210.41411404488878</v>
      </c>
      <c r="D225" s="1">
        <f>economy!AB265</f>
        <v>782.90062778764775</v>
      </c>
      <c r="E225" s="1">
        <f>temperature!G375</f>
        <v>807.65252179392724</v>
      </c>
      <c r="F225" s="12">
        <f>temperature!I375</f>
        <v>5.933230681913046</v>
      </c>
      <c r="G225" s="2">
        <f>economy!BE265</f>
        <v>2003.536597240806</v>
      </c>
      <c r="H225" s="2">
        <f>economy!BF265</f>
        <v>14444.632304558445</v>
      </c>
      <c r="I225" s="2">
        <f>economy!BG265</f>
        <v>4989.2384384957695</v>
      </c>
      <c r="J225" s="1">
        <v>5654.0215001229562</v>
      </c>
      <c r="K225" s="1">
        <v>23857.74992548419</v>
      </c>
      <c r="L225" s="1">
        <v>89053.821997353094</v>
      </c>
      <c r="M225" s="1">
        <v>1462.3071665631001</v>
      </c>
      <c r="N225" s="12">
        <v>8.0502266920914067</v>
      </c>
      <c r="O225" s="2">
        <v>0</v>
      </c>
      <c r="P225" s="2">
        <v>0</v>
      </c>
      <c r="Q225" s="2">
        <v>0</v>
      </c>
      <c r="R225" s="2">
        <v>5369.641939944001</v>
      </c>
      <c r="S225" s="2">
        <v>22657.779881057362</v>
      </c>
      <c r="T225" s="2">
        <v>84574.69387033883</v>
      </c>
      <c r="U225" s="2">
        <v>1404.9974127145051</v>
      </c>
      <c r="V225" s="2">
        <v>7.852387947737995</v>
      </c>
      <c r="W225" s="2">
        <v>95.979399394576205</v>
      </c>
      <c r="X225" s="2">
        <v>41.774802751680895</v>
      </c>
      <c r="Y225" s="2">
        <v>14.471660735139597</v>
      </c>
      <c r="Z225" s="2">
        <v>5082.259371227984</v>
      </c>
      <c r="AA225" s="2">
        <v>21445.138320128033</v>
      </c>
      <c r="AB225" s="2">
        <v>80048.26677428867</v>
      </c>
      <c r="AC225" s="2">
        <v>1347.0847562243691</v>
      </c>
      <c r="AD225" s="2">
        <v>7.6445981479003855</v>
      </c>
      <c r="AE225" s="2">
        <v>383.55761859384086</v>
      </c>
      <c r="AF225" s="2">
        <v>166.94253101941499</v>
      </c>
      <c r="AG225" s="2">
        <v>57.832365733465785</v>
      </c>
      <c r="AH225" s="1">
        <v>5369.6419399460883</v>
      </c>
      <c r="AI225" s="1">
        <v>22657.779881049606</v>
      </c>
      <c r="AJ225" s="1">
        <v>84574.693870308925</v>
      </c>
      <c r="AK225" s="1">
        <v>1404.9852124314054</v>
      </c>
      <c r="AL225" s="12">
        <v>7.8523163445782362</v>
      </c>
      <c r="AM225" s="2">
        <v>95.979399394610383</v>
      </c>
      <c r="AN225" s="2">
        <v>41.774802751667785</v>
      </c>
      <c r="AO225" s="2">
        <v>14.471660735134906</v>
      </c>
      <c r="AP225" s="2">
        <v>5082.2593712352182</v>
      </c>
      <c r="AQ225" s="2">
        <v>21445.138320104939</v>
      </c>
      <c r="AR225" s="2">
        <v>80048.266774200136</v>
      </c>
      <c r="AS225" s="2">
        <v>1347.0598483227348</v>
      </c>
      <c r="AT225" s="2">
        <v>7.6444468533341867</v>
      </c>
      <c r="AU225" s="2">
        <v>383.55761859434148</v>
      </c>
      <c r="AV225" s="2">
        <v>166.94253101925014</v>
      </c>
      <c r="AW225" s="2">
        <v>57.832365733407094</v>
      </c>
      <c r="AX225" s="2">
        <v>4350.8863501016731</v>
      </c>
      <c r="AY225" s="2">
        <v>210.41411404488878</v>
      </c>
      <c r="AZ225" s="2">
        <v>782.90062778764775</v>
      </c>
      <c r="BA225" s="2">
        <v>807.65252179392724</v>
      </c>
      <c r="BB225" s="2">
        <v>5.933230681913046</v>
      </c>
      <c r="BC225" s="2">
        <v>2003.536597240806</v>
      </c>
      <c r="BD225" s="2">
        <v>14444.632304558445</v>
      </c>
      <c r="BE225" s="2">
        <v>4989.2384384957695</v>
      </c>
      <c r="BF225" s="2">
        <v>3403.8804289557379</v>
      </c>
      <c r="BG225" s="2">
        <v>209.75091516802823</v>
      </c>
      <c r="BH225" s="2">
        <v>782.81966622184257</v>
      </c>
      <c r="BI225" s="2">
        <v>692.8840897826758</v>
      </c>
      <c r="BJ225" s="2">
        <v>5.1906534797283239</v>
      </c>
      <c r="BK225" s="2">
        <v>5782.2091865043603</v>
      </c>
      <c r="BL225" s="2">
        <v>14402.865149229212</v>
      </c>
      <c r="BM225" s="2">
        <v>4988.7652697477042</v>
      </c>
    </row>
    <row r="226" spans="1:65">
      <c r="A226" s="2">
        <f t="shared" si="3"/>
        <v>2220</v>
      </c>
      <c r="B226" s="1">
        <f>economy!Z266</f>
        <v>4282.3122022805874</v>
      </c>
      <c r="C226" s="1">
        <f>economy!AA266</f>
        <v>208.70466428290453</v>
      </c>
      <c r="D226" s="1">
        <f>economy!AB266</f>
        <v>785.75891244080844</v>
      </c>
      <c r="E226" s="1">
        <f>temperature!G376</f>
        <v>805.87028616783357</v>
      </c>
      <c r="F226" s="12">
        <f>temperature!I376</f>
        <v>5.9306054852979457</v>
      </c>
      <c r="G226" s="2">
        <f>economy!BE266</f>
        <v>2066.0758461902888</v>
      </c>
      <c r="H226" s="2">
        <f>economy!BF266</f>
        <v>14499.376233766616</v>
      </c>
      <c r="I226" s="2">
        <f>economy!BG266</f>
        <v>5007.494460857688</v>
      </c>
      <c r="J226" s="1">
        <v>5588.7352559976243</v>
      </c>
      <c r="K226" s="1">
        <v>23670.43212527351</v>
      </c>
      <c r="L226" s="1">
        <v>89379.833895014031</v>
      </c>
      <c r="M226" s="1">
        <v>1467.382754560934</v>
      </c>
      <c r="N226" s="12">
        <v>8.0756214478175217</v>
      </c>
      <c r="O226" s="2">
        <v>0</v>
      </c>
      <c r="P226" s="2">
        <v>0</v>
      </c>
      <c r="Q226" s="2">
        <v>0</v>
      </c>
      <c r="R226" s="2">
        <v>5307.6393892727119</v>
      </c>
      <c r="S226" s="2">
        <v>22479.883579090674</v>
      </c>
      <c r="T226" s="2">
        <v>84884.308391357394</v>
      </c>
      <c r="U226" s="2">
        <v>1409.8131289870259</v>
      </c>
      <c r="V226" s="2">
        <v>7.8773410173489493</v>
      </c>
      <c r="W226" s="2">
        <v>96.287499282288707</v>
      </c>
      <c r="X226" s="2">
        <v>41.943704392550508</v>
      </c>
      <c r="Y226" s="2">
        <v>14.524745714372575</v>
      </c>
      <c r="Z226" s="2">
        <v>5023.5751893557863</v>
      </c>
      <c r="AA226" s="2">
        <v>21276.763006113408</v>
      </c>
      <c r="AB226" s="2">
        <v>80341.310764648253</v>
      </c>
      <c r="AC226" s="2">
        <v>1351.6378511795845</v>
      </c>
      <c r="AD226" s="2">
        <v>7.6690751222732185</v>
      </c>
      <c r="AE226" s="2">
        <v>384.78886258954839</v>
      </c>
      <c r="AF226" s="2">
        <v>167.61750410276562</v>
      </c>
      <c r="AG226" s="2">
        <v>58.044506550617832</v>
      </c>
      <c r="AH226" s="1">
        <v>5307.6393892746019</v>
      </c>
      <c r="AI226" s="1">
        <v>22479.883579083624</v>
      </c>
      <c r="AJ226" s="1">
        <v>84884.308391329876</v>
      </c>
      <c r="AK226" s="1">
        <v>1409.8009567025158</v>
      </c>
      <c r="AL226" s="12">
        <v>7.8772697896565251</v>
      </c>
      <c r="AM226" s="2">
        <v>96.287499282320212</v>
      </c>
      <c r="AN226" s="2">
        <v>41.943704392538422</v>
      </c>
      <c r="AO226" s="2">
        <v>14.524745714368249</v>
      </c>
      <c r="AP226" s="2">
        <v>5023.5751893623428</v>
      </c>
      <c r="AQ226" s="2">
        <v>21276.763006092398</v>
      </c>
      <c r="AR226" s="2">
        <v>80341.310764566719</v>
      </c>
      <c r="AS226" s="2">
        <v>1351.6130004196557</v>
      </c>
      <c r="AT226" s="2">
        <v>7.6689246130791853</v>
      </c>
      <c r="AU226" s="2">
        <v>384.78886259000922</v>
      </c>
      <c r="AV226" s="2">
        <v>167.61750410261388</v>
      </c>
      <c r="AW226" s="2">
        <v>58.044506550563831</v>
      </c>
      <c r="AX226" s="2">
        <v>4282.3122022805874</v>
      </c>
      <c r="AY226" s="2">
        <v>208.70466428290453</v>
      </c>
      <c r="AZ226" s="2">
        <v>785.75891244080844</v>
      </c>
      <c r="BA226" s="2">
        <v>805.87028616783357</v>
      </c>
      <c r="BB226" s="2">
        <v>5.9306054852979457</v>
      </c>
      <c r="BC226" s="2">
        <v>2066.0758461902888</v>
      </c>
      <c r="BD226" s="2">
        <v>14499.376233766616</v>
      </c>
      <c r="BE226" s="2">
        <v>5007.494460857688</v>
      </c>
      <c r="BF226" s="2">
        <v>3339.7614449783146</v>
      </c>
      <c r="BG226" s="2">
        <v>208.10118750708597</v>
      </c>
      <c r="BH226" s="2">
        <v>785.68439273896149</v>
      </c>
      <c r="BI226" s="2">
        <v>691.71393992737126</v>
      </c>
      <c r="BJ226" s="2">
        <v>5.1867292553384177</v>
      </c>
      <c r="BK226" s="2">
        <v>5925.9081551965719</v>
      </c>
      <c r="BL226" s="2">
        <v>14460.914630521775</v>
      </c>
      <c r="BM226" s="2">
        <v>5007.0589242526949</v>
      </c>
    </row>
    <row r="227" spans="1:65">
      <c r="A227" s="2">
        <f t="shared" si="3"/>
        <v>2221</v>
      </c>
      <c r="B227" s="1">
        <f>economy!Z267</f>
        <v>4214.4538745977579</v>
      </c>
      <c r="C227" s="1">
        <f>economy!AA267</f>
        <v>207.00539243565353</v>
      </c>
      <c r="D227" s="1">
        <f>economy!AB267</f>
        <v>788.59917977210398</v>
      </c>
      <c r="E227" s="1">
        <f>temperature!G377</f>
        <v>804.10940340164757</v>
      </c>
      <c r="F227" s="12">
        <f>temperature!I377</f>
        <v>5.9278357760040974</v>
      </c>
      <c r="G227" s="2">
        <f>economy!BE267</f>
        <v>2130.1448240001173</v>
      </c>
      <c r="H227" s="2">
        <f>economy!BF267</f>
        <v>14554.0455069004</v>
      </c>
      <c r="I227" s="2">
        <f>economy!BG267</f>
        <v>5025.6374621943878</v>
      </c>
      <c r="J227" s="1">
        <v>5524.0244286163597</v>
      </c>
      <c r="K227" s="1">
        <v>23483.630483742843</v>
      </c>
      <c r="L227" s="1">
        <v>89703.728745609289</v>
      </c>
      <c r="M227" s="1">
        <v>1472.4474225619083</v>
      </c>
      <c r="N227" s="12">
        <v>8.1009026439890679</v>
      </c>
      <c r="O227" s="2">
        <v>0</v>
      </c>
      <c r="P227" s="2">
        <v>0</v>
      </c>
      <c r="Q227" s="2">
        <v>0</v>
      </c>
      <c r="R227" s="2">
        <v>5246.1833136867972</v>
      </c>
      <c r="S227" s="2">
        <v>22302.47747464024</v>
      </c>
      <c r="T227" s="2">
        <v>85191.912346142417</v>
      </c>
      <c r="U227" s="2">
        <v>1414.618506371145</v>
      </c>
      <c r="V227" s="2">
        <v>7.9021838590985478</v>
      </c>
      <c r="W227" s="2">
        <v>96.593499145658456</v>
      </c>
      <c r="X227" s="2">
        <v>42.111594226758932</v>
      </c>
      <c r="Y227" s="2">
        <v>14.577492802083011</v>
      </c>
      <c r="Z227" s="2">
        <v>4965.4082352904261</v>
      </c>
      <c r="AA227" s="2">
        <v>21108.851654305057</v>
      </c>
      <c r="AB227" s="2">
        <v>80632.451794029403</v>
      </c>
      <c r="AC227" s="2">
        <v>1356.1811945346278</v>
      </c>
      <c r="AD227" s="2">
        <v>7.6934454294552559</v>
      </c>
      <c r="AE227" s="2">
        <v>386.01171436420975</v>
      </c>
      <c r="AF227" s="2">
        <v>168.28843375434028</v>
      </c>
      <c r="AG227" s="2">
        <v>58.255297068971231</v>
      </c>
      <c r="AH227" s="1">
        <v>5246.1833136885143</v>
      </c>
      <c r="AI227" s="1">
        <v>22302.477474633812</v>
      </c>
      <c r="AJ227" s="1">
        <v>85191.912346117038</v>
      </c>
      <c r="AK227" s="1">
        <v>1414.6063618640828</v>
      </c>
      <c r="AL227" s="12">
        <v>7.9021130027576607</v>
      </c>
      <c r="AM227" s="2">
        <v>96.593499145687446</v>
      </c>
      <c r="AN227" s="2">
        <v>42.111594226747805</v>
      </c>
      <c r="AO227" s="2">
        <v>14.577492802079036</v>
      </c>
      <c r="AP227" s="2">
        <v>4965.4082352963724</v>
      </c>
      <c r="AQ227" s="2">
        <v>21108.851654285947</v>
      </c>
      <c r="AR227" s="2">
        <v>80632.451793954402</v>
      </c>
      <c r="AS227" s="2">
        <v>1356.1564004651657</v>
      </c>
      <c r="AT227" s="2">
        <v>7.6932956971075912</v>
      </c>
      <c r="AU227" s="2">
        <v>386.01171436463386</v>
      </c>
      <c r="AV227" s="2">
        <v>168.28843375420047</v>
      </c>
      <c r="AW227" s="2">
        <v>58.2552970689215</v>
      </c>
      <c r="AX227" s="2">
        <v>4214.4538745977579</v>
      </c>
      <c r="AY227" s="2">
        <v>207.00539243565353</v>
      </c>
      <c r="AZ227" s="2">
        <v>788.59917977210398</v>
      </c>
      <c r="BA227" s="2">
        <v>804.10940340164757</v>
      </c>
      <c r="BB227" s="2">
        <v>5.9278357760040974</v>
      </c>
      <c r="BC227" s="2">
        <v>2130.1448240001173</v>
      </c>
      <c r="BD227" s="2">
        <v>14554.0455069004</v>
      </c>
      <c r="BE227" s="2">
        <v>5025.6374621943878</v>
      </c>
      <c r="BF227" s="2">
        <v>3276.5225722795444</v>
      </c>
      <c r="BG227" s="2">
        <v>206.45628196737965</v>
      </c>
      <c r="BH227" s="2">
        <v>788.53058981915581</v>
      </c>
      <c r="BI227" s="2">
        <v>690.55221180019998</v>
      </c>
      <c r="BJ227" s="2">
        <v>5.1827619000008323</v>
      </c>
      <c r="BK227" s="2">
        <v>6071.7448985944202</v>
      </c>
      <c r="BL227" s="2">
        <v>14518.629179035073</v>
      </c>
      <c r="BM227" s="2">
        <v>5025.2365672960295</v>
      </c>
    </row>
    <row r="228" spans="1:65">
      <c r="A228" s="2">
        <f t="shared" si="3"/>
        <v>2222</v>
      </c>
      <c r="B228" s="1">
        <f>economy!Z268</f>
        <v>4147.3118948740366</v>
      </c>
      <c r="C228" s="1">
        <f>economy!AA268</f>
        <v>205.31597598665701</v>
      </c>
      <c r="D228" s="1">
        <f>economy!AB268</f>
        <v>791.42139608049808</v>
      </c>
      <c r="E228" s="1">
        <f>temperature!G378</f>
        <v>802.36922152803515</v>
      </c>
      <c r="F228" s="12">
        <f>temperature!I378</f>
        <v>5.9249288726872544</v>
      </c>
      <c r="G228" s="2">
        <f>economy!BE268</f>
        <v>2195.7641198557676</v>
      </c>
      <c r="H228" s="2">
        <f>economy!BF268</f>
        <v>14608.618500489141</v>
      </c>
      <c r="I228" s="2">
        <f>economy!BG268</f>
        <v>5043.6672516557646</v>
      </c>
      <c r="J228" s="1">
        <v>5459.8882683937536</v>
      </c>
      <c r="K228" s="1">
        <v>23297.365480086446</v>
      </c>
      <c r="L228" s="1">
        <v>90025.508064445428</v>
      </c>
      <c r="M228" s="1">
        <v>1477.5012086388997</v>
      </c>
      <c r="N228" s="12">
        <v>8.1260710371624292</v>
      </c>
      <c r="O228" s="2">
        <v>0</v>
      </c>
      <c r="P228" s="2">
        <v>0</v>
      </c>
      <c r="Q228" s="2">
        <v>0</v>
      </c>
      <c r="R228" s="2">
        <v>5185.2730013026485</v>
      </c>
      <c r="S228" s="2">
        <v>22125.581016861019</v>
      </c>
      <c r="T228" s="2">
        <v>85497.507173785241</v>
      </c>
      <c r="U228" s="2">
        <v>1419.4135806780466</v>
      </c>
      <c r="V228" s="2">
        <v>7.9269171893448265</v>
      </c>
      <c r="W228" s="2">
        <v>96.897403577700715</v>
      </c>
      <c r="X228" s="2">
        <v>42.278471602291361</v>
      </c>
      <c r="Y228" s="2">
        <v>14.629902240830937</v>
      </c>
      <c r="Z228" s="2">
        <v>4907.7578352482133</v>
      </c>
      <c r="AA228" s="2">
        <v>20941.422672941615</v>
      </c>
      <c r="AB228" s="2">
        <v>80921.691224503578</v>
      </c>
      <c r="AC228" s="2">
        <v>1360.7148198146001</v>
      </c>
      <c r="AD228" s="2">
        <v>7.7177097434791415</v>
      </c>
      <c r="AE228" s="2">
        <v>387.22619227265938</v>
      </c>
      <c r="AF228" s="2">
        <v>168.95531736852487</v>
      </c>
      <c r="AG228" s="2">
        <v>58.464738257856268</v>
      </c>
      <c r="AH228" s="1">
        <v>5185.2730013042046</v>
      </c>
      <c r="AI228" s="1">
        <v>22125.581016855172</v>
      </c>
      <c r="AJ228" s="1">
        <v>85497.507173761929</v>
      </c>
      <c r="AK228" s="1">
        <v>1419.4014637298469</v>
      </c>
      <c r="AL228" s="12">
        <v>7.9268467003018115</v>
      </c>
      <c r="AM228" s="2">
        <v>96.897403577727388</v>
      </c>
      <c r="AN228" s="2">
        <v>42.27847160228113</v>
      </c>
      <c r="AO228" s="2">
        <v>14.629902240827283</v>
      </c>
      <c r="AP228" s="2">
        <v>4907.7578352536057</v>
      </c>
      <c r="AQ228" s="2">
        <v>20941.422672924225</v>
      </c>
      <c r="AR228" s="2">
        <v>80921.691224434486</v>
      </c>
      <c r="AS228" s="2">
        <v>1360.6900819895829</v>
      </c>
      <c r="AT228" s="2">
        <v>7.7175607795792125</v>
      </c>
      <c r="AU228" s="2">
        <v>387.22619227304972</v>
      </c>
      <c r="AV228" s="2">
        <v>168.95531736839627</v>
      </c>
      <c r="AW228" s="2">
        <v>58.464738257810517</v>
      </c>
      <c r="AX228" s="2">
        <v>4147.3118948740366</v>
      </c>
      <c r="AY228" s="2">
        <v>205.31597598665701</v>
      </c>
      <c r="AZ228" s="2">
        <v>791.42139608049808</v>
      </c>
      <c r="BA228" s="2">
        <v>802.36922152803515</v>
      </c>
      <c r="BB228" s="2">
        <v>5.9249288726872544</v>
      </c>
      <c r="BC228" s="2">
        <v>2195.7641198557676</v>
      </c>
      <c r="BD228" s="2">
        <v>14608.618500489141</v>
      </c>
      <c r="BE228" s="2">
        <v>5043.6672516557646</v>
      </c>
      <c r="BF228" s="2">
        <v>3214.1609825461169</v>
      </c>
      <c r="BG228" s="2">
        <v>204.81635284626722</v>
      </c>
      <c r="BH228" s="2">
        <v>791.3582644275433</v>
      </c>
      <c r="BI228" s="2">
        <v>689.39878670985831</v>
      </c>
      <c r="BJ228" s="2">
        <v>5.178753599250034</v>
      </c>
      <c r="BK228" s="2">
        <v>6219.7093086098957</v>
      </c>
      <c r="BL228" s="2">
        <v>14576.007470946381</v>
      </c>
      <c r="BM228" s="2">
        <v>5043.2982454031026</v>
      </c>
    </row>
    <row r="229" spans="1:65">
      <c r="A229" s="2">
        <f t="shared" si="3"/>
        <v>2223</v>
      </c>
      <c r="B229" s="1">
        <f>economy!Z269</f>
        <v>4080.8865767514067</v>
      </c>
      <c r="C229" s="1">
        <f>economy!AA269</f>
        <v>203.63613183886923</v>
      </c>
      <c r="D229" s="1">
        <f>economy!AB269</f>
        <v>794.2255336917176</v>
      </c>
      <c r="E229" s="1">
        <f>temperature!G379</f>
        <v>800.64912166890269</v>
      </c>
      <c r="F229" s="12">
        <f>temperature!I379</f>
        <v>5.9218917523765144</v>
      </c>
      <c r="G229" s="2">
        <f>economy!BE269</f>
        <v>2262.9540743708721</v>
      </c>
      <c r="H229" s="2">
        <f>economy!BF269</f>
        <v>14663.075284261682</v>
      </c>
      <c r="I229" s="2">
        <f>economy!BG269</f>
        <v>5061.583674468553</v>
      </c>
      <c r="J229" s="1">
        <v>5396.3259005233203</v>
      </c>
      <c r="K229" s="1">
        <v>23111.657048385085</v>
      </c>
      <c r="L229" s="1">
        <v>90345.173628271659</v>
      </c>
      <c r="M229" s="1">
        <v>1482.5441517793863</v>
      </c>
      <c r="N229" s="12">
        <v>8.1511273827319997</v>
      </c>
      <c r="O229" s="2">
        <v>0</v>
      </c>
      <c r="P229" s="2">
        <v>0</v>
      </c>
      <c r="Q229" s="2">
        <v>0</v>
      </c>
      <c r="R229" s="2">
        <v>5124.9076213138005</v>
      </c>
      <c r="S229" s="2">
        <v>21949.21313721198</v>
      </c>
      <c r="T229" s="2">
        <v>85801.094561670252</v>
      </c>
      <c r="U229" s="2">
        <v>1424.1983885919844</v>
      </c>
      <c r="V229" s="2">
        <v>7.9515417238415811</v>
      </c>
      <c r="W229" s="2">
        <v>97.199217369164558</v>
      </c>
      <c r="X229" s="2">
        <v>42.444336018214422</v>
      </c>
      <c r="Y229" s="2">
        <v>14.681974314716209</v>
      </c>
      <c r="Z229" s="2">
        <v>4850.6232028873374</v>
      </c>
      <c r="AA229" s="2">
        <v>20774.493980272695</v>
      </c>
      <c r="AB229" s="2">
        <v>81209.030653146372</v>
      </c>
      <c r="AC229" s="2">
        <v>1365.2387613757087</v>
      </c>
      <c r="AD229" s="2">
        <v>7.7418687383444071</v>
      </c>
      <c r="AE229" s="2">
        <v>388.43231545992467</v>
      </c>
      <c r="AF229" s="2">
        <v>169.61815294346476</v>
      </c>
      <c r="AG229" s="2">
        <v>58.672831252606862</v>
      </c>
      <c r="AH229" s="1">
        <v>5124.9076213152111</v>
      </c>
      <c r="AI229" s="1">
        <v>21949.213137206672</v>
      </c>
      <c r="AJ229" s="1">
        <v>85801.094561648817</v>
      </c>
      <c r="AK229" s="1">
        <v>1424.1862989865854</v>
      </c>
      <c r="AL229" s="12">
        <v>7.9514715981039608</v>
      </c>
      <c r="AM229" s="2">
        <v>97.199217369189114</v>
      </c>
      <c r="AN229" s="2">
        <v>42.444336018205007</v>
      </c>
      <c r="AO229" s="2">
        <v>14.681974314712843</v>
      </c>
      <c r="AP229" s="2">
        <v>4850.6232028922277</v>
      </c>
      <c r="AQ229" s="2">
        <v>20774.493980256884</v>
      </c>
      <c r="AR229" s="2">
        <v>81209.030653082838</v>
      </c>
      <c r="AS229" s="2">
        <v>1365.2140793542626</v>
      </c>
      <c r="AT229" s="2">
        <v>7.7417205346188487</v>
      </c>
      <c r="AU229" s="2">
        <v>388.43231546028397</v>
      </c>
      <c r="AV229" s="2">
        <v>169.61815294334633</v>
      </c>
      <c r="AW229" s="2">
        <v>58.672831252564734</v>
      </c>
      <c r="AX229" s="2">
        <v>4080.8865767514067</v>
      </c>
      <c r="AY229" s="2">
        <v>203.63613183886923</v>
      </c>
      <c r="AZ229" s="2">
        <v>794.2255336917176</v>
      </c>
      <c r="BA229" s="2">
        <v>800.64912166890269</v>
      </c>
      <c r="BB229" s="2">
        <v>5.9218917523765144</v>
      </c>
      <c r="BC229" s="2">
        <v>2262.9540743708721</v>
      </c>
      <c r="BD229" s="2">
        <v>14663.075284261682</v>
      </c>
      <c r="BE229" s="2">
        <v>5061.583674468553</v>
      </c>
      <c r="BF229" s="2">
        <v>3152.6735878436912</v>
      </c>
      <c r="BG229" s="2">
        <v>203.18155196801089</v>
      </c>
      <c r="BH229" s="2">
        <v>794.16742633186743</v>
      </c>
      <c r="BI229" s="2">
        <v>688.253551547798</v>
      </c>
      <c r="BJ229" s="2">
        <v>5.1747064508006009</v>
      </c>
      <c r="BK229" s="2">
        <v>6369.7901105658984</v>
      </c>
      <c r="BL229" s="2">
        <v>14633.048321520988</v>
      </c>
      <c r="BM229" s="2">
        <v>5061.2440223621197</v>
      </c>
    </row>
    <row r="230" spans="1:65">
      <c r="A230" s="2">
        <f t="shared" si="3"/>
        <v>2224</v>
      </c>
      <c r="B230" s="1">
        <f>economy!Z270</f>
        <v>4015.1780256603074</v>
      </c>
      <c r="C230" s="1">
        <f>economy!AA270</f>
        <v>201.96561257173209</v>
      </c>
      <c r="D230" s="1">
        <f>economy!AB270</f>
        <v>797.01157061735921</v>
      </c>
      <c r="E230" s="1">
        <f>temperature!G380</f>
        <v>798.94851604781707</v>
      </c>
      <c r="F230" s="12">
        <f>temperature!I380</f>
        <v>5.9187310670403983</v>
      </c>
      <c r="G230" s="2">
        <f>economy!BE270</f>
        <v>2331.734757552987</v>
      </c>
      <c r="H230" s="2">
        <f>economy!BF270</f>
        <v>14717.397498811852</v>
      </c>
      <c r="I230" s="2">
        <f>economy!BG270</f>
        <v>5079.3866099291618</v>
      </c>
      <c r="J230" s="1">
        <v>5333.3363286205431</v>
      </c>
      <c r="K230" s="1">
        <v>22926.524583975031</v>
      </c>
      <c r="L230" s="1">
        <v>90662.727470060505</v>
      </c>
      <c r="M230" s="1">
        <v>1487.5762918460248</v>
      </c>
      <c r="N230" s="12">
        <v>8.1760724347482086</v>
      </c>
      <c r="O230" s="2">
        <v>0</v>
      </c>
      <c r="P230" s="2">
        <v>0</v>
      </c>
      <c r="Q230" s="2">
        <v>0</v>
      </c>
      <c r="R230" s="2">
        <v>5065.0862274507554</v>
      </c>
      <c r="S230" s="2">
        <v>21773.392255504776</v>
      </c>
      <c r="T230" s="2">
        <v>86102.67644051768</v>
      </c>
      <c r="U230" s="2">
        <v>1428.9729676327802</v>
      </c>
      <c r="V230" s="2">
        <v>7.9760581775502581</v>
      </c>
      <c r="W230" s="2">
        <v>97.498945503816827</v>
      </c>
      <c r="X230" s="2">
        <v>42.609187121983524</v>
      </c>
      <c r="Y230" s="2">
        <v>14.733709348548579</v>
      </c>
      <c r="Z230" s="2">
        <v>4794.0034425825161</v>
      </c>
      <c r="AA230" s="2">
        <v>20608.083010283906</v>
      </c>
      <c r="AB230" s="2">
        <v>81494.471907346233</v>
      </c>
      <c r="AC230" s="2">
        <v>1369.7530543697058</v>
      </c>
      <c r="AD230" s="2">
        <v>7.7659230878235652</v>
      </c>
      <c r="AE230" s="2">
        <v>389.63010384238146</v>
      </c>
      <c r="AF230" s="2">
        <v>170.27693907030377</v>
      </c>
      <c r="AG230" s="2">
        <v>58.879577351243768</v>
      </c>
      <c r="AH230" s="1">
        <v>5065.0862274520359</v>
      </c>
      <c r="AI230" s="1">
        <v>21773.392255499944</v>
      </c>
      <c r="AJ230" s="1">
        <v>86102.676440497948</v>
      </c>
      <c r="AK230" s="1">
        <v>1428.9609051566088</v>
      </c>
      <c r="AL230" s="12">
        <v>7.9759884111858081</v>
      </c>
      <c r="AM230" s="2">
        <v>97.498945503839451</v>
      </c>
      <c r="AN230" s="2">
        <v>42.609187121974855</v>
      </c>
      <c r="AO230" s="2">
        <v>14.733709348545489</v>
      </c>
      <c r="AP230" s="2">
        <v>4794.0034425869508</v>
      </c>
      <c r="AQ230" s="2">
        <v>20608.083010269522</v>
      </c>
      <c r="AR230" s="2">
        <v>81494.471907287734</v>
      </c>
      <c r="AS230" s="2">
        <v>1369.7284277160368</v>
      </c>
      <c r="AT230" s="2">
        <v>7.7657756361224006</v>
      </c>
      <c r="AU230" s="2">
        <v>389.63010384271217</v>
      </c>
      <c r="AV230" s="2">
        <v>170.27693907019483</v>
      </c>
      <c r="AW230" s="2">
        <v>58.879577351205</v>
      </c>
      <c r="AX230" s="2">
        <v>4015.1780256603074</v>
      </c>
      <c r="AY230" s="2">
        <v>201.96561257173209</v>
      </c>
      <c r="AZ230" s="2">
        <v>797.01157061735921</v>
      </c>
      <c r="BA230" s="2">
        <v>798.94851604781707</v>
      </c>
      <c r="BB230" s="2">
        <v>5.9187310670403983</v>
      </c>
      <c r="BC230" s="2">
        <v>2331.734757552987</v>
      </c>
      <c r="BD230" s="2">
        <v>14717.397498811852</v>
      </c>
      <c r="BE230" s="2">
        <v>5079.3866099291618</v>
      </c>
      <c r="BF230" s="2">
        <v>3092.0570471299325</v>
      </c>
      <c r="BG230" s="2">
        <v>201.55202853113849</v>
      </c>
      <c r="BH230" s="2">
        <v>796.95808801661167</v>
      </c>
      <c r="BI230" s="2">
        <v>687.11639846339131</v>
      </c>
      <c r="BJ230" s="2">
        <v>5.1706224685436242</v>
      </c>
      <c r="BK230" s="2">
        <v>6521.9748671279185</v>
      </c>
      <c r="BL230" s="2">
        <v>14689.750677314649</v>
      </c>
      <c r="BM230" s="2">
        <v>5079.0739787047423</v>
      </c>
    </row>
    <row r="231" spans="1:65">
      <c r="A231" s="2">
        <f t="shared" si="3"/>
        <v>2225</v>
      </c>
      <c r="B231" s="1">
        <f>economy!Z271</f>
        <v>3950.186144573036</v>
      </c>
      <c r="C231" s="1">
        <f>economy!AA271</f>
        <v>200.3042030103704</v>
      </c>
      <c r="D231" s="1">
        <f>economy!AB271</f>
        <v>799.77949023759538</v>
      </c>
      <c r="E231" s="1">
        <f>temperature!G381</f>
        <v>797.26684617739261</v>
      </c>
      <c r="F231" s="12">
        <f>temperature!I381</f>
        <v>5.9154531593120554</v>
      </c>
      <c r="G231" s="2">
        <f>economy!BE271</f>
        <v>2402.1259465679968</v>
      </c>
      <c r="H231" s="2">
        <f>economy!BF271</f>
        <v>14771.56824155914</v>
      </c>
      <c r="I231" s="2">
        <f>economy!BG271</f>
        <v>5097.0759695341203</v>
      </c>
      <c r="J231" s="1">
        <v>5270.918438309739</v>
      </c>
      <c r="K231" s="1">
        <v>22741.986949881171</v>
      </c>
      <c r="L231" s="1">
        <v>90978.17187382601</v>
      </c>
      <c r="M231" s="1">
        <v>1492.5976695380646</v>
      </c>
      <c r="N231" s="12">
        <v>8.2009069457421173</v>
      </c>
      <c r="O231" s="2">
        <v>0</v>
      </c>
      <c r="P231" s="2">
        <v>0</v>
      </c>
      <c r="Q231" s="2">
        <v>0</v>
      </c>
      <c r="R231" s="2">
        <v>5005.8077613874266</v>
      </c>
      <c r="S231" s="2">
        <v>21598.136286013258</v>
      </c>
      <c r="T231" s="2">
        <v>86402.254979462916</v>
      </c>
      <c r="U231" s="2">
        <v>1433.7373561191162</v>
      </c>
      <c r="V231" s="2">
        <v>8.0004672644583987</v>
      </c>
      <c r="W231" s="2">
        <v>97.796593153778772</v>
      </c>
      <c r="X231" s="2">
        <v>42.773024706764154</v>
      </c>
      <c r="Y231" s="2">
        <v>14.785107707023526</v>
      </c>
      <c r="Z231" s="2">
        <v>4737.8975526491467</v>
      </c>
      <c r="AA231" s="2">
        <v>20442.206718479389</v>
      </c>
      <c r="AB231" s="2">
        <v>81778.017040146588</v>
      </c>
      <c r="AC231" s="2">
        <v>1374.2577347090837</v>
      </c>
      <c r="AD231" s="2">
        <v>7.7898734652747077</v>
      </c>
      <c r="AE231" s="2">
        <v>390.81957808911557</v>
      </c>
      <c r="AF231" s="2">
        <v>170.93167492247952</v>
      </c>
      <c r="AG231" s="2">
        <v>59.084978011180979</v>
      </c>
      <c r="AH231" s="1">
        <v>5005.807761388588</v>
      </c>
      <c r="AI231" s="1">
        <v>21598.136286008859</v>
      </c>
      <c r="AJ231" s="1">
        <v>86402.254979444784</v>
      </c>
      <c r="AK231" s="1">
        <v>1433.7253205610559</v>
      </c>
      <c r="AL231" s="12">
        <v>8.0003978535942277</v>
      </c>
      <c r="AM231" s="2">
        <v>97.796593153799577</v>
      </c>
      <c r="AN231" s="2">
        <v>42.773024706756175</v>
      </c>
      <c r="AO231" s="2">
        <v>14.78510770702067</v>
      </c>
      <c r="AP231" s="2">
        <v>4737.8975526531685</v>
      </c>
      <c r="AQ231" s="2">
        <v>20442.20671846631</v>
      </c>
      <c r="AR231" s="2">
        <v>81778.017040092745</v>
      </c>
      <c r="AS231" s="2">
        <v>1374.2331629924092</v>
      </c>
      <c r="AT231" s="2">
        <v>7.789726757569496</v>
      </c>
      <c r="AU231" s="2">
        <v>390.81957808942002</v>
      </c>
      <c r="AV231" s="2">
        <v>170.9316749223791</v>
      </c>
      <c r="AW231" s="2">
        <v>59.084978011145296</v>
      </c>
      <c r="AX231" s="2">
        <v>3950.186144573036</v>
      </c>
      <c r="AY231" s="2">
        <v>200.3042030103704</v>
      </c>
      <c r="AZ231" s="2">
        <v>799.77949023759538</v>
      </c>
      <c r="BA231" s="2">
        <v>797.26684617739261</v>
      </c>
      <c r="BB231" s="2">
        <v>5.9154531593120554</v>
      </c>
      <c r="BC231" s="2">
        <v>2402.1259465679968</v>
      </c>
      <c r="BD231" s="2">
        <v>14771.56824155914</v>
      </c>
      <c r="BE231" s="2">
        <v>5097.0759695341203</v>
      </c>
      <c r="BF231" s="2">
        <v>3032.3077727924956</v>
      </c>
      <c r="BG231" s="2">
        <v>199.92792897508571</v>
      </c>
      <c r="BH231" s="2">
        <v>799.73026460062385</v>
      </c>
      <c r="BI231" s="2">
        <v>685.98722455681718</v>
      </c>
      <c r="BJ231" s="2">
        <v>5.1665035863476279</v>
      </c>
      <c r="BK231" s="2">
        <v>6676.2499836907928</v>
      </c>
      <c r="BL231" s="2">
        <v>14746.113608920681</v>
      </c>
      <c r="BM231" s="2">
        <v>5096.7882112071366</v>
      </c>
    </row>
    <row r="232" spans="1:65">
      <c r="A232" s="2">
        <f t="shared" si="3"/>
        <v>2226</v>
      </c>
      <c r="B232" s="1">
        <f>economy!Z272</f>
        <v>3885.9106395522076</v>
      </c>
      <c r="C232" s="1">
        <f>economy!AA272</f>
        <v>198.65171708380711</v>
      </c>
      <c r="D232" s="1">
        <f>economy!AB272</f>
        <v>802.52928100562519</v>
      </c>
      <c r="E232" s="1">
        <f>temperature!G382</f>
        <v>795.60358118687407</v>
      </c>
      <c r="F232" s="12">
        <f>temperature!I382</f>
        <v>5.9120640774236985</v>
      </c>
      <c r="G232" s="2">
        <f>economy!BE272</f>
        <v>2474.1471033389967</v>
      </c>
      <c r="H232" s="2">
        <f>economy!BF272</f>
        <v>14825.571960548463</v>
      </c>
      <c r="I232" s="2">
        <f>economy!BG272</f>
        <v>5114.6516952377997</v>
      </c>
      <c r="J232" s="1">
        <v>5209.0710007546495</v>
      </c>
      <c r="K232" s="1">
        <v>22558.062483309324</v>
      </c>
      <c r="L232" s="1">
        <v>91291.509369479478</v>
      </c>
      <c r="M232" s="1">
        <v>1497.6083263535932</v>
      </c>
      <c r="N232" s="12">
        <v>8.2256316665564455</v>
      </c>
      <c r="O232" s="2">
        <v>0</v>
      </c>
      <c r="P232" s="2">
        <v>0</v>
      </c>
      <c r="Q232" s="2">
        <v>0</v>
      </c>
      <c r="R232" s="2">
        <v>4947.0710560941734</v>
      </c>
      <c r="S232" s="2">
        <v>21423.462643639261</v>
      </c>
      <c r="T232" s="2">
        <v>86699.832581170689</v>
      </c>
      <c r="U232" s="2">
        <v>1438.4915931326229</v>
      </c>
      <c r="V232" s="2">
        <v>8.0247696974044924</v>
      </c>
      <c r="W232" s="2">
        <v>98.092165674912351</v>
      </c>
      <c r="X232" s="2">
        <v>42.935848708766287</v>
      </c>
      <c r="Y232" s="2">
        <v>14.836169793904221</v>
      </c>
      <c r="Z232" s="2">
        <v>4682.3044285168617</v>
      </c>
      <c r="AA232" s="2">
        <v>20276.881587717584</v>
      </c>
      <c r="AB232" s="2">
        <v>82059.668325621751</v>
      </c>
      <c r="AC232" s="2">
        <v>1378.7528390330172</v>
      </c>
      <c r="AD232" s="2">
        <v>7.8137205434604819</v>
      </c>
      <c r="AE232" s="2">
        <v>392.00075960348715</v>
      </c>
      <c r="AF232" s="2">
        <v>171.58236024507087</v>
      </c>
      <c r="AG232" s="2">
        <v>59.289034845956948</v>
      </c>
      <c r="AH232" s="1">
        <v>4947.0710560952257</v>
      </c>
      <c r="AI232" s="1">
        <v>21423.462643635263</v>
      </c>
      <c r="AJ232" s="1">
        <v>86699.832581153954</v>
      </c>
      <c r="AK232" s="1">
        <v>1438.4795842839819</v>
      </c>
      <c r="AL232" s="12">
        <v>8.0247006382261201</v>
      </c>
      <c r="AM232" s="2">
        <v>98.092165674931493</v>
      </c>
      <c r="AN232" s="2">
        <v>42.93584870875894</v>
      </c>
      <c r="AO232" s="2">
        <v>14.836169793901592</v>
      </c>
      <c r="AP232" s="2">
        <v>4682.3044285205096</v>
      </c>
      <c r="AQ232" s="2">
        <v>20276.88158770567</v>
      </c>
      <c r="AR232" s="2">
        <v>82059.668325572202</v>
      </c>
      <c r="AS232" s="2">
        <v>1378.7283218275011</v>
      </c>
      <c r="AT232" s="2">
        <v>7.8135745718424756</v>
      </c>
      <c r="AU232" s="2">
        <v>392.00075960376745</v>
      </c>
      <c r="AV232" s="2">
        <v>171.58236024497862</v>
      </c>
      <c r="AW232" s="2">
        <v>59.289034845924121</v>
      </c>
      <c r="AX232" s="2">
        <v>3885.9106395522076</v>
      </c>
      <c r="AY232" s="2">
        <v>198.65171708380711</v>
      </c>
      <c r="AZ232" s="2">
        <v>802.52928100562519</v>
      </c>
      <c r="BA232" s="2">
        <v>795.60358118687407</v>
      </c>
      <c r="BB232" s="2">
        <v>5.9120640774236985</v>
      </c>
      <c r="BC232" s="2">
        <v>2474.1471033389967</v>
      </c>
      <c r="BD232" s="2">
        <v>14825.571960548463</v>
      </c>
      <c r="BE232" s="2">
        <v>5114.6516952377997</v>
      </c>
      <c r="BF232" s="2">
        <v>2973.4219372095126</v>
      </c>
      <c r="BG232" s="2">
        <v>198.30939686440473</v>
      </c>
      <c r="BH232" s="2">
        <v>802.48397375797208</v>
      </c>
      <c r="BI232" s="2">
        <v>684.86593158869891</v>
      </c>
      <c r="BJ232" s="2">
        <v>5.1623516616736937</v>
      </c>
      <c r="BK232" s="2">
        <v>6832.6007152088632</v>
      </c>
      <c r="BL232" s="2">
        <v>14802.136304219504</v>
      </c>
      <c r="BM232" s="2">
        <v>5114.3868324101941</v>
      </c>
    </row>
    <row r="233" spans="1:65">
      <c r="A233" s="2">
        <f t="shared" si="3"/>
        <v>2227</v>
      </c>
      <c r="B233" s="1">
        <f>economy!Z273</f>
        <v>3822.3510251035073</v>
      </c>
      <c r="C233" s="1">
        <f>economy!AA273</f>
        <v>197.00799495034491</v>
      </c>
      <c r="D233" s="1">
        <f>economy!AB273</f>
        <v>805.26093617224603</v>
      </c>
      <c r="E233" s="1">
        <f>temperature!G383</f>
        <v>793.95821626688496</v>
      </c>
      <c r="F233" s="12">
        <f>temperature!I383</f>
        <v>5.9085695893947117</v>
      </c>
      <c r="G233" s="2">
        <f>economy!BE273</f>
        <v>2547.8173520154191</v>
      </c>
      <c r="H233" s="2">
        <f>economy!BF273</f>
        <v>14879.394355639895</v>
      </c>
      <c r="I233" s="2">
        <f>economy!BG273</f>
        <v>5132.1137578274911</v>
      </c>
      <c r="J233" s="1">
        <v>5147.7926761326271</v>
      </c>
      <c r="K233" s="1">
        <v>22374.769002191388</v>
      </c>
      <c r="L233" s="1">
        <v>91602.742727724559</v>
      </c>
      <c r="M233" s="1">
        <v>1502.6083045526079</v>
      </c>
      <c r="N233" s="12">
        <v>8.2502473461828671</v>
      </c>
      <c r="O233" s="2">
        <v>0</v>
      </c>
      <c r="P233" s="2">
        <v>0</v>
      </c>
      <c r="Q233" s="2">
        <v>0</v>
      </c>
      <c r="R233" s="2">
        <v>4888.874839137221</v>
      </c>
      <c r="S233" s="2">
        <v>21249.388250128573</v>
      </c>
      <c r="T233" s="2">
        <v>86995.411876986778</v>
      </c>
      <c r="U233" s="2">
        <v>1443.2357184827467</v>
      </c>
      <c r="V233" s="2">
        <v>8.0489661879090786</v>
      </c>
      <c r="W233" s="2">
        <v>98.385668602260964</v>
      </c>
      <c r="X233" s="2">
        <v>43.097659204594017</v>
      </c>
      <c r="Y233" s="2">
        <v>14.886896051209961</v>
      </c>
      <c r="Z233" s="2">
        <v>4627.2228658523791</v>
      </c>
      <c r="AA233" s="2">
        <v>20112.123634094514</v>
      </c>
      <c r="AB233" s="2">
        <v>82339.42825428833</v>
      </c>
      <c r="AC233" s="2">
        <v>1383.2384046740513</v>
      </c>
      <c r="AD233" s="2">
        <v>7.8374649943732759</v>
      </c>
      <c r="AE233" s="2">
        <v>393.17367050491026</v>
      </c>
      <c r="AF233" s="2">
        <v>172.22899534420725</v>
      </c>
      <c r="AG233" s="2">
        <v>59.491749621990905</v>
      </c>
      <c r="AH233" s="1">
        <v>4888.874839138176</v>
      </c>
      <c r="AI233" s="1">
        <v>21249.388250124935</v>
      </c>
      <c r="AJ233" s="1">
        <v>86995.411876971368</v>
      </c>
      <c r="AK233" s="1">
        <v>1443.2237361372243</v>
      </c>
      <c r="AL233" s="12">
        <v>8.0488974766595369</v>
      </c>
      <c r="AM233" s="2">
        <v>98.385668602278557</v>
      </c>
      <c r="AN233" s="2">
        <v>43.097659204587238</v>
      </c>
      <c r="AO233" s="2">
        <v>14.88689605120754</v>
      </c>
      <c r="AP233" s="2">
        <v>4627.2228658556887</v>
      </c>
      <c r="AQ233" s="2">
        <v>20112.123634083702</v>
      </c>
      <c r="AR233" s="2">
        <v>82339.428254242725</v>
      </c>
      <c r="AS233" s="2">
        <v>1383.2139415587378</v>
      </c>
      <c r="AT233" s="2">
        <v>7.8373197510516048</v>
      </c>
      <c r="AU233" s="2">
        <v>393.17367050516816</v>
      </c>
      <c r="AV233" s="2">
        <v>172.2289953441223</v>
      </c>
      <c r="AW233" s="2">
        <v>59.491749621960679</v>
      </c>
      <c r="AX233" s="2">
        <v>3822.3510251035073</v>
      </c>
      <c r="AY233" s="2">
        <v>197.00799495034491</v>
      </c>
      <c r="AZ233" s="2">
        <v>805.26093617224603</v>
      </c>
      <c r="BA233" s="2">
        <v>793.95821626688496</v>
      </c>
      <c r="BB233" s="2">
        <v>5.9085695893947117</v>
      </c>
      <c r="BC233" s="2">
        <v>2547.8173520154191</v>
      </c>
      <c r="BD233" s="2">
        <v>14879.394355639895</v>
      </c>
      <c r="BE233" s="2">
        <v>5132.1137578274911</v>
      </c>
      <c r="BF233" s="2">
        <v>2915.3954793299249</v>
      </c>
      <c r="BG233" s="2">
        <v>196.69657278896054</v>
      </c>
      <c r="BH233" s="2">
        <v>805.21923564184374</v>
      </c>
      <c r="BI233" s="2">
        <v>683.75242570559203</v>
      </c>
      <c r="BJ233" s="2">
        <v>5.1581684790139954</v>
      </c>
      <c r="BK233" s="2">
        <v>6991.0111744548449</v>
      </c>
      <c r="BL233" s="2">
        <v>14857.818062092319</v>
      </c>
      <c r="BM233" s="2">
        <v>5131.8699701575952</v>
      </c>
    </row>
    <row r="234" spans="1:65">
      <c r="A234" s="2">
        <f t="shared" si="3"/>
        <v>2228</v>
      </c>
      <c r="B234" s="1">
        <f>economy!Z274</f>
        <v>3759.5066293423042</v>
      </c>
      <c r="C234" s="1">
        <f>economy!AA274</f>
        <v>195.37290036956713</v>
      </c>
      <c r="D234" s="1">
        <f>economy!AB274</f>
        <v>807.97445352897296</v>
      </c>
      <c r="E234" s="1">
        <f>temperature!G384</f>
        <v>792.33027121556324</v>
      </c>
      <c r="F234" s="12">
        <f>temperature!I384</f>
        <v>5.9049751965137096</v>
      </c>
      <c r="G234" s="2">
        <f>economy!BE274</f>
        <v>2623.1554563489058</v>
      </c>
      <c r="H234" s="2">
        <f>economy!BF274</f>
        <v>14933.022286649159</v>
      </c>
      <c r="I234" s="2">
        <f>economy!BG274</f>
        <v>5149.4621554069981</v>
      </c>
      <c r="J234" s="1">
        <v>5087.0820170524939</v>
      </c>
      <c r="K234" s="1">
        <v>22192.123811778609</v>
      </c>
      <c r="L234" s="1">
        <v>91911.874954992643</v>
      </c>
      <c r="M234" s="1">
        <v>1507.597647120901</v>
      </c>
      <c r="N234" s="12">
        <v>8.2747547316054213</v>
      </c>
      <c r="O234" s="2">
        <v>0</v>
      </c>
      <c r="P234" s="2">
        <v>0</v>
      </c>
      <c r="Q234" s="2">
        <v>0</v>
      </c>
      <c r="R234" s="2">
        <v>4831.217735924638</v>
      </c>
      <c r="S234" s="2">
        <v>21075.929540332509</v>
      </c>
      <c r="T234" s="2">
        <v>87288.995722128617</v>
      </c>
      <c r="U234" s="2">
        <v>1447.9697726723957</v>
      </c>
      <c r="V234" s="2">
        <v>8.0730574460119691</v>
      </c>
      <c r="W234" s="2">
        <v>98.677107645541284</v>
      </c>
      <c r="X234" s="2">
        <v>43.258456408610208</v>
      </c>
      <c r="Y234" s="2">
        <v>14.93728695841104</v>
      </c>
      <c r="Z234" s="2">
        <v>4572.651563631759</v>
      </c>
      <c r="AA234" s="2">
        <v>19947.948412870348</v>
      </c>
      <c r="AB234" s="2">
        <v>82617.299528552743</v>
      </c>
      <c r="AC234" s="2">
        <v>1387.714469625522</v>
      </c>
      <c r="AD234" s="2">
        <v>7.8611074890664945</v>
      </c>
      <c r="AE234" s="2">
        <v>394.33833361083657</v>
      </c>
      <c r="AF234" s="2">
        <v>172.87158107653599</v>
      </c>
      <c r="AG234" s="2">
        <v>59.693124255365809</v>
      </c>
      <c r="AH234" s="1">
        <v>4831.2177359255029</v>
      </c>
      <c r="AI234" s="1">
        <v>21075.929540329198</v>
      </c>
      <c r="AJ234" s="1">
        <v>87288.995722114429</v>
      </c>
      <c r="AK234" s="1">
        <v>1447.9578166260515</v>
      </c>
      <c r="AL234" s="12">
        <v>8.0729890789909042</v>
      </c>
      <c r="AM234" s="2">
        <v>98.677107645557484</v>
      </c>
      <c r="AN234" s="2">
        <v>43.258456408603998</v>
      </c>
      <c r="AO234" s="2">
        <v>14.93728695840881</v>
      </c>
      <c r="AP234" s="2">
        <v>4572.6515636347585</v>
      </c>
      <c r="AQ234" s="2">
        <v>19947.948412860504</v>
      </c>
      <c r="AR234" s="2">
        <v>82617.299528510761</v>
      </c>
      <c r="AS234" s="2">
        <v>1387.6900601842715</v>
      </c>
      <c r="AT234" s="2">
        <v>7.8609629663663636</v>
      </c>
      <c r="AU234" s="2">
        <v>394.33833361107406</v>
      </c>
      <c r="AV234" s="2">
        <v>172.87158107645774</v>
      </c>
      <c r="AW234" s="2">
        <v>59.69312425533797</v>
      </c>
      <c r="AX234" s="2">
        <v>3759.5066293423042</v>
      </c>
      <c r="AY234" s="2">
        <v>195.37290036956713</v>
      </c>
      <c r="AZ234" s="2">
        <v>807.97445352897296</v>
      </c>
      <c r="BA234" s="2">
        <v>792.33027121556324</v>
      </c>
      <c r="BB234" s="2">
        <v>5.9049751965137096</v>
      </c>
      <c r="BC234" s="2">
        <v>2623.1554563489058</v>
      </c>
      <c r="BD234" s="2">
        <v>14933.022286649159</v>
      </c>
      <c r="BE234" s="2">
        <v>5149.4621554069981</v>
      </c>
      <c r="BF234" s="2">
        <v>2858.2241112708602</v>
      </c>
      <c r="BG234" s="2">
        <v>195.08959427868331</v>
      </c>
      <c r="BH234" s="2">
        <v>807.93607281126958</v>
      </c>
      <c r="BI234" s="2">
        <v>682.64661718045454</v>
      </c>
      <c r="BJ234" s="2">
        <v>5.1539557531624807</v>
      </c>
      <c r="BK234" s="2">
        <v>7151.4643416903173</v>
      </c>
      <c r="BL234" s="2">
        <v>14913.15828656315</v>
      </c>
      <c r="BM234" s="2">
        <v>5149.237767150561</v>
      </c>
    </row>
    <row r="235" spans="1:65">
      <c r="A235" s="2">
        <f t="shared" si="3"/>
        <v>2229</v>
      </c>
      <c r="B235" s="1">
        <f>economy!Z275</f>
        <v>3697.3765989833687</v>
      </c>
      <c r="C235" s="1">
        <f>economy!AA275</f>
        <v>193.74631830168593</v>
      </c>
      <c r="D235" s="1">
        <f>economy!AB275</f>
        <v>810.66983516830965</v>
      </c>
      <c r="E235" s="1">
        <f>temperature!G385</f>
        <v>790.71928907478502</v>
      </c>
      <c r="F235" s="12">
        <f>temperature!I385</f>
        <v>5.9012861461516684</v>
      </c>
      <c r="G235" s="2">
        <f>economy!BE275</f>
        <v>2700.1797970118801</v>
      </c>
      <c r="H235" s="2">
        <f>economy!BF275</f>
        <v>14986.443688012536</v>
      </c>
      <c r="I235" s="2">
        <f>economy!BG275</f>
        <v>5166.696911980307</v>
      </c>
      <c r="J235" s="1">
        <v>5026.9374719160433</v>
      </c>
      <c r="K235" s="1">
        <v>22010.143711277007</v>
      </c>
      <c r="L235" s="1">
        <v>92218.909288420677</v>
      </c>
      <c r="M235" s="1">
        <v>1512.5763977347588</v>
      </c>
      <c r="N235" s="12">
        <v>8.2991545676498948</v>
      </c>
      <c r="O235" s="2">
        <v>0</v>
      </c>
      <c r="P235" s="2">
        <v>0</v>
      </c>
      <c r="Q235" s="2">
        <v>0</v>
      </c>
      <c r="R235" s="2">
        <v>4774.0982728987365</v>
      </c>
      <c r="S235" s="2">
        <v>20903.102468509682</v>
      </c>
      <c r="T235" s="2">
        <v>87580.587190915277</v>
      </c>
      <c r="U235" s="2">
        <v>1452.693796864354</v>
      </c>
      <c r="V235" s="2">
        <v>8.0970441801154163</v>
      </c>
      <c r="W235" s="2">
        <v>98.966488684689097</v>
      </c>
      <c r="X235" s="2">
        <v>43.418240670317758</v>
      </c>
      <c r="Y235" s="2">
        <v>14.987343031630333</v>
      </c>
      <c r="Z235" s="2">
        <v>4518.5891271619294</v>
      </c>
      <c r="AA235" s="2">
        <v>19784.37102443372</v>
      </c>
      <c r="AB235" s="2">
        <v>82893.285058196925</v>
      </c>
      <c r="AC235" s="2">
        <v>1392.1810725097091</v>
      </c>
      <c r="AD235" s="2">
        <v>7.8846486974917642</v>
      </c>
      <c r="AE235" s="2">
        <v>395.49477241895573</v>
      </c>
      <c r="AF235" s="2">
        <v>173.51011883875768</v>
      </c>
      <c r="AG235" s="2">
        <v>59.893160808637333</v>
      </c>
      <c r="AH235" s="1">
        <v>4774.0982728995195</v>
      </c>
      <c r="AI235" s="1">
        <v>20903.10246850668</v>
      </c>
      <c r="AJ235" s="1">
        <v>87580.587190902195</v>
      </c>
      <c r="AK235" s="1">
        <v>1452.6818669155768</v>
      </c>
      <c r="AL235" s="12">
        <v>8.0969761536782077</v>
      </c>
      <c r="AM235" s="2">
        <v>98.966488684704046</v>
      </c>
      <c r="AN235" s="2">
        <v>43.418240670312031</v>
      </c>
      <c r="AO235" s="2">
        <v>14.987343031628283</v>
      </c>
      <c r="AP235" s="2">
        <v>4518.5891271646506</v>
      </c>
      <c r="AQ235" s="2">
        <v>19784.371024424763</v>
      </c>
      <c r="AR235" s="2">
        <v>82893.285058158261</v>
      </c>
      <c r="AS235" s="2">
        <v>1392.1567163311336</v>
      </c>
      <c r="AT235" s="2">
        <v>7.8845048878526756</v>
      </c>
      <c r="AU235" s="2">
        <v>395.49477241917418</v>
      </c>
      <c r="AV235" s="2">
        <v>173.51011883868571</v>
      </c>
      <c r="AW235" s="2">
        <v>59.893160808611704</v>
      </c>
      <c r="AX235" s="2">
        <v>3697.3765989833687</v>
      </c>
      <c r="AY235" s="2">
        <v>193.74631830168593</v>
      </c>
      <c r="AZ235" s="2">
        <v>810.66983516830965</v>
      </c>
      <c r="BA235" s="2">
        <v>790.71928907478502</v>
      </c>
      <c r="BB235" s="2">
        <v>5.9012861461516684</v>
      </c>
      <c r="BC235" s="2">
        <v>2700.1797970118801</v>
      </c>
      <c r="BD235" s="2">
        <v>14986.443688012536</v>
      </c>
      <c r="BE235" s="2">
        <v>5166.696911980307</v>
      </c>
      <c r="BF235" s="2">
        <v>2801.903324928759</v>
      </c>
      <c r="BG235" s="2">
        <v>193.48859573156363</v>
      </c>
      <c r="BH235" s="2">
        <v>810.63451016049908</v>
      </c>
      <c r="BI235" s="2">
        <v>681.54842016729754</v>
      </c>
      <c r="BJ235" s="2">
        <v>5.1497151323260102</v>
      </c>
      <c r="BK235" s="2">
        <v>7313.9420757262988</v>
      </c>
      <c r="BL235" s="2">
        <v>14968.156481336438</v>
      </c>
      <c r="BM235" s="2">
        <v>5166.4903805181611</v>
      </c>
    </row>
    <row r="236" spans="1:65">
      <c r="A236" s="2">
        <f t="shared" si="3"/>
        <v>2230</v>
      </c>
      <c r="B236" s="1">
        <f>economy!Z276</f>
        <v>3635.9599041632337</v>
      </c>
      <c r="C236" s="1">
        <f>economy!AA276</f>
        <v>192.12815271622281</v>
      </c>
      <c r="D236" s="1">
        <f>economy!AB276</f>
        <v>813.34708725983637</v>
      </c>
      <c r="E236" s="1">
        <f>temperature!G386</f>
        <v>789.12483484801407</v>
      </c>
      <c r="F236" s="12">
        <f>temperature!I386</f>
        <v>5.8975074439406656</v>
      </c>
      <c r="G236" s="2">
        <f>economy!BE276</f>
        <v>2778.9083488958113</v>
      </c>
      <c r="H236" s="2">
        <f>economy!BF276</f>
        <v>15039.647489565283</v>
      </c>
      <c r="I236" s="2">
        <f>economy!BG276</f>
        <v>5183.8180761277899</v>
      </c>
      <c r="J236" s="1">
        <v>4967.3573882232404</v>
      </c>
      <c r="K236" s="1">
        <v>21828.84500052052</v>
      </c>
      <c r="L236" s="1">
        <v>92523.849190870795</v>
      </c>
      <c r="M236" s="1">
        <v>1517.5446007264522</v>
      </c>
      <c r="N236" s="12">
        <v>8.3234475968390225</v>
      </c>
      <c r="O236" s="2">
        <v>0</v>
      </c>
      <c r="P236" s="2">
        <v>0</v>
      </c>
      <c r="Q236" s="2">
        <v>0</v>
      </c>
      <c r="R236" s="2">
        <v>4717.514880675054</v>
      </c>
      <c r="S236" s="2">
        <v>20730.922514663474</v>
      </c>
      <c r="T236" s="2">
        <v>87870.189572037663</v>
      </c>
      <c r="U236" s="2">
        <v>1457.4078328484552</v>
      </c>
      <c r="V236" s="2">
        <v>8.1209270968331158</v>
      </c>
      <c r="W236" s="2">
        <v>99.253817765457654</v>
      </c>
      <c r="X236" s="2">
        <v>43.577012471757229</v>
      </c>
      <c r="Y236" s="2">
        <v>15.037064822851599</v>
      </c>
      <c r="Z236" s="2">
        <v>4465.0340710516894</v>
      </c>
      <c r="AA236" s="2">
        <v>19621.406120300151</v>
      </c>
      <c r="AB236" s="2">
        <v>83167.38795590146</v>
      </c>
      <c r="AC236" s="2">
        <v>1396.638252546707</v>
      </c>
      <c r="AD236" s="2">
        <v>7.9080892883419516</v>
      </c>
      <c r="AE236" s="2">
        <v>396.64301108960524</v>
      </c>
      <c r="AF236" s="2">
        <v>174.14461055722671</v>
      </c>
      <c r="AG236" s="2">
        <v>60.091861487670229</v>
      </c>
      <c r="AH236" s="1">
        <v>4717.5148806757661</v>
      </c>
      <c r="AI236" s="1">
        <v>20730.922514660739</v>
      </c>
      <c r="AJ236" s="1">
        <v>87870.189572025643</v>
      </c>
      <c r="AK236" s="1">
        <v>1457.3959287979324</v>
      </c>
      <c r="AL236" s="12">
        <v>8.1208594073900002</v>
      </c>
      <c r="AM236" s="2">
        <v>99.253817765471354</v>
      </c>
      <c r="AN236" s="2">
        <v>43.577012471751956</v>
      </c>
      <c r="AO236" s="2">
        <v>15.037064822849716</v>
      </c>
      <c r="AP236" s="2">
        <v>4465.0340710541559</v>
      </c>
      <c r="AQ236" s="2">
        <v>19621.406120292009</v>
      </c>
      <c r="AR236" s="2">
        <v>83167.387955865852</v>
      </c>
      <c r="AS236" s="2">
        <v>1396.6139492241086</v>
      </c>
      <c r="AT236" s="2">
        <v>7.9079461843159429</v>
      </c>
      <c r="AU236" s="2">
        <v>396.64301108980641</v>
      </c>
      <c r="AV236" s="2">
        <v>174.14461055716032</v>
      </c>
      <c r="AW236" s="2">
        <v>60.091861487646682</v>
      </c>
      <c r="AX236" s="2">
        <v>3635.9599041632337</v>
      </c>
      <c r="AY236" s="2">
        <v>192.12815271622281</v>
      </c>
      <c r="AZ236" s="2">
        <v>813.34708725983637</v>
      </c>
      <c r="BA236" s="2">
        <v>789.12483484801407</v>
      </c>
      <c r="BB236" s="2">
        <v>5.8975074439406656</v>
      </c>
      <c r="BC236" s="2">
        <v>2778.9083488958113</v>
      </c>
      <c r="BD236" s="2">
        <v>15039.647489565283</v>
      </c>
      <c r="BE236" s="2">
        <v>5183.8180761277899</v>
      </c>
      <c r="BF236" s="2">
        <v>2746.4283986011374</v>
      </c>
      <c r="BG236" s="2">
        <v>191.89370835369346</v>
      </c>
      <c r="BH236" s="2">
        <v>813.3145748508399</v>
      </c>
      <c r="BI236" s="2">
        <v>680.45775246924597</v>
      </c>
      <c r="BJ236" s="2">
        <v>5.1454482010838563</v>
      </c>
      <c r="BK236" s="2">
        <v>7478.4251263512479</v>
      </c>
      <c r="BL236" s="2">
        <v>15022.812244699908</v>
      </c>
      <c r="BM236" s="2">
        <v>5183.6279814022009</v>
      </c>
    </row>
    <row r="237" spans="1:65">
      <c r="A237" s="2">
        <f t="shared" si="3"/>
        <v>2231</v>
      </c>
      <c r="B237" s="1">
        <f>economy!Z277</f>
        <v>3575.2553431041838</v>
      </c>
      <c r="C237" s="1">
        <f>economy!AA277</f>
        <v>190.51832459322728</v>
      </c>
      <c r="D237" s="1">
        <f>economy!AB277</f>
        <v>816.00621984092436</v>
      </c>
      <c r="E237" s="1">
        <f>temperature!G387</f>
        <v>787.54649429310871</v>
      </c>
      <c r="F237" s="12">
        <f>temperature!I387</f>
        <v>5.8936438653506258</v>
      </c>
      <c r="G237" s="2">
        <f>economy!BE277</f>
        <v>2859.3586584255304</v>
      </c>
      <c r="H237" s="2">
        <f>economy!BF277</f>
        <v>15092.62354303923</v>
      </c>
      <c r="I237" s="2">
        <f>economy!BG277</f>
        <v>5200.8257197679568</v>
      </c>
      <c r="J237" s="1">
        <v>4908.3400158212462</v>
      </c>
      <c r="K237" s="1">
        <v>21648.243486676343</v>
      </c>
      <c r="L237" s="1">
        <v>92826.69834599286</v>
      </c>
      <c r="M237" s="1">
        <v>1522.5023010505299</v>
      </c>
      <c r="N237" s="12">
        <v>8.3476345592533736</v>
      </c>
      <c r="O237" s="2">
        <v>0</v>
      </c>
      <c r="P237" s="2">
        <v>0</v>
      </c>
      <c r="Q237" s="2">
        <v>0</v>
      </c>
      <c r="R237" s="2">
        <v>4661.4658971279541</v>
      </c>
      <c r="S237" s="2">
        <v>20559.404690910142</v>
      </c>
      <c r="T237" s="2">
        <v>88157.80636386972</v>
      </c>
      <c r="U237" s="2">
        <v>1462.1119230095142</v>
      </c>
      <c r="V237" s="2">
        <v>8.1447069008448878</v>
      </c>
      <c r="W237" s="2">
        <v>99.53910109507018</v>
      </c>
      <c r="X237" s="2">
        <v>43.734772424922198</v>
      </c>
      <c r="Y237" s="2">
        <v>15.08645291913513</v>
      </c>
      <c r="Z237" s="2">
        <v>4411.9848221321554</v>
      </c>
      <c r="AA237" s="2">
        <v>19459.067909139299</v>
      </c>
      <c r="AB237" s="2">
        <v>83439.611532807641</v>
      </c>
      <c r="AC237" s="2">
        <v>1401.0860495240092</v>
      </c>
      <c r="AD237" s="2">
        <v>7.9314299288998429</v>
      </c>
      <c r="AE237" s="2">
        <v>397.78307442839809</v>
      </c>
      <c r="AF237" s="2">
        <v>174.77505867762193</v>
      </c>
      <c r="AG237" s="2">
        <v>60.28922863850385</v>
      </c>
      <c r="AH237" s="1">
        <v>4661.465897128598</v>
      </c>
      <c r="AI237" s="1">
        <v>20559.40469090765</v>
      </c>
      <c r="AJ237" s="1">
        <v>88157.806363858675</v>
      </c>
      <c r="AK237" s="1">
        <v>1462.1000446602013</v>
      </c>
      <c r="AL237" s="12">
        <v>8.1446395448600963</v>
      </c>
      <c r="AM237" s="2">
        <v>99.539101095082813</v>
      </c>
      <c r="AN237" s="2">
        <v>43.734772424917352</v>
      </c>
      <c r="AO237" s="2">
        <v>15.086452919133395</v>
      </c>
      <c r="AP237" s="2">
        <v>4411.9848221343927</v>
      </c>
      <c r="AQ237" s="2">
        <v>19459.067909131885</v>
      </c>
      <c r="AR237" s="2">
        <v>83439.611532774943</v>
      </c>
      <c r="AS237" s="2">
        <v>1401.0617986553193</v>
      </c>
      <c r="AT237" s="2">
        <v>7.9312875231497477</v>
      </c>
      <c r="AU237" s="2">
        <v>397.78307442858295</v>
      </c>
      <c r="AV237" s="2">
        <v>174.77505867756088</v>
      </c>
      <c r="AW237" s="2">
        <v>60.289228638482143</v>
      </c>
      <c r="AX237" s="2">
        <v>3575.2553431041838</v>
      </c>
      <c r="AY237" s="2">
        <v>190.51832459322728</v>
      </c>
      <c r="AZ237" s="2">
        <v>816.00621984092436</v>
      </c>
      <c r="BA237" s="2">
        <v>787.54649429310871</v>
      </c>
      <c r="BB237" s="2">
        <v>5.8936438653506258</v>
      </c>
      <c r="BC237" s="2">
        <v>2859.3586584255304</v>
      </c>
      <c r="BD237" s="2">
        <v>15092.62354303923</v>
      </c>
      <c r="BE237" s="2">
        <v>5200.8257197679568</v>
      </c>
      <c r="BF237" s="2">
        <v>2691.7944036153153</v>
      </c>
      <c r="BG237" s="2">
        <v>190.30506011026026</v>
      </c>
      <c r="BH237" s="2">
        <v>815.9762962448101</v>
      </c>
      <c r="BI237" s="2">
        <v>679.37453531928941</v>
      </c>
      <c r="BJ237" s="2">
        <v>5.1411564832030505</v>
      </c>
      <c r="BK237" s="2">
        <v>7644.893148099427</v>
      </c>
      <c r="BL237" s="2">
        <v>15077.125264764687</v>
      </c>
      <c r="BM237" s="2">
        <v>5200.6507545558961</v>
      </c>
    </row>
    <row r="238" spans="1:65">
      <c r="A238" s="2">
        <f t="shared" si="3"/>
        <v>2232</v>
      </c>
      <c r="B238" s="1">
        <f>economy!Z278</f>
        <v>3515.2615466290172</v>
      </c>
      <c r="C238" s="1">
        <f>economy!AA278</f>
        <v>188.9167701014093</v>
      </c>
      <c r="D238" s="1">
        <f>economy!AB278</f>
        <v>818.64724662097024</v>
      </c>
      <c r="E238" s="1">
        <f>temperature!G388</f>
        <v>785.98387278460496</v>
      </c>
      <c r="F238" s="12">
        <f>temperature!I388</f>
        <v>5.8896999666945771</v>
      </c>
      <c r="G238" s="2">
        <f>economy!BE278</f>
        <v>2941.5478209270104</v>
      </c>
      <c r="H238" s="2">
        <f>economy!BF278</f>
        <v>15145.362553903036</v>
      </c>
      <c r="I238" s="2">
        <f>economy!BG278</f>
        <v>5217.7199369980499</v>
      </c>
      <c r="J238" s="1">
        <v>4849.8835100973856</v>
      </c>
      <c r="K238" s="1">
        <v>21468.354490978123</v>
      </c>
      <c r="L238" s="1">
        <v>93127.460653334114</v>
      </c>
      <c r="M238" s="1">
        <v>1527.4495442508871</v>
      </c>
      <c r="N238" s="12">
        <v>8.3717161923977628</v>
      </c>
      <c r="O238" s="2">
        <v>0</v>
      </c>
      <c r="P238" s="2">
        <v>0</v>
      </c>
      <c r="Q238" s="2">
        <v>0</v>
      </c>
      <c r="R238" s="2">
        <v>4605.9495704229976</v>
      </c>
      <c r="S238" s="2">
        <v>20388.563547873244</v>
      </c>
      <c r="T238" s="2">
        <v>88443.441269823656</v>
      </c>
      <c r="U238" s="2">
        <v>1466.8061102959957</v>
      </c>
      <c r="V238" s="2">
        <v>8.1683842947569012</v>
      </c>
      <c r="W238" s="2">
        <v>99.822345037926226</v>
      </c>
      <c r="X238" s="2">
        <v>43.891521269192999</v>
      </c>
      <c r="Y238" s="2">
        <v>15.135507941840013</v>
      </c>
      <c r="Z238" s="2">
        <v>4359.4397223268525</v>
      </c>
      <c r="AA238" s="2">
        <v>19297.370162827166</v>
      </c>
      <c r="AB238" s="2">
        <v>83709.959294121596</v>
      </c>
      <c r="AC238" s="2">
        <v>1405.5245037668033</v>
      </c>
      <c r="AD238" s="2">
        <v>7.9546712848923642</v>
      </c>
      <c r="AE238" s="2">
        <v>398.91498786906112</v>
      </c>
      <c r="AF238" s="2">
        <v>175.40146615469163</v>
      </c>
      <c r="AG238" s="2">
        <v>60.485264744244084</v>
      </c>
      <c r="AH238" s="1">
        <v>4605.9495704235824</v>
      </c>
      <c r="AI238" s="1">
        <v>20388.563547870988</v>
      </c>
      <c r="AJ238" s="1">
        <v>88443.441269813469</v>
      </c>
      <c r="AK238" s="1">
        <v>1466.7942574530871</v>
      </c>
      <c r="AL238" s="12">
        <v>8.1683172687478063</v>
      </c>
      <c r="AM238" s="2">
        <v>99.822345037937907</v>
      </c>
      <c r="AN238" s="2">
        <v>43.891521269188537</v>
      </c>
      <c r="AO238" s="2">
        <v>15.135507941838414</v>
      </c>
      <c r="AP238" s="2">
        <v>4359.4397223288779</v>
      </c>
      <c r="AQ238" s="2">
        <v>19297.370162820425</v>
      </c>
      <c r="AR238" s="2">
        <v>83709.959294091444</v>
      </c>
      <c r="AS238" s="2">
        <v>1405.5003049545194</v>
      </c>
      <c r="AT238" s="2">
        <v>7.9545295701900924</v>
      </c>
      <c r="AU238" s="2">
        <v>398.91498786923131</v>
      </c>
      <c r="AV238" s="2">
        <v>175.40146615463547</v>
      </c>
      <c r="AW238" s="2">
        <v>60.485264744224104</v>
      </c>
      <c r="AX238" s="2">
        <v>3515.2615466290172</v>
      </c>
      <c r="AY238" s="2">
        <v>188.9167701014093</v>
      </c>
      <c r="AZ238" s="2">
        <v>818.64724662097024</v>
      </c>
      <c r="BA238" s="2">
        <v>785.98387278460496</v>
      </c>
      <c r="BB238" s="2">
        <v>5.8896999666945771</v>
      </c>
      <c r="BC238" s="2">
        <v>2941.5478209270104</v>
      </c>
      <c r="BD238" s="2">
        <v>15145.362553903036</v>
      </c>
      <c r="BE238" s="2">
        <v>5217.7199369980499</v>
      </c>
      <c r="BF238" s="2">
        <v>2637.9962109605731</v>
      </c>
      <c r="BG238" s="2">
        <v>188.7227756864946</v>
      </c>
      <c r="BH238" s="2">
        <v>818.61970584248138</v>
      </c>
      <c r="BI238" s="2">
        <v>678.29869317304247</v>
      </c>
      <c r="BJ238" s="2">
        <v>5.136841444316711</v>
      </c>
      <c r="BK238" s="2">
        <v>7813.3247153311368</v>
      </c>
      <c r="BL238" s="2">
        <v>15131.095315016957</v>
      </c>
      <c r="BM238" s="2">
        <v>5217.5588979552094</v>
      </c>
    </row>
    <row r="239" spans="1:65">
      <c r="A239" s="2">
        <f t="shared" si="3"/>
        <v>2233</v>
      </c>
      <c r="B239" s="1">
        <f>economy!Z279</f>
        <v>3455.9769825351477</v>
      </c>
      <c r="C239" s="1">
        <f>economy!AA279</f>
        <v>187.32343893868611</v>
      </c>
      <c r="D239" s="1">
        <f>economy!AB279</f>
        <v>821.27018479809476</v>
      </c>
      <c r="E239" s="1">
        <f>temperature!G389</f>
        <v>784.43659424079078</v>
      </c>
      <c r="F239" s="12">
        <f>temperature!I389</f>
        <v>5.8856800955912529</v>
      </c>
      <c r="G239" s="2">
        <f>economy!BE279</f>
        <v>3025.492458085555</v>
      </c>
      <c r="H239" s="2">
        <f>economy!BF279</f>
        <v>15197.856018186658</v>
      </c>
      <c r="I239" s="2">
        <f>economy!BG279</f>
        <v>5234.5008430077451</v>
      </c>
      <c r="J239" s="1">
        <v>4791.9859351162195</v>
      </c>
      <c r="K239" s="1">
        <v>21289.19285548203</v>
      </c>
      <c r="L239" s="1">
        <v>93426.140223490627</v>
      </c>
      <c r="M239" s="1">
        <v>1532.3863764286123</v>
      </c>
      <c r="N239" s="12">
        <v>8.395693231073075</v>
      </c>
      <c r="O239" s="2">
        <v>0</v>
      </c>
      <c r="P239" s="2">
        <v>0</v>
      </c>
      <c r="Q239" s="2">
        <v>0</v>
      </c>
      <c r="R239" s="2">
        <v>4550.9640619962265</v>
      </c>
      <c r="S239" s="2">
        <v>20218.413181100095</v>
      </c>
      <c r="T239" s="2">
        <v>88727.098193745434</v>
      </c>
      <c r="U239" s="2">
        <v>1471.4904381894289</v>
      </c>
      <c r="V239" s="2">
        <v>8.1919599789673025</v>
      </c>
      <c r="W239" s="2">
        <v>100.10355611136113</v>
      </c>
      <c r="X239" s="2">
        <v>44.047259868788657</v>
      </c>
      <c r="Y239" s="2">
        <v>15.184230545854124</v>
      </c>
      <c r="Z239" s="2">
        <v>4307.397031471528</v>
      </c>
      <c r="AA239" s="2">
        <v>19136.326222519103</v>
      </c>
      <c r="AB239" s="2">
        <v>83978.434934755875</v>
      </c>
      <c r="AC239" s="2">
        <v>1409.9536561089574</v>
      </c>
      <c r="AD239" s="2">
        <v>7.9778140203501957</v>
      </c>
      <c r="AE239" s="2">
        <v>400.03877745649214</v>
      </c>
      <c r="AF239" s="2">
        <v>176.0238364420704</v>
      </c>
      <c r="AG239" s="2">
        <v>60.679972421986186</v>
      </c>
      <c r="AH239" s="1">
        <v>4550.9640619967586</v>
      </c>
      <c r="AI239" s="1">
        <v>20218.413181098036</v>
      </c>
      <c r="AJ239" s="1">
        <v>88727.098193736063</v>
      </c>
      <c r="AK239" s="1">
        <v>1471.4786106603276</v>
      </c>
      <c r="AL239" s="12">
        <v>8.1918932795035815</v>
      </c>
      <c r="AM239" s="2">
        <v>100.10355611137184</v>
      </c>
      <c r="AN239" s="2">
        <v>44.047259868784536</v>
      </c>
      <c r="AO239" s="2">
        <v>15.184230545852651</v>
      </c>
      <c r="AP239" s="2">
        <v>4307.397031473366</v>
      </c>
      <c r="AQ239" s="2">
        <v>19136.326222512977</v>
      </c>
      <c r="AR239" s="2">
        <v>83978.434934728139</v>
      </c>
      <c r="AS239" s="2">
        <v>1409.9295089600844</v>
      </c>
      <c r="AT239" s="2">
        <v>7.9776729895750336</v>
      </c>
      <c r="AU239" s="2">
        <v>400.03877745664886</v>
      </c>
      <c r="AV239" s="2">
        <v>176.02383644201876</v>
      </c>
      <c r="AW239" s="2">
        <v>60.679972421967811</v>
      </c>
      <c r="AX239" s="2">
        <v>3455.9769825351477</v>
      </c>
      <c r="AY239" s="2">
        <v>187.32343893868611</v>
      </c>
      <c r="AZ239" s="2">
        <v>821.27018479809476</v>
      </c>
      <c r="BA239" s="2">
        <v>784.43659424079078</v>
      </c>
      <c r="BB239" s="2">
        <v>5.8856800955912529</v>
      </c>
      <c r="BC239" s="2">
        <v>3025.492458085555</v>
      </c>
      <c r="BD239" s="2">
        <v>15197.856018186658</v>
      </c>
      <c r="BE239" s="2">
        <v>5234.5008430077451</v>
      </c>
      <c r="BF239" s="2">
        <v>2585.0284979198127</v>
      </c>
      <c r="BG239" s="2">
        <v>187.14697645766014</v>
      </c>
      <c r="BH239" s="2">
        <v>821.24483721982847</v>
      </c>
      <c r="BI239" s="2">
        <v>677.23015351287086</v>
      </c>
      <c r="BJ239" s="2">
        <v>5.1325044944721387</v>
      </c>
      <c r="BK239" s="2">
        <v>7983.6973385924821</v>
      </c>
      <c r="BL239" s="2">
        <v>15184.722250157356</v>
      </c>
      <c r="BM239" s="2">
        <v>5234.3526224223851</v>
      </c>
    </row>
    <row r="240" spans="1:65">
      <c r="A240" s="2">
        <f t="shared" si="3"/>
        <v>2234</v>
      </c>
      <c r="B240" s="1">
        <f>economy!Z280</f>
        <v>3397.3999598365103</v>
      </c>
      <c r="C240" s="1">
        <f>economy!AA280</f>
        <v>185.73829282170371</v>
      </c>
      <c r="D240" s="1">
        <f>economy!AB280</f>
        <v>823.87505488739214</v>
      </c>
      <c r="E240" s="1">
        <f>temperature!G390</f>
        <v>782.90430011145122</v>
      </c>
      <c r="F240" s="12">
        <f>temperature!I390</f>
        <v>5.8815884009123085</v>
      </c>
      <c r="G240" s="2">
        <f>economy!BE280</f>
        <v>3111.2086955317786</v>
      </c>
      <c r="H240" s="2">
        <f>economy!BF280</f>
        <v>15250.096163950682</v>
      </c>
      <c r="I240" s="2">
        <f>economy!BG280</f>
        <v>5251.168573060314</v>
      </c>
      <c r="J240" s="1">
        <v>4734.6452667008698</v>
      </c>
      <c r="K240" s="1">
        <v>21110.772949841408</v>
      </c>
      <c r="L240" s="1">
        <v>93722.741373307625</v>
      </c>
      <c r="M240" s="1">
        <v>1537.3128442105997</v>
      </c>
      <c r="N240" s="12">
        <v>8.41956640725334</v>
      </c>
      <c r="O240" s="2">
        <v>0</v>
      </c>
      <c r="P240" s="2">
        <v>0</v>
      </c>
      <c r="Q240" s="2">
        <v>0</v>
      </c>
      <c r="R240" s="2">
        <v>4496.5074494805194</v>
      </c>
      <c r="S240" s="2">
        <v>20048.967237495468</v>
      </c>
      <c r="T240" s="2">
        <v>89008.78123535648</v>
      </c>
      <c r="U240" s="2">
        <v>1476.1649506745423</v>
      </c>
      <c r="V240" s="2">
        <v>8.2154346515371319</v>
      </c>
      <c r="W240" s="2">
        <v>100.38274098146135</v>
      </c>
      <c r="X240" s="2">
        <v>44.201989210238615</v>
      </c>
      <c r="Y240" s="2">
        <v>15.232621418831311</v>
      </c>
      <c r="Z240" s="2">
        <v>4255.8549300839104</v>
      </c>
      <c r="AA240" s="2">
        <v>18975.949004739246</v>
      </c>
      <c r="AB240" s="2">
        <v>84245.042335015314</v>
      </c>
      <c r="AC240" s="2">
        <v>1414.3735478647015</v>
      </c>
      <c r="AD240" s="2">
        <v>8.0008587974726719</v>
      </c>
      <c r="AE240" s="2">
        <v>401.1544698300354</v>
      </c>
      <c r="AF240" s="2">
        <v>176.64217348217616</v>
      </c>
      <c r="AG240" s="2">
        <v>60.873354419766493</v>
      </c>
      <c r="AH240" s="1">
        <v>4496.5074494810005</v>
      </c>
      <c r="AI240" s="1">
        <v>20048.967237493591</v>
      </c>
      <c r="AJ240" s="1">
        <v>89008.781235347851</v>
      </c>
      <c r="AK240" s="1">
        <v>1476.1531482688317</v>
      </c>
      <c r="AL240" s="12">
        <v>8.2153682752399284</v>
      </c>
      <c r="AM240" s="2">
        <v>100.38274098147124</v>
      </c>
      <c r="AN240" s="2">
        <v>44.201989210234835</v>
      </c>
      <c r="AO240" s="2">
        <v>15.232621418829963</v>
      </c>
      <c r="AP240" s="2">
        <v>4255.8549300855775</v>
      </c>
      <c r="AQ240" s="2">
        <v>18975.949004733673</v>
      </c>
      <c r="AR240" s="2">
        <v>84245.04233498979</v>
      </c>
      <c r="AS240" s="2">
        <v>1414.349451990694</v>
      </c>
      <c r="AT240" s="2">
        <v>8.000718443609605</v>
      </c>
      <c r="AU240" s="2">
        <v>401.15446983017949</v>
      </c>
      <c r="AV240" s="2">
        <v>176.64217348212853</v>
      </c>
      <c r="AW240" s="2">
        <v>60.873354419749546</v>
      </c>
      <c r="AX240" s="2">
        <v>3397.3999598365103</v>
      </c>
      <c r="AY240" s="2">
        <v>185.73829282170371</v>
      </c>
      <c r="AZ240" s="2">
        <v>823.87505488739214</v>
      </c>
      <c r="BA240" s="2">
        <v>782.90430011145122</v>
      </c>
      <c r="BB240" s="2">
        <v>5.8815884009123085</v>
      </c>
      <c r="BC240" s="2">
        <v>3111.2086955317786</v>
      </c>
      <c r="BD240" s="2">
        <v>15250.096163950682</v>
      </c>
      <c r="BE240" s="2">
        <v>5251.168573060314</v>
      </c>
      <c r="BF240" s="2">
        <v>2532.8857546968829</v>
      </c>
      <c r="BG240" s="2">
        <v>185.57778046725323</v>
      </c>
      <c r="BH240" s="2">
        <v>823.85172596901748</v>
      </c>
      <c r="BI240" s="2">
        <v>676.16884666277383</v>
      </c>
      <c r="BJ240" s="2">
        <v>5.1281469905551011</v>
      </c>
      <c r="BK240" s="2">
        <v>8155.9874822209031</v>
      </c>
      <c r="BL240" s="2">
        <v>15238.006002206203</v>
      </c>
      <c r="BM240" s="2">
        <v>5251.0321512607889</v>
      </c>
    </row>
    <row r="241" spans="1:65">
      <c r="A241" s="2">
        <f t="shared" si="3"/>
        <v>2235</v>
      </c>
      <c r="B241" s="1">
        <f>economy!Z281</f>
        <v>3339.5286328814277</v>
      </c>
      <c r="C241" s="1">
        <f>economy!AA281</f>
        <v>184.16130411190915</v>
      </c>
      <c r="D241" s="1">
        <f>economy!AB281</f>
        <v>826.46188055984749</v>
      </c>
      <c r="E241" s="1">
        <f>temperature!G391</f>
        <v>781.38664842256981</v>
      </c>
      <c r="F241" s="12">
        <f>temperature!I391</f>
        <v>5.8774288422400289</v>
      </c>
      <c r="G241" s="2">
        <f>economy!BE281</f>
        <v>3198.7121405932999</v>
      </c>
      <c r="H241" s="2">
        <f>economy!BF281</f>
        <v>15302.075897079199</v>
      </c>
      <c r="I241" s="2">
        <f>economy!BG281</f>
        <v>5267.7232815361203</v>
      </c>
      <c r="J241" s="1">
        <v>4677.8593954589523</v>
      </c>
      <c r="K241" s="1">
        <v>20933.108678095552</v>
      </c>
      <c r="L241" s="1">
        <v>94017.268621125739</v>
      </c>
      <c r="M241" s="1">
        <v>1542.2289947189197</v>
      </c>
      <c r="N241" s="12">
        <v>8.4433364499679389</v>
      </c>
      <c r="O241" s="2">
        <v>0</v>
      </c>
      <c r="P241" s="2">
        <v>0</v>
      </c>
      <c r="Q241" s="2">
        <v>0</v>
      </c>
      <c r="R241" s="2">
        <v>4442.577729579315</v>
      </c>
      <c r="S241" s="2">
        <v>19880.238921769094</v>
      </c>
      <c r="T241" s="2">
        <v>89288.494685738988</v>
      </c>
      <c r="U241" s="2">
        <v>1480.8296922101217</v>
      </c>
      <c r="V241" s="2">
        <v>8.2388090080663741</v>
      </c>
      <c r="W241" s="2">
        <v>100.65990645893218</v>
      </c>
      <c r="X241" s="2">
        <v>44.355710399874205</v>
      </c>
      <c r="Y241" s="2">
        <v>15.280681280436017</v>
      </c>
      <c r="Z241" s="2">
        <v>4204.8115220836225</v>
      </c>
      <c r="AA241" s="2">
        <v>18816.251007482897</v>
      </c>
      <c r="AB241" s="2">
        <v>84509.785556323957</v>
      </c>
      <c r="AC241" s="2">
        <v>1418.7842208009906</v>
      </c>
      <c r="AD241" s="2">
        <v>8.0238062764978277</v>
      </c>
      <c r="AE241" s="2">
        <v>402.26209220696745</v>
      </c>
      <c r="AF241" s="2">
        <v>177.25648169618461</v>
      </c>
      <c r="AG241" s="2">
        <v>61.065413613543505</v>
      </c>
      <c r="AH241" s="1">
        <v>4442.5777295797516</v>
      </c>
      <c r="AI241" s="1">
        <v>19880.238921767395</v>
      </c>
      <c r="AJ241" s="1">
        <v>89288.494685731086</v>
      </c>
      <c r="AK241" s="1">
        <v>1480.817914739536</v>
      </c>
      <c r="AL241" s="12">
        <v>8.2387429516074793</v>
      </c>
      <c r="AM241" s="2">
        <v>100.65990645894122</v>
      </c>
      <c r="AN241" s="2">
        <v>44.355710399870723</v>
      </c>
      <c r="AO241" s="2">
        <v>15.280681280434766</v>
      </c>
      <c r="AP241" s="2">
        <v>4204.8115220851332</v>
      </c>
      <c r="AQ241" s="2">
        <v>18816.251007477826</v>
      </c>
      <c r="AR241" s="2">
        <v>84509.785556300427</v>
      </c>
      <c r="AS241" s="2">
        <v>1418.7601758176911</v>
      </c>
      <c r="AT241" s="2">
        <v>8.0236665926358786</v>
      </c>
      <c r="AU241" s="2">
        <v>402.26209220710007</v>
      </c>
      <c r="AV241" s="2">
        <v>177.25648169614084</v>
      </c>
      <c r="AW241" s="2">
        <v>61.065413613527944</v>
      </c>
      <c r="AX241" s="2">
        <v>3339.5286328814277</v>
      </c>
      <c r="AY241" s="2">
        <v>184.16130411190915</v>
      </c>
      <c r="AZ241" s="2">
        <v>826.46188055984749</v>
      </c>
      <c r="BA241" s="2">
        <v>781.38664842256981</v>
      </c>
      <c r="BB241" s="2">
        <v>5.8774288422400289</v>
      </c>
      <c r="BC241" s="2">
        <v>3198.7121405932999</v>
      </c>
      <c r="BD241" s="2">
        <v>15302.075897079199</v>
      </c>
      <c r="BE241" s="2">
        <v>5267.7232815361203</v>
      </c>
      <c r="BF241" s="2">
        <v>2481.5622910355351</v>
      </c>
      <c r="BG241" s="2">
        <v>184.01530241265095</v>
      </c>
      <c r="BH241" s="2">
        <v>826.44040964048634</v>
      </c>
      <c r="BI241" s="2">
        <v>675.11470561345141</v>
      </c>
      <c r="BJ241" s="2">
        <v>5.1237702385964417</v>
      </c>
      <c r="BK241" s="2">
        <v>8330.1705831605123</v>
      </c>
      <c r="BL241" s="2">
        <v>15290.94657685442</v>
      </c>
      <c r="BM241" s="2">
        <v>5267.5977199003837</v>
      </c>
    </row>
    <row r="242" spans="1:65">
      <c r="A242" s="2">
        <f t="shared" si="3"/>
        <v>2236</v>
      </c>
      <c r="B242" s="1">
        <f>economy!Z282</f>
        <v>3282.3610053539683</v>
      </c>
      <c r="C242" s="1">
        <f>economy!AA282</f>
        <v>182.59245456669311</v>
      </c>
      <c r="D242" s="1">
        <f>economy!AB282</f>
        <v>829.03068849110355</v>
      </c>
      <c r="E242" s="1">
        <f>temperature!G392</f>
        <v>779.88331287460403</v>
      </c>
      <c r="F242" s="12">
        <f>temperature!I392</f>
        <v>5.8732051988600391</v>
      </c>
      <c r="G242" s="2">
        <f>economy!BE282</f>
        <v>3288.0178602490473</v>
      </c>
      <c r="H242" s="2">
        <f>economy!BF282</f>
        <v>15353.788751093731</v>
      </c>
      <c r="I242" s="2">
        <f>economy!BG282</f>
        <v>5284.1651410339955</v>
      </c>
      <c r="J242" s="1">
        <v>4621.6261297531728</v>
      </c>
      <c r="K242" s="1">
        <v>20756.213485468601</v>
      </c>
      <c r="L242" s="1">
        <v>94309.726682074106</v>
      </c>
      <c r="M242" s="1">
        <v>1547.1348755409331</v>
      </c>
      <c r="N242" s="12">
        <v>8.4670040851888118</v>
      </c>
      <c r="O242" s="2">
        <v>0</v>
      </c>
      <c r="P242" s="2">
        <v>0</v>
      </c>
      <c r="Q242" s="2">
        <v>0</v>
      </c>
      <c r="R242" s="2">
        <v>4389.1728208878058</v>
      </c>
      <c r="S242" s="2">
        <v>19712.241002892464</v>
      </c>
      <c r="T242" s="2">
        <v>89566.243022866038</v>
      </c>
      <c r="U242" s="2">
        <v>1485.4847077005807</v>
      </c>
      <c r="V242" s="2">
        <v>8.2620837415750294</v>
      </c>
      <c r="W242" s="2">
        <v>100.93505949502116</v>
      </c>
      <c r="X242" s="2">
        <v>44.508424661340349</v>
      </c>
      <c r="Y242" s="2">
        <v>15.328410881595804</v>
      </c>
      <c r="Z242" s="2">
        <v>4154.2648374623786</v>
      </c>
      <c r="AA242" s="2">
        <v>18657.244316327779</v>
      </c>
      <c r="AB242" s="2">
        <v>84772.668836994184</v>
      </c>
      <c r="AC242" s="2">
        <v>1423.1857171105364</v>
      </c>
      <c r="AD242" s="2">
        <v>8.0466571155774602</v>
      </c>
      <c r="AE242" s="2">
        <v>403.36167236620719</v>
      </c>
      <c r="AF242" s="2">
        <v>177.86676597408623</v>
      </c>
      <c r="AG242" s="2">
        <v>61.256153004211136</v>
      </c>
      <c r="AH242" s="1">
        <v>4389.1728208882005</v>
      </c>
      <c r="AI242" s="1">
        <v>19712.241002890914</v>
      </c>
      <c r="AJ242" s="1">
        <v>89566.243022858704</v>
      </c>
      <c r="AK242" s="1">
        <v>1485.4729549789781</v>
      </c>
      <c r="AL242" s="12">
        <v>8.2620180016760738</v>
      </c>
      <c r="AM242" s="2">
        <v>100.93505949502951</v>
      </c>
      <c r="AN242" s="2">
        <v>44.508424661337145</v>
      </c>
      <c r="AO242" s="2">
        <v>15.328410881594662</v>
      </c>
      <c r="AP242" s="2">
        <v>4154.2648374637465</v>
      </c>
      <c r="AQ242" s="2">
        <v>18657.244316323173</v>
      </c>
      <c r="AR242" s="2">
        <v>84772.668836972589</v>
      </c>
      <c r="AS242" s="2">
        <v>1423.1617226381218</v>
      </c>
      <c r="AT242" s="2">
        <v>8.0465180949080573</v>
      </c>
      <c r="AU242" s="2">
        <v>403.36167236632934</v>
      </c>
      <c r="AV242" s="2">
        <v>177.86676597404582</v>
      </c>
      <c r="AW242" s="2">
        <v>61.25615300419679</v>
      </c>
      <c r="AX242" s="2">
        <v>3282.3610053539683</v>
      </c>
      <c r="AY242" s="2">
        <v>182.59245456669311</v>
      </c>
      <c r="AZ242" s="2">
        <v>829.03068849110355</v>
      </c>
      <c r="BA242" s="2">
        <v>779.88331287460403</v>
      </c>
      <c r="BB242" s="2">
        <v>5.8732051988600391</v>
      </c>
      <c r="BC242" s="2">
        <v>3288.0178602490473</v>
      </c>
      <c r="BD242" s="2">
        <v>15353.788751093731</v>
      </c>
      <c r="BE242" s="2">
        <v>5284.1651410339955</v>
      </c>
      <c r="BF242" s="2">
        <v>2431.0522428256495</v>
      </c>
      <c r="BG242" s="2">
        <v>182.45965363751395</v>
      </c>
      <c r="BH242" s="2">
        <v>829.01092768671811</v>
      </c>
      <c r="BI242" s="2">
        <v>674.0676658570145</v>
      </c>
      <c r="BJ242" s="2">
        <v>5.1193754959668185</v>
      </c>
      <c r="BK242" s="2">
        <v>8506.2210709463143</v>
      </c>
      <c r="BL242" s="2">
        <v>15343.544050041452</v>
      </c>
      <c r="BM242" s="2">
        <v>5284.0495755534293</v>
      </c>
    </row>
    <row r="243" spans="1:65">
      <c r="A243" s="2">
        <f t="shared" si="3"/>
        <v>2237</v>
      </c>
      <c r="B243" s="1">
        <f>economy!Z283</f>
        <v>3225.8949341664884</v>
      </c>
      <c r="C243" s="1">
        <f>economy!AA283</f>
        <v>181.03173420501841</v>
      </c>
      <c r="D243" s="1">
        <f>economy!AB283</f>
        <v>831.58150821937568</v>
      </c>
      <c r="E243" s="1">
        <f>temperature!G393</f>
        <v>778.39398199119614</v>
      </c>
      <c r="F243" s="12">
        <f>temperature!I393</f>
        <v>5.8689210783123054</v>
      </c>
      <c r="G243" s="2">
        <f>economy!BE283</f>
        <v>3379.1403593246018</v>
      </c>
      <c r="H243" s="2">
        <f>economy!BF283</f>
        <v>15405.228840703345</v>
      </c>
      <c r="I243" s="2">
        <f>economy!BG283</f>
        <v>5300.4943415258012</v>
      </c>
      <c r="J243" s="1">
        <v>4565.943198617043</v>
      </c>
      <c r="K243" s="1">
        <v>20580.100365174207</v>
      </c>
      <c r="L243" s="1">
        <v>94600.120463414001</v>
      </c>
      <c r="M243" s="1">
        <v>1552.0305347001481</v>
      </c>
      <c r="N243" s="12">
        <v>8.4905700357225307</v>
      </c>
      <c r="O243" s="2">
        <v>0</v>
      </c>
      <c r="P243" s="2">
        <v>0</v>
      </c>
      <c r="Q243" s="2">
        <v>0</v>
      </c>
      <c r="R243" s="2">
        <v>4336.2905666619972</v>
      </c>
      <c r="S243" s="2">
        <v>19544.985820561295</v>
      </c>
      <c r="T243" s="2">
        <v>89842.030907178865</v>
      </c>
      <c r="U243" s="2">
        <v>1490.1300424682281</v>
      </c>
      <c r="V243" s="2">
        <v>8.2852595423890865</v>
      </c>
      <c r="W243" s="2">
        <v>101.20820717749594</v>
      </c>
      <c r="X243" s="2">
        <v>44.660133333128236</v>
      </c>
      <c r="Y243" s="2">
        <v>15.375811003761166</v>
      </c>
      <c r="Z243" s="2">
        <v>4104.2128349048517</v>
      </c>
      <c r="AA243" s="2">
        <v>18498.940610550635</v>
      </c>
      <c r="AB243" s="2">
        <v>85033.696588041101</v>
      </c>
      <c r="AC243" s="2">
        <v>1427.5780793855117</v>
      </c>
      <c r="AD243" s="2">
        <v>8.0694119706571037</v>
      </c>
      <c r="AE243" s="2">
        <v>404.45323863224229</v>
      </c>
      <c r="AF243" s="2">
        <v>178.47303166482541</v>
      </c>
      <c r="AG243" s="2">
        <v>61.445575714640391</v>
      </c>
      <c r="AH243" s="1">
        <v>4336.2905666623556</v>
      </c>
      <c r="AI243" s="1">
        <v>19544.985820559887</v>
      </c>
      <c r="AJ243" s="1">
        <v>89842.030907172142</v>
      </c>
      <c r="AK243" s="1">
        <v>1490.1183143115627</v>
      </c>
      <c r="AL243" s="12">
        <v>8.2851941158207385</v>
      </c>
      <c r="AM243" s="2">
        <v>101.20820717750362</v>
      </c>
      <c r="AN243" s="2">
        <v>44.660133333125273</v>
      </c>
      <c r="AO243" s="2">
        <v>15.375811003760109</v>
      </c>
      <c r="AP243" s="2">
        <v>4104.212834906094</v>
      </c>
      <c r="AQ243" s="2">
        <v>18498.94061054643</v>
      </c>
      <c r="AR243" s="2">
        <v>85033.696588021194</v>
      </c>
      <c r="AS243" s="2">
        <v>1427.5541350484336</v>
      </c>
      <c r="AT243" s="2">
        <v>8.0692736064724588</v>
      </c>
      <c r="AU243" s="2">
        <v>404.45323863235473</v>
      </c>
      <c r="AV243" s="2">
        <v>178.47303166478821</v>
      </c>
      <c r="AW243" s="2">
        <v>61.445575714627203</v>
      </c>
      <c r="AX243" s="2">
        <v>3225.8949341664884</v>
      </c>
      <c r="AY243" s="2">
        <v>181.03173420501841</v>
      </c>
      <c r="AZ243" s="2">
        <v>831.58150821937568</v>
      </c>
      <c r="BA243" s="2">
        <v>778.39398199119614</v>
      </c>
      <c r="BB243" s="2">
        <v>5.8689210783123054</v>
      </c>
      <c r="BC243" s="2">
        <v>3379.1403593246018</v>
      </c>
      <c r="BD243" s="2">
        <v>15405.228840703345</v>
      </c>
      <c r="BE243" s="2">
        <v>5300.4943415258012</v>
      </c>
      <c r="BF243" s="2">
        <v>2381.3495786929402</v>
      </c>
      <c r="BG243" s="2">
        <v>180.91094213030823</v>
      </c>
      <c r="BH243" s="2">
        <v>831.56332140763493</v>
      </c>
      <c r="BI243" s="2">
        <v>673.02766523082391</v>
      </c>
      <c r="BJ243" s="2">
        <v>5.1149639734651142</v>
      </c>
      <c r="BK243" s="2">
        <v>8684.1123888196998</v>
      </c>
      <c r="BL243" s="2">
        <v>15395.798564743045</v>
      </c>
      <c r="BM243" s="2">
        <v>5300.3879768795123</v>
      </c>
    </row>
    <row r="244" spans="1:65">
      <c r="A244" s="2">
        <f t="shared" si="3"/>
        <v>2238</v>
      </c>
      <c r="B244" s="1">
        <f>economy!Z284</f>
        <v>3170.1281332501967</v>
      </c>
      <c r="C244" s="1">
        <f>economy!AA284</f>
        <v>179.47914027778066</v>
      </c>
      <c r="D244" s="1">
        <f>economy!AB284</f>
        <v>834.1143720117783</v>
      </c>
      <c r="E244" s="1">
        <f>temperature!G394</f>
        <v>776.91835831541334</v>
      </c>
      <c r="F244" s="12">
        <f>temperature!I394</f>
        <v>5.8645799245225039</v>
      </c>
      <c r="G244" s="2">
        <f>economy!BE284</f>
        <v>3472.093558965842</v>
      </c>
      <c r="H244" s="2">
        <f>economy!BF284</f>
        <v>15456.390818823951</v>
      </c>
      <c r="I244" s="2">
        <f>economy!BG284</f>
        <v>5316.7110895606547</v>
      </c>
      <c r="J244" s="1">
        <v>4510.8082546159239</v>
      </c>
      <c r="K244" s="1">
        <v>20404.781865222223</v>
      </c>
      <c r="L244" s="1">
        <v>94888.45505992799</v>
      </c>
      <c r="M244" s="1">
        <v>1556.9160206278043</v>
      </c>
      <c r="N244" s="12">
        <v>8.5140350211071176</v>
      </c>
      <c r="O244" s="2">
        <v>0</v>
      </c>
      <c r="P244" s="2">
        <v>0</v>
      </c>
      <c r="Q244" s="2">
        <v>0</v>
      </c>
      <c r="R244" s="2">
        <v>4283.9287375358581</v>
      </c>
      <c r="S244" s="2">
        <v>19378.48529165989</v>
      </c>
      <c r="T244" s="2">
        <v>90115.863177208477</v>
      </c>
      <c r="U244" s="2">
        <v>1494.7657422262328</v>
      </c>
      <c r="V244" s="2">
        <v>8.3083370980312505</v>
      </c>
      <c r="W244" s="2">
        <v>101.4793567266759</v>
      </c>
      <c r="X244" s="2">
        <v>44.810837866129397</v>
      </c>
      <c r="Y244" s="2">
        <v>15.42288245817363</v>
      </c>
      <c r="Z244" s="2">
        <v>4054.6534043604065</v>
      </c>
      <c r="AA244" s="2">
        <v>18341.35116924558</v>
      </c>
      <c r="AB244" s="2">
        <v>85292.873389038126</v>
      </c>
      <c r="AC244" s="2">
        <v>1431.961350591904</v>
      </c>
      <c r="AD244" s="2">
        <v>8.0920714953607824</v>
      </c>
      <c r="AE244" s="2">
        <v>405.53681985926931</v>
      </c>
      <c r="AF244" s="2">
        <v>179.07528456652676</v>
      </c>
      <c r="AG244" s="2">
        <v>61.633684986754822</v>
      </c>
      <c r="AH244" s="1">
        <v>4283.9287375361837</v>
      </c>
      <c r="AI244" s="1">
        <v>19378.48529165861</v>
      </c>
      <c r="AJ244" s="1">
        <v>90115.863177202278</v>
      </c>
      <c r="AK244" s="1">
        <v>1494.7540384525273</v>
      </c>
      <c r="AL244" s="12">
        <v>8.3082719816124282</v>
      </c>
      <c r="AM244" s="2">
        <v>101.47935672668299</v>
      </c>
      <c r="AN244" s="2">
        <v>44.810837866126668</v>
      </c>
      <c r="AO244" s="2">
        <v>15.422882458172657</v>
      </c>
      <c r="AP244" s="2">
        <v>4054.6534043615343</v>
      </c>
      <c r="AQ244" s="2">
        <v>18341.351169241756</v>
      </c>
      <c r="AR244" s="2">
        <v>85292.873389019791</v>
      </c>
      <c r="AS244" s="2">
        <v>1431.9374560188353</v>
      </c>
      <c r="AT244" s="2">
        <v>8.0919337810522958</v>
      </c>
      <c r="AU244" s="2">
        <v>405.53681985937294</v>
      </c>
      <c r="AV244" s="2">
        <v>179.07528456649254</v>
      </c>
      <c r="AW244" s="2">
        <v>61.633684986742693</v>
      </c>
      <c r="AX244" s="2">
        <v>3170.1281332501967</v>
      </c>
      <c r="AY244" s="2">
        <v>179.47914027778066</v>
      </c>
      <c r="AZ244" s="2">
        <v>834.1143720117783</v>
      </c>
      <c r="BA244" s="2">
        <v>776.91835831541334</v>
      </c>
      <c r="BB244" s="2">
        <v>5.8645799245225039</v>
      </c>
      <c r="BC244" s="2">
        <v>3472.093558965842</v>
      </c>
      <c r="BD244" s="2">
        <v>15456.390818823951</v>
      </c>
      <c r="BE244" s="2">
        <v>5316.7110895606547</v>
      </c>
      <c r="BF244" s="2">
        <v>2332.4481065673972</v>
      </c>
      <c r="BG244" s="2">
        <v>179.36927252836657</v>
      </c>
      <c r="BH244" s="2">
        <v>834.09763389747684</v>
      </c>
      <c r="BI244" s="2">
        <v>671.99464376997753</v>
      </c>
      <c r="BJ244" s="2">
        <v>5.1105368373057605</v>
      </c>
      <c r="BK244" s="2">
        <v>8863.8170159290803</v>
      </c>
      <c r="BL244" s="2">
        <v>15447.710327953206</v>
      </c>
      <c r="BM244" s="2">
        <v>5316.6131936598103</v>
      </c>
    </row>
    <row r="245" spans="1:65">
      <c r="A245" s="2">
        <f t="shared" si="3"/>
        <v>2239</v>
      </c>
      <c r="B245" s="1">
        <f>economy!Z285</f>
        <v>3115.0581772504934</v>
      </c>
      <c r="C245" s="1">
        <f>economy!AA285</f>
        <v>177.9346763339295</v>
      </c>
      <c r="D245" s="1">
        <f>economy!AB285</f>
        <v>836.6293147384963</v>
      </c>
      <c r="E245" s="1">
        <f>temperature!G395</f>
        <v>775.45615765078946</v>
      </c>
      <c r="F245" s="12">
        <f>temperature!I395</f>
        <v>5.8601850255347419</v>
      </c>
      <c r="G245" s="2">
        <f>economy!BE285</f>
        <v>3566.8907754284655</v>
      </c>
      <c r="H245" s="2">
        <f>economy!BF285</f>
        <v>15507.269836816082</v>
      </c>
      <c r="I245" s="2">
        <f>economy!BG285</f>
        <v>5332.8156075147408</v>
      </c>
      <c r="J245" s="1">
        <v>4456.2188766537356</v>
      </c>
      <c r="K245" s="1">
        <v>20230.270095223812</v>
      </c>
      <c r="L245" s="1">
        <v>95174.735749361978</v>
      </c>
      <c r="M245" s="1">
        <v>1561.7913821351731</v>
      </c>
      <c r="N245" s="12">
        <v>8.5373997575134783</v>
      </c>
      <c r="O245" s="2">
        <v>0</v>
      </c>
      <c r="P245" s="2">
        <v>0</v>
      </c>
      <c r="Q245" s="2">
        <v>0</v>
      </c>
      <c r="R245" s="2">
        <v>4232.08503418685</v>
      </c>
      <c r="S245" s="2">
        <v>19212.75091672393</v>
      </c>
      <c r="T245" s="2">
        <v>90387.744845246809</v>
      </c>
      <c r="U245" s="2">
        <v>1499.3918530522722</v>
      </c>
      <c r="V245" s="2">
        <v>8.3313170931163238</v>
      </c>
      <c r="W245" s="2">
        <v>101.74851549151934</v>
      </c>
      <c r="X245" s="2">
        <v>44.960539821211292</v>
      </c>
      <c r="Y245" s="2">
        <v>15.469626085141389</v>
      </c>
      <c r="Z245" s="2">
        <v>4005.5843695659573</v>
      </c>
      <c r="AA245" s="2">
        <v>18184.486877441064</v>
      </c>
      <c r="AB245" s="2">
        <v>85550.203984019929</v>
      </c>
      <c r="AC245" s="2">
        <v>1436.3355740445236</v>
      </c>
      <c r="AD245" s="2">
        <v>8.1146363408804216</v>
      </c>
      <c r="AE245" s="2">
        <v>406.61244541555862</v>
      </c>
      <c r="AF245" s="2">
        <v>179.67353091680582</v>
      </c>
      <c r="AG245" s="2">
        <v>61.820484178635482</v>
      </c>
      <c r="AH245" s="1">
        <v>4232.0850341871446</v>
      </c>
      <c r="AI245" s="1">
        <v>19212.750916722762</v>
      </c>
      <c r="AJ245" s="1">
        <v>90387.744845241104</v>
      </c>
      <c r="AK245" s="1">
        <v>1499.3801734815895</v>
      </c>
      <c r="AL245" s="12">
        <v>8.3312522837134164</v>
      </c>
      <c r="AM245" s="2">
        <v>101.74851549152584</v>
      </c>
      <c r="AN245" s="2">
        <v>44.960539821208762</v>
      </c>
      <c r="AO245" s="2">
        <v>15.469626085140503</v>
      </c>
      <c r="AP245" s="2">
        <v>4005.5843695669814</v>
      </c>
      <c r="AQ245" s="2">
        <v>18184.486877437594</v>
      </c>
      <c r="AR245" s="2">
        <v>85550.203984003092</v>
      </c>
      <c r="AS245" s="2">
        <v>1436.311728868302</v>
      </c>
      <c r="AT245" s="2">
        <v>8.1144992699371059</v>
      </c>
      <c r="AU245" s="2">
        <v>406.61244541565395</v>
      </c>
      <c r="AV245" s="2">
        <v>179.67353091677438</v>
      </c>
      <c r="AW245" s="2">
        <v>61.820484178624298</v>
      </c>
      <c r="AX245" s="2">
        <v>3115.0581772504934</v>
      </c>
      <c r="AY245" s="2">
        <v>177.9346763339295</v>
      </c>
      <c r="AZ245" s="2">
        <v>836.6293147384963</v>
      </c>
      <c r="BA245" s="2">
        <v>775.45615765078946</v>
      </c>
      <c r="BB245" s="2">
        <v>5.8601850255347419</v>
      </c>
      <c r="BC245" s="2">
        <v>3566.8907754284655</v>
      </c>
      <c r="BD245" s="2">
        <v>15507.269836816082</v>
      </c>
      <c r="BE245" s="2">
        <v>5332.8156075147408</v>
      </c>
      <c r="BF245" s="2">
        <v>2284.3414802265065</v>
      </c>
      <c r="BG245" s="2">
        <v>177.83474612696133</v>
      </c>
      <c r="BH245" s="2">
        <v>836.61390999314551</v>
      </c>
      <c r="BI245" s="2">
        <v>670.9685435679861</v>
      </c>
      <c r="BJ245" s="2">
        <v>5.106095211009988</v>
      </c>
      <c r="BK245" s="2">
        <v>9045.3064905731699</v>
      </c>
      <c r="BL245" s="2">
        <v>15499.279607845487</v>
      </c>
      <c r="BM245" s="2">
        <v>5332.7255064797373</v>
      </c>
    </row>
    <row r="246" spans="1:65">
      <c r="A246" s="2">
        <f t="shared" si="3"/>
        <v>2240</v>
      </c>
      <c r="B246" s="1">
        <f>economy!Z286</f>
        <v>3060.6825051335209</v>
      </c>
      <c r="C246" s="1">
        <f>economy!AA286</f>
        <v>176.39835137409781</v>
      </c>
      <c r="D246" s="1">
        <f>economy!AB286</f>
        <v>839.1263737541675</v>
      </c>
      <c r="E246" s="1">
        <f>temperature!G396</f>
        <v>774.00710834461825</v>
      </c>
      <c r="F246" s="12">
        <f>temperature!I396</f>
        <v>5.855739520865531</v>
      </c>
      <c r="G246" s="2">
        <f>economy!BE286</f>
        <v>3663.5446992211896</v>
      </c>
      <c r="H246" s="2">
        <f>economy!BF286</f>
        <v>15557.861507707308</v>
      </c>
      <c r="I246" s="2">
        <f>economy!BG286</f>
        <v>5348.8081328836442</v>
      </c>
      <c r="J246" s="1">
        <v>4402.1725727257208</v>
      </c>
      <c r="K246" s="1">
        <v>20056.576733190912</v>
      </c>
      <c r="L246" s="1">
        <v>95458.967987914817</v>
      </c>
      <c r="M246" s="1">
        <v>1566.6566683865753</v>
      </c>
      <c r="N246" s="12">
        <v>8.5606649576513423</v>
      </c>
      <c r="O246" s="2">
        <v>0</v>
      </c>
      <c r="P246" s="2">
        <v>0</v>
      </c>
      <c r="Q246" s="2">
        <v>0</v>
      </c>
      <c r="R246" s="2">
        <v>4180.7570899502434</v>
      </c>
      <c r="S246" s="2">
        <v>19047.793786397935</v>
      </c>
      <c r="T246" s="2">
        <v>90657.6810930629</v>
      </c>
      <c r="U246" s="2">
        <v>1504.0084213628497</v>
      </c>
      <c r="V246" s="2">
        <v>8.3542002092511165</v>
      </c>
      <c r="W246" s="2">
        <v>102.01569094576431</v>
      </c>
      <c r="X246" s="2">
        <v>45.109240866815398</v>
      </c>
      <c r="Y246" s="2">
        <v>15.516042753323125</v>
      </c>
      <c r="Z246" s="2">
        <v>3957.003490520377</v>
      </c>
      <c r="AA246" s="2">
        <v>18028.358232211685</v>
      </c>
      <c r="AB246" s="2">
        <v>85805.693277427898</v>
      </c>
      <c r="AC246" s="2">
        <v>1440.7007933826458</v>
      </c>
      <c r="AD246" s="2">
        <v>8.1371071558698116</v>
      </c>
      <c r="AE246" s="2">
        <v>407.68014516803186</v>
      </c>
      <c r="AF246" s="2">
        <v>180.26777738317088</v>
      </c>
      <c r="AG246" s="2">
        <v>62.005976761659127</v>
      </c>
      <c r="AH246" s="1">
        <v>4180.7570899505117</v>
      </c>
      <c r="AI246" s="1">
        <v>19047.793786396862</v>
      </c>
      <c r="AJ246" s="1">
        <v>90657.681093057734</v>
      </c>
      <c r="AK246" s="1">
        <v>1503.9967658172686</v>
      </c>
      <c r="AL246" s="12">
        <v>8.3541357037772208</v>
      </c>
      <c r="AM246" s="2">
        <v>102.0156909457703</v>
      </c>
      <c r="AN246" s="2">
        <v>45.109240866813089</v>
      </c>
      <c r="AO246" s="2">
        <v>15.516042753322305</v>
      </c>
      <c r="AP246" s="2">
        <v>3957.0034905213051</v>
      </c>
      <c r="AQ246" s="2">
        <v>18028.358232208528</v>
      </c>
      <c r="AR246" s="2">
        <v>85805.693277412385</v>
      </c>
      <c r="AS246" s="2">
        <v>1440.6769972402199</v>
      </c>
      <c r="AT246" s="2">
        <v>8.1369707218767413</v>
      </c>
      <c r="AU246" s="2">
        <v>407.68014516811945</v>
      </c>
      <c r="AV246" s="2">
        <v>180.267777383142</v>
      </c>
      <c r="AW246" s="2">
        <v>62.005976761648839</v>
      </c>
      <c r="AX246" s="2">
        <v>3060.6825051335209</v>
      </c>
      <c r="AY246" s="2">
        <v>176.39835137409781</v>
      </c>
      <c r="AZ246" s="2">
        <v>839.1263737541675</v>
      </c>
      <c r="BA246" s="2">
        <v>774.00710834461825</v>
      </c>
      <c r="BB246" s="2">
        <v>5.855739520865531</v>
      </c>
      <c r="BC246" s="2">
        <v>3663.5446992211896</v>
      </c>
      <c r="BD246" s="2">
        <v>15557.861507707308</v>
      </c>
      <c r="BE246" s="2">
        <v>5348.8081328836442</v>
      </c>
      <c r="BF246" s="2">
        <v>2237.0232058087686</v>
      </c>
      <c r="BG246" s="2">
        <v>176.30746089290113</v>
      </c>
      <c r="BH246" s="2">
        <v>839.11219622388353</v>
      </c>
      <c r="BI246" s="2">
        <v>669.94930864520711</v>
      </c>
      <c r="BJ246" s="2">
        <v>5.1016401772057405</v>
      </c>
      <c r="BK246" s="2">
        <v>9228.5514344399107</v>
      </c>
      <c r="BL246" s="2">
        <v>15550.506731100582</v>
      </c>
      <c r="BM246" s="2">
        <v>5348.7252064198037</v>
      </c>
    </row>
    <row r="247" spans="1:65">
      <c r="A247" s="2">
        <f t="shared" si="3"/>
        <v>2241</v>
      </c>
      <c r="B247" s="1">
        <f>economy!Z287</f>
        <v>3006.9984237097565</v>
      </c>
      <c r="C247" s="1">
        <f>economy!AA287</f>
        <v>174.8701790841661</v>
      </c>
      <c r="D247" s="1">
        <f>economy!AB287</f>
        <v>841.60558878598295</v>
      </c>
      <c r="E247" s="1">
        <f>temperature!G397</f>
        <v>772.57095061109726</v>
      </c>
      <c r="F247" s="12">
        <f>temperature!I397</f>
        <v>5.8512464084979321</v>
      </c>
      <c r="G247" s="2">
        <f>economy!BE287</f>
        <v>3762.0673746393891</v>
      </c>
      <c r="H247" s="2">
        <f>economy!BF287</f>
        <v>15608.16187218027</v>
      </c>
      <c r="I247" s="2">
        <f>economy!BG287</f>
        <v>5364.6889176139121</v>
      </c>
      <c r="J247" s="1">
        <v>4348.6667826175708</v>
      </c>
      <c r="K247" s="1">
        <v>19883.713032326988</v>
      </c>
      <c r="L247" s="1">
        <v>95741.157405779581</v>
      </c>
      <c r="M247" s="1">
        <v>1571.5119288730884</v>
      </c>
      <c r="N247" s="12">
        <v>8.5838313306795637</v>
      </c>
      <c r="O247" s="2">
        <v>0</v>
      </c>
      <c r="P247" s="2">
        <v>0</v>
      </c>
      <c r="Q247" s="2">
        <v>0</v>
      </c>
      <c r="R247" s="2">
        <v>4129.9424733824862</v>
      </c>
      <c r="S247" s="2">
        <v>18883.624587884504</v>
      </c>
      <c r="T247" s="2">
        <v>90925.677267668769</v>
      </c>
      <c r="U247" s="2">
        <v>1508.6154938882864</v>
      </c>
      <c r="V247" s="2">
        <v>8.3769871249387702</v>
      </c>
      <c r="W247" s="2">
        <v>102.28089068412456</v>
      </c>
      <c r="X247" s="2">
        <v>45.256942776577603</v>
      </c>
      <c r="Y247" s="2">
        <v>15.562133359019796</v>
      </c>
      <c r="Z247" s="2">
        <v>3908.9084659106707</v>
      </c>
      <c r="AA247" s="2">
        <v>17872.975348782289</v>
      </c>
      <c r="AB247" s="2">
        <v>86059.346330102562</v>
      </c>
      <c r="AC247" s="2">
        <v>1445.0570525462863</v>
      </c>
      <c r="AD247" s="2">
        <v>8.159484586343007</v>
      </c>
      <c r="AE247" s="2">
        <v>408.73994946705852</v>
      </c>
      <c r="AF247" s="2">
        <v>180.85803105351346</v>
      </c>
      <c r="AG247" s="2">
        <v>62.190166317667909</v>
      </c>
      <c r="AH247" s="1">
        <v>4129.9424733827291</v>
      </c>
      <c r="AI247" s="1">
        <v>18883.624587883536</v>
      </c>
      <c r="AJ247" s="1">
        <v>90925.677267663952</v>
      </c>
      <c r="AK247" s="1">
        <v>1508.6038621918735</v>
      </c>
      <c r="AL247" s="12">
        <v>8.376922920352925</v>
      </c>
      <c r="AM247" s="2">
        <v>102.28089068413004</v>
      </c>
      <c r="AN247" s="2">
        <v>45.256942776575492</v>
      </c>
      <c r="AO247" s="2">
        <v>15.562133359019041</v>
      </c>
      <c r="AP247" s="2">
        <v>3908.9084659115101</v>
      </c>
      <c r="AQ247" s="2">
        <v>17872.975348779426</v>
      </c>
      <c r="AR247" s="2">
        <v>86059.346330088287</v>
      </c>
      <c r="AS247" s="2">
        <v>1445.0333050786617</v>
      </c>
      <c r="AT247" s="2">
        <v>8.1593487829797819</v>
      </c>
      <c r="AU247" s="2">
        <v>408.73994946713918</v>
      </c>
      <c r="AV247" s="2">
        <v>180.8580310534868</v>
      </c>
      <c r="AW247" s="2">
        <v>62.190166317658466</v>
      </c>
      <c r="AX247" s="2">
        <v>3006.9984237097565</v>
      </c>
      <c r="AY247" s="2">
        <v>174.8701790841661</v>
      </c>
      <c r="AZ247" s="2">
        <v>841.60558878598295</v>
      </c>
      <c r="BA247" s="2">
        <v>772.57095061109726</v>
      </c>
      <c r="BB247" s="2">
        <v>5.8512464084979321</v>
      </c>
      <c r="BC247" s="2">
        <v>3762.0673746393891</v>
      </c>
      <c r="BD247" s="2">
        <v>15608.16187218027</v>
      </c>
      <c r="BE247" s="2">
        <v>5364.6889176139121</v>
      </c>
      <c r="BF247" s="2">
        <v>2190.4866482930997</v>
      </c>
      <c r="BG247" s="2">
        <v>174.78751148221423</v>
      </c>
      <c r="BH247" s="2">
        <v>841.59254076225636</v>
      </c>
      <c r="BI247" s="2">
        <v>668.93688482462824</v>
      </c>
      <c r="BJ247" s="2">
        <v>5.0971727793407773</v>
      </c>
      <c r="BK247" s="2">
        <v>9413.5215777923804</v>
      </c>
      <c r="BL247" s="2">
        <v>15601.392080387455</v>
      </c>
      <c r="BM247" s="2">
        <v>5364.6125947541468</v>
      </c>
    </row>
    <row r="248" spans="1:65">
      <c r="A248" s="2">
        <f t="shared" si="3"/>
        <v>2242</v>
      </c>
      <c r="B248" s="1">
        <f>economy!Z288</f>
        <v>2954.003111080528</v>
      </c>
      <c r="C248" s="1">
        <f>economy!AA288</f>
        <v>173.35017714180577</v>
      </c>
      <c r="D248" s="1">
        <f>economy!AB288</f>
        <v>844.06700182799239</v>
      </c>
      <c r="E248" s="1">
        <f>temperature!G398</f>
        <v>771.14743589206614</v>
      </c>
      <c r="F248" s="12">
        <f>temperature!I398</f>
        <v>5.8467085515338146</v>
      </c>
      <c r="G248" s="2">
        <f>economy!BE288</f>
        <v>3862.4701797267608</v>
      </c>
      <c r="H248" s="2">
        <f>economy!BF288</f>
        <v>15658.167367122431</v>
      </c>
      <c r="I248" s="2">
        <f>economy!BG288</f>
        <v>5380.4582274710274</v>
      </c>
      <c r="J248" s="1">
        <v>4295.6988805513756</v>
      </c>
      <c r="K248" s="1">
        <v>19711.689827805425</v>
      </c>
      <c r="L248" s="1">
        <v>96021.309802734817</v>
      </c>
      <c r="M248" s="1">
        <v>1576.3572133869525</v>
      </c>
      <c r="N248" s="12">
        <v>8.6068995821207075</v>
      </c>
      <c r="O248" s="2">
        <v>0</v>
      </c>
      <c r="P248" s="2">
        <v>0</v>
      </c>
      <c r="Q248" s="2">
        <v>0</v>
      </c>
      <c r="R248" s="2">
        <v>4079.6386907740707</v>
      </c>
      <c r="S248" s="2">
        <v>18720.253611381766</v>
      </c>
      <c r="T248" s="2">
        <v>91191.73887713236</v>
      </c>
      <c r="U248" s="2">
        <v>1513.2131176483608</v>
      </c>
      <c r="V248" s="2">
        <v>8.3996785154873681</v>
      </c>
      <c r="W248" s="2">
        <v>102.54412241853939</v>
      </c>
      <c r="X248" s="2">
        <v>45.403647426971595</v>
      </c>
      <c r="Y248" s="2">
        <v>15.607898825474498</v>
      </c>
      <c r="Z248" s="2">
        <v>3861.2969354903439</v>
      </c>
      <c r="AA248" s="2">
        <v>17718.347966620899</v>
      </c>
      <c r="AB248" s="2">
        <v>86311.168355320813</v>
      </c>
      <c r="AC248" s="2">
        <v>1449.4043957530976</v>
      </c>
      <c r="AD248" s="2">
        <v>8.1817692755770395</v>
      </c>
      <c r="AE248" s="2">
        <v>409.7918891314722</v>
      </c>
      <c r="AF248" s="2">
        <v>181.44429942669026</v>
      </c>
      <c r="AG248" s="2">
        <v>62.373056536171596</v>
      </c>
      <c r="AH248" s="1">
        <v>4079.6386907742885</v>
      </c>
      <c r="AI248" s="1">
        <v>18720.253611380896</v>
      </c>
      <c r="AJ248" s="1">
        <v>91191.738877127937</v>
      </c>
      <c r="AK248" s="1">
        <v>1513.2015096271452</v>
      </c>
      <c r="AL248" s="12">
        <v>8.3996146087938168</v>
      </c>
      <c r="AM248" s="2">
        <v>102.54412241854443</v>
      </c>
      <c r="AN248" s="2">
        <v>45.403647426969648</v>
      </c>
      <c r="AO248" s="2">
        <v>15.607898825473805</v>
      </c>
      <c r="AP248" s="2">
        <v>3861.2969354911061</v>
      </c>
      <c r="AQ248" s="2">
        <v>17718.34796661829</v>
      </c>
      <c r="AR248" s="2">
        <v>86311.168355307687</v>
      </c>
      <c r="AS248" s="2">
        <v>1449.3806966052841</v>
      </c>
      <c r="AT248" s="2">
        <v>8.1816340966162695</v>
      </c>
      <c r="AU248" s="2">
        <v>409.79188913154627</v>
      </c>
      <c r="AV248" s="2">
        <v>181.44429942666568</v>
      </c>
      <c r="AW248" s="2">
        <v>62.373056536162863</v>
      </c>
      <c r="AX248" s="2">
        <v>2954.003111080528</v>
      </c>
      <c r="AY248" s="2">
        <v>173.35017714180577</v>
      </c>
      <c r="AZ248" s="2">
        <v>844.06700182799239</v>
      </c>
      <c r="BA248" s="2">
        <v>771.14743589206614</v>
      </c>
      <c r="BB248" s="2">
        <v>5.8467085515338146</v>
      </c>
      <c r="BC248" s="2">
        <v>3862.4701797267608</v>
      </c>
      <c r="BD248" s="2">
        <v>15658.167367122431</v>
      </c>
      <c r="BE248" s="2">
        <v>5380.4582274710274</v>
      </c>
      <c r="BF248" s="2">
        <v>2144.7250379399848</v>
      </c>
      <c r="BG248" s="2">
        <v>173.27498926150903</v>
      </c>
      <c r="BH248" s="2">
        <v>844.05499337635558</v>
      </c>
      <c r="BI248" s="2">
        <v>667.93121961461566</v>
      </c>
      <c r="BJ248" s="2">
        <v>5.0926940233132534</v>
      </c>
      <c r="BK248" s="2">
        <v>9600.1857855542676</v>
      </c>
      <c r="BL248" s="2">
        <v>15651.936091986903</v>
      </c>
      <c r="BM248" s="2">
        <v>5380.3879826563962</v>
      </c>
    </row>
    <row r="249" spans="1:65">
      <c r="A249" s="2">
        <f t="shared" si="3"/>
        <v>2243</v>
      </c>
      <c r="B249" s="1">
        <f>economy!Z289</f>
        <v>2901.6936200125797</v>
      </c>
      <c r="C249" s="1">
        <f>economy!AA289</f>
        <v>171.83836658962633</v>
      </c>
      <c r="D249" s="1">
        <f>economy!AB289</f>
        <v>846.51065704116502</v>
      </c>
      <c r="E249" s="1">
        <f>temperature!G399</f>
        <v>769.73632625321386</v>
      </c>
      <c r="F249" s="12">
        <f>temperature!I399</f>
        <v>5.8421286845212794</v>
      </c>
      <c r="G249" s="2">
        <f>economy!BE289</f>
        <v>3964.7638067010289</v>
      </c>
      <c r="H249" s="2">
        <f>economy!BF289</f>
        <v>15707.874796547399</v>
      </c>
      <c r="I249" s="2">
        <f>economy!BG289</f>
        <v>5396.116341441234</v>
      </c>
      <c r="J249" s="1">
        <v>4243.2661777787616</v>
      </c>
      <c r="K249" s="1">
        <v>19540.517543532435</v>
      </c>
      <c r="L249" s="1">
        <v>96299.431143787835</v>
      </c>
      <c r="M249" s="1">
        <v>1581.1925719966525</v>
      </c>
      <c r="N249" s="12">
        <v>8.6298704137797593</v>
      </c>
      <c r="O249" s="2">
        <v>0</v>
      </c>
      <c r="P249" s="2">
        <v>0</v>
      </c>
      <c r="Q249" s="2">
        <v>0</v>
      </c>
      <c r="R249" s="2">
        <v>4029.8431886122326</v>
      </c>
      <c r="S249" s="2">
        <v>18557.69075650613</v>
      </c>
      <c r="T249" s="2">
        <v>91455.871586439695</v>
      </c>
      <c r="U249" s="2">
        <v>1517.801339928599</v>
      </c>
      <c r="V249" s="2">
        <v>8.4222750529227515</v>
      </c>
      <c r="W249" s="2">
        <v>102.80539397447885</v>
      </c>
      <c r="X249" s="2">
        <v>45.549356794975616</v>
      </c>
      <c r="Y249" s="2">
        <v>15.653340102180715</v>
      </c>
      <c r="Z249" s="2">
        <v>3814.1664824103268</v>
      </c>
      <c r="AA249" s="2">
        <v>17564.485455517657</v>
      </c>
      <c r="AB249" s="2">
        <v>86561.164714879385</v>
      </c>
      <c r="AC249" s="2">
        <v>1453.7428674758783</v>
      </c>
      <c r="AD249" s="2">
        <v>8.2039618640188472</v>
      </c>
      <c r="AE249" s="2">
        <v>410.83599543380274</v>
      </c>
      <c r="AF249" s="2">
        <v>182.02659040319929</v>
      </c>
      <c r="AG249" s="2">
        <v>62.554651211582843</v>
      </c>
      <c r="AH249" s="1">
        <v>4029.8431886124304</v>
      </c>
      <c r="AI249" s="1">
        <v>18557.690756505333</v>
      </c>
      <c r="AJ249" s="1">
        <v>91455.871586435635</v>
      </c>
      <c r="AK249" s="1">
        <v>1517.7897554105477</v>
      </c>
      <c r="AL249" s="12">
        <v>8.422211441170198</v>
      </c>
      <c r="AM249" s="2">
        <v>102.80539397448349</v>
      </c>
      <c r="AN249" s="2">
        <v>45.549356794973811</v>
      </c>
      <c r="AO249" s="2">
        <v>15.653340102180074</v>
      </c>
      <c r="AP249" s="2">
        <v>3814.1664824110157</v>
      </c>
      <c r="AQ249" s="2">
        <v>17564.485455515282</v>
      </c>
      <c r="AR249" s="2">
        <v>86561.164714867264</v>
      </c>
      <c r="AS249" s="2">
        <v>1453.7192162968392</v>
      </c>
      <c r="AT249" s="2">
        <v>8.2038273033246636</v>
      </c>
      <c r="AU249" s="2">
        <v>410.83599543387101</v>
      </c>
      <c r="AV249" s="2">
        <v>182.02659040317675</v>
      </c>
      <c r="AW249" s="2">
        <v>62.554651211574814</v>
      </c>
      <c r="AX249" s="2">
        <v>2901.6936200125797</v>
      </c>
      <c r="AY249" s="2">
        <v>171.83836658962633</v>
      </c>
      <c r="AZ249" s="2">
        <v>846.51065704116502</v>
      </c>
      <c r="BA249" s="2">
        <v>769.73632625321386</v>
      </c>
      <c r="BB249" s="2">
        <v>5.8421286845212794</v>
      </c>
      <c r="BC249" s="2">
        <v>3964.7638067010289</v>
      </c>
      <c r="BD249" s="2">
        <v>15707.874796547399</v>
      </c>
      <c r="BE249" s="2">
        <v>5396.116341441234</v>
      </c>
      <c r="BF249" s="2">
        <v>2099.7314766897612</v>
      </c>
      <c r="BG249" s="2">
        <v>171.76998233264692</v>
      </c>
      <c r="BH249" s="2">
        <v>846.49960538316975</v>
      </c>
      <c r="BI249" s="2">
        <v>666.93226209825866</v>
      </c>
      <c r="BJ249" s="2">
        <v>5.0882048790238672</v>
      </c>
      <c r="BK249" s="2">
        <v>9788.5120842417309</v>
      </c>
      <c r="BL249" s="2">
        <v>15702.139253546939</v>
      </c>
      <c r="BM249" s="2">
        <v>5396.0516909126072</v>
      </c>
    </row>
    <row r="250" spans="1:65">
      <c r="A250" s="2">
        <f t="shared" si="3"/>
        <v>2244</v>
      </c>
      <c r="B250" s="1">
        <f>economy!Z290</f>
        <v>2850.0668812458794</v>
      </c>
      <c r="C250" s="1">
        <f>economy!AA290</f>
        <v>170.33477126908303</v>
      </c>
      <c r="D250" s="1">
        <f>economy!AB290</f>
        <v>848.93660065880135</v>
      </c>
      <c r="E250" s="1">
        <f>temperature!G400</f>
        <v>768.33739381375244</v>
      </c>
      <c r="F250" s="12">
        <f>temperature!I400</f>
        <v>5.837509419473438</v>
      </c>
      <c r="G250" s="2">
        <f>economy!BE290</f>
        <v>4068.9582428804711</v>
      </c>
      <c r="H250" s="2">
        <f>economy!BF290</f>
        <v>15757.281304710967</v>
      </c>
      <c r="I250" s="2">
        <f>economy!BG290</f>
        <v>5411.6635511646427</v>
      </c>
      <c r="J250" s="1">
        <v>4191.3659251216804</v>
      </c>
      <c r="K250" s="1">
        <v>19370.206198891377</v>
      </c>
      <c r="L250" s="1">
        <v>96575.527554869434</v>
      </c>
      <c r="M250" s="1">
        <v>1586.0180550226685</v>
      </c>
      <c r="N250" s="12">
        <v>8.6527445236668949</v>
      </c>
      <c r="O250" s="2">
        <v>0</v>
      </c>
      <c r="P250" s="2">
        <v>0</v>
      </c>
      <c r="Q250" s="2">
        <v>0</v>
      </c>
      <c r="R250" s="2">
        <v>3980.5533559939618</v>
      </c>
      <c r="S250" s="2">
        <v>18395.945538697379</v>
      </c>
      <c r="T250" s="2">
        <v>91718.081213406549</v>
      </c>
      <c r="U250" s="2">
        <v>1522.3802082572013</v>
      </c>
      <c r="V250" s="2">
        <v>8.4447774059053806</v>
      </c>
      <c r="W250" s="2">
        <v>103.06471328730196</v>
      </c>
      <c r="X250" s="2">
        <v>45.694072955762572</v>
      </c>
      <c r="Y250" s="2">
        <v>15.698458164198509</v>
      </c>
      <c r="Z250" s="2">
        <v>3767.5146355028096</v>
      </c>
      <c r="AA250" s="2">
        <v>17411.396821647188</v>
      </c>
      <c r="AB250" s="2">
        <v>86809.340915225126</v>
      </c>
      <c r="AC250" s="2">
        <v>1458.072512420684</v>
      </c>
      <c r="AD250" s="2">
        <v>8.2260629891963077</v>
      </c>
      <c r="AE250" s="2">
        <v>411.87230008572385</v>
      </c>
      <c r="AF250" s="2">
        <v>182.60491227594923</v>
      </c>
      <c r="AG250" s="2">
        <v>62.734954240484896</v>
      </c>
      <c r="AH250" s="1">
        <v>3980.5533559941414</v>
      </c>
      <c r="AI250" s="1">
        <v>18395.945538696647</v>
      </c>
      <c r="AJ250" s="1">
        <v>91718.081213402795</v>
      </c>
      <c r="AK250" s="1">
        <v>1522.368647072193</v>
      </c>
      <c r="AL250" s="12">
        <v>8.44471408618627</v>
      </c>
      <c r="AM250" s="2">
        <v>103.06471328730625</v>
      </c>
      <c r="AN250" s="2">
        <v>45.694072955760909</v>
      </c>
      <c r="AO250" s="2">
        <v>15.698458164197914</v>
      </c>
      <c r="AP250" s="2">
        <v>3767.5146355034358</v>
      </c>
      <c r="AQ250" s="2">
        <v>17411.39682164503</v>
      </c>
      <c r="AR250" s="2">
        <v>86809.340915213994</v>
      </c>
      <c r="AS250" s="2">
        <v>1458.0489088632844</v>
      </c>
      <c r="AT250" s="2">
        <v>8.2259290407228907</v>
      </c>
      <c r="AU250" s="2">
        <v>411.87230008578678</v>
      </c>
      <c r="AV250" s="2">
        <v>182.60491227592846</v>
      </c>
      <c r="AW250" s="2">
        <v>62.734954240477521</v>
      </c>
      <c r="AX250" s="2">
        <v>2850.0668812458794</v>
      </c>
      <c r="AY250" s="2">
        <v>170.33477126908303</v>
      </c>
      <c r="AZ250" s="2">
        <v>848.93660065880135</v>
      </c>
      <c r="BA250" s="2">
        <v>768.33739381375244</v>
      </c>
      <c r="BB250" s="2">
        <v>5.837509419473438</v>
      </c>
      <c r="BC250" s="2">
        <v>4068.9582428804711</v>
      </c>
      <c r="BD250" s="2">
        <v>15757.281304710967</v>
      </c>
      <c r="BE250" s="2">
        <v>5411.6635511646427</v>
      </c>
      <c r="BF250" s="2">
        <v>2055.4989445141105</v>
      </c>
      <c r="BG250" s="2">
        <v>170.27257556038651</v>
      </c>
      <c r="BH250" s="2">
        <v>848.92642960307705</v>
      </c>
      <c r="BI250" s="2">
        <v>665.93996282897069</v>
      </c>
      <c r="BJ250" s="2">
        <v>5.0837062818534458</v>
      </c>
      <c r="BK250" s="2">
        <v>9978.4676896938272</v>
      </c>
      <c r="BL250" s="2">
        <v>15752.002101960345</v>
      </c>
      <c r="BM250" s="2">
        <v>5411.604049640815</v>
      </c>
    </row>
    <row r="251" spans="1:65">
      <c r="A251" s="2">
        <f t="shared" si="3"/>
        <v>2245</v>
      </c>
      <c r="B251" s="1">
        <f>economy!Z291</f>
        <v>2799.1197067391977</v>
      </c>
      <c r="C251" s="1">
        <f>economy!AA291</f>
        <v>168.83941730979393</v>
      </c>
      <c r="D251" s="1">
        <f>economy!AB291</f>
        <v>851.34488089689319</v>
      </c>
      <c r="E251" s="1">
        <f>temperature!G401</f>
        <v>766.95042020767073</v>
      </c>
      <c r="F251" s="12">
        <f>temperature!I401</f>
        <v>5.8328532515939067</v>
      </c>
      <c r="G251" s="2">
        <f>economy!BE291</f>
        <v>4175.0627521462238</v>
      </c>
      <c r="H251" s="2">
        <f>economy!BF291</f>
        <v>15806.384351257053</v>
      </c>
      <c r="I251" s="2">
        <f>economy!BG291</f>
        <v>5427.1001603974964</v>
      </c>
      <c r="J251" s="1">
        <v>4139.9953154612458</v>
      </c>
      <c r="K251" s="1">
        <v>19200.765415465394</v>
      </c>
      <c r="L251" s="1">
        <v>96849.605318580099</v>
      </c>
      <c r="M251" s="1">
        <v>1590.8337130138912</v>
      </c>
      <c r="N251" s="12">
        <v>8.6755226059241561</v>
      </c>
      <c r="O251" s="2">
        <v>0</v>
      </c>
      <c r="P251" s="2">
        <v>0</v>
      </c>
      <c r="Q251" s="2">
        <v>0</v>
      </c>
      <c r="R251" s="2">
        <v>3931.7665269896597</v>
      </c>
      <c r="S251" s="2">
        <v>18235.027095603167</v>
      </c>
      <c r="T251" s="2">
        <v>91978.373724638208</v>
      </c>
      <c r="U251" s="2">
        <v>1526.9497703825971</v>
      </c>
      <c r="V251" s="2">
        <v>8.467186239651193</v>
      </c>
      <c r="W251" s="2">
        <v>103.32208839867002</v>
      </c>
      <c r="X251" s="2">
        <v>45.837798080413961</v>
      </c>
      <c r="Y251" s="2">
        <v>15.743254011479204</v>
      </c>
      <c r="Z251" s="2">
        <v>3721.3388715184133</v>
      </c>
      <c r="AA251" s="2">
        <v>17259.090713611393</v>
      </c>
      <c r="AB251" s="2">
        <v>87055.70260363142</v>
      </c>
      <c r="AC251" s="2">
        <v>1462.3933755055382</v>
      </c>
      <c r="AD251" s="2">
        <v>8.2480732856332732</v>
      </c>
      <c r="AE251" s="2">
        <v>412.90083522371981</v>
      </c>
      <c r="AF251" s="2">
        <v>183.17927372112328</v>
      </c>
      <c r="AG251" s="2">
        <v>62.913969618932697</v>
      </c>
      <c r="AH251" s="1">
        <v>3931.7665269898239</v>
      </c>
      <c r="AI251" s="1">
        <v>18235.027095602505</v>
      </c>
      <c r="AJ251" s="1">
        <v>91978.373724634701</v>
      </c>
      <c r="AK251" s="1">
        <v>1526.9382323623981</v>
      </c>
      <c r="AL251" s="12">
        <v>8.4671232091009951</v>
      </c>
      <c r="AM251" s="2">
        <v>103.322088398674</v>
      </c>
      <c r="AN251" s="2">
        <v>45.837798080412433</v>
      </c>
      <c r="AO251" s="2">
        <v>15.743254011478658</v>
      </c>
      <c r="AP251" s="2">
        <v>3721.3388715189813</v>
      </c>
      <c r="AQ251" s="2">
        <v>17259.090713609428</v>
      </c>
      <c r="AR251" s="2">
        <v>87055.702603621161</v>
      </c>
      <c r="AS251" s="2">
        <v>1462.3698192264919</v>
      </c>
      <c r="AT251" s="2">
        <v>8.2479399434233933</v>
      </c>
      <c r="AU251" s="2">
        <v>412.90083522377756</v>
      </c>
      <c r="AV251" s="2">
        <v>183.17927372110415</v>
      </c>
      <c r="AW251" s="2">
        <v>62.913969618925925</v>
      </c>
      <c r="AX251" s="2">
        <v>2799.1197067391977</v>
      </c>
      <c r="AY251" s="2">
        <v>168.83941730979393</v>
      </c>
      <c r="AZ251" s="2">
        <v>851.34488089689319</v>
      </c>
      <c r="BA251" s="2">
        <v>766.95042020767073</v>
      </c>
      <c r="BB251" s="2">
        <v>5.8328532515939067</v>
      </c>
      <c r="BC251" s="2">
        <v>4175.0627521462238</v>
      </c>
      <c r="BD251" s="2">
        <v>15806.384351257053</v>
      </c>
      <c r="BE251" s="2">
        <v>5427.1001603974964</v>
      </c>
      <c r="BF251" s="2">
        <v>2012.02030571603</v>
      </c>
      <c r="BG251" s="2">
        <v>168.78285060269272</v>
      </c>
      <c r="BH251" s="2">
        <v>851.33552031539409</v>
      </c>
      <c r="BI251" s="2">
        <v>664.95427373201505</v>
      </c>
      <c r="BJ251" s="2">
        <v>5.0791991340696745</v>
      </c>
      <c r="BK251" s="2">
        <v>10170.019035544105</v>
      </c>
      <c r="BL251" s="2">
        <v>15801.525221355319</v>
      </c>
      <c r="BM251" s="2">
        <v>5427.0453980170314</v>
      </c>
    </row>
    <row r="252" spans="1:65">
      <c r="A252" s="2">
        <f t="shared" si="3"/>
        <v>2246</v>
      </c>
      <c r="B252" s="1">
        <f>economy!Z292</f>
        <v>2748.8487928580903</v>
      </c>
      <c r="C252" s="1">
        <f>economy!AA292</f>
        <v>167.35233266936345</v>
      </c>
      <c r="D252" s="1">
        <f>economy!AB292</f>
        <v>853.73554786909256</v>
      </c>
      <c r="E252" s="1">
        <f>temperature!G402</f>
        <v>765.57519607478707</v>
      </c>
      <c r="F252" s="12">
        <f>temperature!I402</f>
        <v>5.8281625647236286</v>
      </c>
      <c r="G252" s="2">
        <f>economy!BE292</f>
        <v>4283.0858569763523</v>
      </c>
      <c r="H252" s="2">
        <f>economy!BF292</f>
        <v>15855.1816882414</v>
      </c>
      <c r="I252" s="2">
        <f>economy!BG292</f>
        <v>5442.4264845014659</v>
      </c>
      <c r="J252" s="1">
        <v>4089.1514861751716</v>
      </c>
      <c r="K252" s="1">
        <v>19032.2044237355</v>
      </c>
      <c r="L252" s="1">
        <v>97121.670869988782</v>
      </c>
      <c r="M252" s="1">
        <v>1595.6395967246838</v>
      </c>
      <c r="N252" s="12">
        <v>8.6982053507559502</v>
      </c>
      <c r="O252" s="2">
        <v>0</v>
      </c>
      <c r="P252" s="2">
        <v>0</v>
      </c>
      <c r="Q252" s="2">
        <v>0</v>
      </c>
      <c r="R252" s="2">
        <v>3883.4799829579661</v>
      </c>
      <c r="S252" s="2">
        <v>18074.944193440242</v>
      </c>
      <c r="T252" s="2">
        <v>92236.755231539835</v>
      </c>
      <c r="U252" s="2">
        <v>1531.5100742516152</v>
      </c>
      <c r="V252" s="2">
        <v>8.4895022158562998</v>
      </c>
      <c r="W252" s="2">
        <v>103.57752745301343</v>
      </c>
      <c r="X252" s="2">
        <v>45.980534433658569</v>
      </c>
      <c r="Y252" s="2">
        <v>15.787728668198319</v>
      </c>
      <c r="Z252" s="2">
        <v>3675.6366173171227</v>
      </c>
      <c r="AA252" s="2">
        <v>17107.57542846019</v>
      </c>
      <c r="AB252" s="2">
        <v>87300.255564421837</v>
      </c>
      <c r="AC252" s="2">
        <v>1466.7055018397202</v>
      </c>
      <c r="AD252" s="2">
        <v>8.2699933847684779</v>
      </c>
      <c r="AE252" s="2">
        <v>413.92163339496545</v>
      </c>
      <c r="AF252" s="2">
        <v>183.74968378914232</v>
      </c>
      <c r="AG252" s="2">
        <v>63.091701439786974</v>
      </c>
      <c r="AH252" s="1">
        <v>3883.4799829581152</v>
      </c>
      <c r="AI252" s="1">
        <v>18074.944193439638</v>
      </c>
      <c r="AJ252" s="1">
        <v>92236.755231536634</v>
      </c>
      <c r="AK252" s="1">
        <v>1531.4985592298544</v>
      </c>
      <c r="AL252" s="12">
        <v>8.4894394716527994</v>
      </c>
      <c r="AM252" s="2">
        <v>103.57752745301703</v>
      </c>
      <c r="AN252" s="2">
        <v>45.980534433657176</v>
      </c>
      <c r="AO252" s="2">
        <v>15.787728668197818</v>
      </c>
      <c r="AP252" s="2">
        <v>3675.6366173176375</v>
      </c>
      <c r="AQ252" s="2">
        <v>17107.575428458404</v>
      </c>
      <c r="AR252" s="2">
        <v>87300.255564412451</v>
      </c>
      <c r="AS252" s="2">
        <v>1466.6819924995439</v>
      </c>
      <c r="AT252" s="2">
        <v>8.2698606429520769</v>
      </c>
      <c r="AU252" s="2">
        <v>413.92163339501872</v>
      </c>
      <c r="AV252" s="2">
        <v>183.74968378912473</v>
      </c>
      <c r="AW252" s="2">
        <v>63.091701439780749</v>
      </c>
      <c r="AX252" s="2">
        <v>2748.8487928580903</v>
      </c>
      <c r="AY252" s="2">
        <v>167.35233266936345</v>
      </c>
      <c r="AZ252" s="2">
        <v>853.73554786909256</v>
      </c>
      <c r="BA252" s="2">
        <v>765.57519607478707</v>
      </c>
      <c r="BB252" s="2">
        <v>5.8281625647236286</v>
      </c>
      <c r="BC252" s="2">
        <v>4283.0858569763523</v>
      </c>
      <c r="BD252" s="2">
        <v>15855.1816882414</v>
      </c>
      <c r="BE252" s="2">
        <v>5442.4264845014659</v>
      </c>
      <c r="BF252" s="2">
        <v>1969.2883151746842</v>
      </c>
      <c r="BG252" s="2">
        <v>167.30088594342496</v>
      </c>
      <c r="BH252" s="2">
        <v>853.7269332149483</v>
      </c>
      <c r="BI252" s="2">
        <v>663.97514801165084</v>
      </c>
      <c r="BJ252" s="2">
        <v>5.0746843061664704</v>
      </c>
      <c r="BK252" s="2">
        <v>10363.131802386059</v>
      </c>
      <c r="BL252" s="2">
        <v>15850.709241191533</v>
      </c>
      <c r="BM252" s="2">
        <v>5442.3760840073755</v>
      </c>
    </row>
    <row r="253" spans="1:65">
      <c r="A253" s="2">
        <f t="shared" si="3"/>
        <v>2247</v>
      </c>
      <c r="B253" s="1">
        <f>economy!Z293</f>
        <v>2699.2507235091039</v>
      </c>
      <c r="C253" s="1">
        <f>economy!AA293</f>
        <v>165.87354671923896</v>
      </c>
      <c r="D253" s="1">
        <f>economy!AB293</f>
        <v>856.10865350595645</v>
      </c>
      <c r="E253" s="1">
        <f>temperature!G403</f>
        <v>764.21152057992606</v>
      </c>
      <c r="F253" s="12">
        <f>temperature!I403</f>
        <v>5.8234396365228616</v>
      </c>
      <c r="G253" s="2">
        <f>economy!BE293</f>
        <v>4393.0353210849062</v>
      </c>
      <c r="H253" s="2">
        <f>economy!BF293</f>
        <v>15903.671338890361</v>
      </c>
      <c r="I253" s="2">
        <f>economy!BG293</f>
        <v>5457.6428499581098</v>
      </c>
      <c r="J253" s="1">
        <v>4038.8315215241873</v>
      </c>
      <c r="K253" s="1">
        <v>18864.532069751698</v>
      </c>
      <c r="L253" s="1">
        <v>97391.730792484188</v>
      </c>
      <c r="M253" s="1">
        <v>1600.4357570925831</v>
      </c>
      <c r="N253" s="12">
        <v>8.7207934443632702</v>
      </c>
      <c r="O253" s="2">
        <v>0</v>
      </c>
      <c r="P253" s="2">
        <v>0</v>
      </c>
      <c r="Q253" s="2">
        <v>0</v>
      </c>
      <c r="R253" s="2">
        <v>3835.6909548121553</v>
      </c>
      <c r="S253" s="2">
        <v>17915.70523333002</v>
      </c>
      <c r="T253" s="2">
        <v>92493.231986376384</v>
      </c>
      <c r="U253" s="2">
        <v>1536.0611679882659</v>
      </c>
      <c r="V253" s="2">
        <v>8.5117259926254452</v>
      </c>
      <c r="W253" s="2">
        <v>103.8310386940521</v>
      </c>
      <c r="X253" s="2">
        <v>46.122284371634571</v>
      </c>
      <c r="Y253" s="2">
        <v>15.83188318209687</v>
      </c>
      <c r="Z253" s="2">
        <v>3630.4052520133896</v>
      </c>
      <c r="AA253" s="2">
        <v>16956.858917688009</v>
      </c>
      <c r="AB253" s="2">
        <v>87543.005715240753</v>
      </c>
      <c r="AC253" s="2">
        <v>1471.0089367036392</v>
      </c>
      <c r="AD253" s="2">
        <v>8.2918239148782718</v>
      </c>
      <c r="AE253" s="2">
        <v>414.93472754342235</v>
      </c>
      <c r="AF253" s="2">
        <v>184.31615189572227</v>
      </c>
      <c r="AG253" s="2">
        <v>63.268153890082232</v>
      </c>
      <c r="AH253" s="1">
        <v>3835.6909548122885</v>
      </c>
      <c r="AI253" s="1">
        <v>17915.705233329478</v>
      </c>
      <c r="AJ253" s="1">
        <v>92493.231986373459</v>
      </c>
      <c r="AK253" s="1">
        <v>1536.0496758004108</v>
      </c>
      <c r="AL253" s="12">
        <v>8.5116635319880576</v>
      </c>
      <c r="AM253" s="2">
        <v>103.83103869405539</v>
      </c>
      <c r="AN253" s="2">
        <v>46.122284371633263</v>
      </c>
      <c r="AO253" s="2">
        <v>15.83188318209641</v>
      </c>
      <c r="AP253" s="2">
        <v>3630.4052520138571</v>
      </c>
      <c r="AQ253" s="2">
        <v>16956.858917686382</v>
      </c>
      <c r="AR253" s="2">
        <v>87543.005715232124</v>
      </c>
      <c r="AS253" s="2">
        <v>1470.9854739665998</v>
      </c>
      <c r="AT253" s="2">
        <v>8.2916917676710433</v>
      </c>
      <c r="AU253" s="2">
        <v>414.93472754347135</v>
      </c>
      <c r="AV253" s="2">
        <v>184.31615189570604</v>
      </c>
      <c r="AW253" s="2">
        <v>63.268153890076483</v>
      </c>
      <c r="AX253" s="2">
        <v>2699.2507235091039</v>
      </c>
      <c r="AY253" s="2">
        <v>165.87354671923896</v>
      </c>
      <c r="AZ253" s="2">
        <v>856.10865350595645</v>
      </c>
      <c r="BA253" s="2">
        <v>764.21152057992606</v>
      </c>
      <c r="BB253" s="2">
        <v>5.8234396365228616</v>
      </c>
      <c r="BC253" s="2">
        <v>4393.0353210849062</v>
      </c>
      <c r="BD253" s="2">
        <v>15903.671338890361</v>
      </c>
      <c r="BE253" s="2">
        <v>5457.6428499581098</v>
      </c>
      <c r="BF253" s="2">
        <v>1927.2956245303646</v>
      </c>
      <c r="BG253" s="2">
        <v>165.82675692715318</v>
      </c>
      <c r="BH253" s="2">
        <v>856.10072536962707</v>
      </c>
      <c r="BI253" s="2">
        <v>663.00254006360433</v>
      </c>
      <c r="BJ253" s="2">
        <v>5.0701626381393377</v>
      </c>
      <c r="BK253" s="2">
        <v>10557.770947572426</v>
      </c>
      <c r="BL253" s="2">
        <v>15899.554834453304</v>
      </c>
      <c r="BM253" s="2">
        <v>5457.5964641060964</v>
      </c>
    </row>
    <row r="254" spans="1:65">
      <c r="A254" s="2">
        <f t="shared" si="3"/>
        <v>2248</v>
      </c>
      <c r="B254" s="1">
        <f>economy!Z294</f>
        <v>2650.3219732243474</v>
      </c>
      <c r="C254" s="1">
        <f>economy!AA294</f>
        <v>164.40308987249165</v>
      </c>
      <c r="D254" s="1">
        <f>economy!AB294</f>
        <v>858.46425147816979</v>
      </c>
      <c r="E254" s="1">
        <f>temperature!G404</f>
        <v>762.85920095863685</v>
      </c>
      <c r="F254" s="12">
        <f>temperature!I404</f>
        <v>5.8186866434015103</v>
      </c>
      <c r="G254" s="2">
        <f>economy!BE294</f>
        <v>4504.9181327006127</v>
      </c>
      <c r="H254" s="2">
        <f>economy!BF294</f>
        <v>15951.851577963846</v>
      </c>
      <c r="I254" s="2">
        <f>economy!BG294</f>
        <v>5472.7495939066848</v>
      </c>
      <c r="J254" s="1">
        <v>3989.0324549879801</v>
      </c>
      <c r="K254" s="1">
        <v>18697.756821773866</v>
      </c>
      <c r="L254" s="1">
        <v>97659.791813678617</v>
      </c>
      <c r="M254" s="1">
        <v>1605.2222452166347</v>
      </c>
      <c r="N254" s="12">
        <v>8.743287568881513</v>
      </c>
      <c r="O254" s="2">
        <v>0</v>
      </c>
      <c r="P254" s="2">
        <v>0</v>
      </c>
      <c r="Q254" s="2">
        <v>0</v>
      </c>
      <c r="R254" s="2">
        <v>3788.3966252385894</v>
      </c>
      <c r="S254" s="2">
        <v>17757.318257605468</v>
      </c>
      <c r="T254" s="2">
        <v>92747.810378382303</v>
      </c>
      <c r="U254" s="2">
        <v>1540.6030998731183</v>
      </c>
      <c r="V254" s="2">
        <v>8.5338582244041294</v>
      </c>
      <c r="W254" s="2">
        <v>104.08263046136993</v>
      </c>
      <c r="X254" s="2">
        <v>46.26305033967688</v>
      </c>
      <c r="Y254" s="2">
        <v>15.875718623830963</v>
      </c>
      <c r="Z254" s="2">
        <v>3585.6421090758568</v>
      </c>
      <c r="AA254" s="2">
        <v>16806.948793203155</v>
      </c>
      <c r="AB254" s="2">
        <v>87783.959103371759</v>
      </c>
      <c r="AC254" s="2">
        <v>1475.3037255292684</v>
      </c>
      <c r="AD254" s="2">
        <v>8.3135655010030138</v>
      </c>
      <c r="AE254" s="2">
        <v>415.94015099614728</v>
      </c>
      <c r="AF254" s="2">
        <v>184.87868781303146</v>
      </c>
      <c r="AG254" s="2">
        <v>63.443331248427263</v>
      </c>
      <c r="AH254" s="1">
        <v>3788.3966252387104</v>
      </c>
      <c r="AI254" s="1">
        <v>17757.318257604958</v>
      </c>
      <c r="AJ254" s="1">
        <v>92747.81037837961</v>
      </c>
      <c r="AK254" s="1">
        <v>1540.5916303564511</v>
      </c>
      <c r="AL254" s="12">
        <v>8.5337960445932062</v>
      </c>
      <c r="AM254" s="2">
        <v>104.082630461373</v>
      </c>
      <c r="AN254" s="2">
        <v>46.263050339675708</v>
      </c>
      <c r="AO254" s="2">
        <v>15.875718623830538</v>
      </c>
      <c r="AP254" s="2">
        <v>3585.6421090762801</v>
      </c>
      <c r="AQ254" s="2">
        <v>16806.948793201671</v>
      </c>
      <c r="AR254" s="2">
        <v>87783.959103363784</v>
      </c>
      <c r="AS254" s="2">
        <v>1475.2803090633358</v>
      </c>
      <c r="AT254" s="2">
        <v>8.3134339427050126</v>
      </c>
      <c r="AU254" s="2">
        <v>415.94015099619236</v>
      </c>
      <c r="AV254" s="2">
        <v>184.87868781301651</v>
      </c>
      <c r="AW254" s="2">
        <v>63.44333124842197</v>
      </c>
      <c r="AX254" s="2">
        <v>2650.3219732243474</v>
      </c>
      <c r="AY254" s="2">
        <v>164.40308987249165</v>
      </c>
      <c r="AZ254" s="2">
        <v>858.46425147816979</v>
      </c>
      <c r="BA254" s="2">
        <v>762.85920095863685</v>
      </c>
      <c r="BB254" s="2">
        <v>5.8186866434015103</v>
      </c>
      <c r="BC254" s="2">
        <v>4504.9181327006127</v>
      </c>
      <c r="BD254" s="2">
        <v>15951.851577963846</v>
      </c>
      <c r="BE254" s="2">
        <v>5472.7495939066848</v>
      </c>
      <c r="BF254" s="2">
        <v>1886.0347883061381</v>
      </c>
      <c r="BG254" s="2">
        <v>164.36053579585706</v>
      </c>
      <c r="BH254" s="2">
        <v>858.45695517886577</v>
      </c>
      <c r="BI254" s="2">
        <v>662.0364053925889</v>
      </c>
      <c r="BJ254" s="2">
        <v>5.0656349406998888</v>
      </c>
      <c r="BK254" s="2">
        <v>10753.900735599696</v>
      </c>
      <c r="BL254" s="2">
        <v>15948.062715933493</v>
      </c>
      <c r="BM254" s="2">
        <v>5472.70690307922</v>
      </c>
    </row>
    <row r="255" spans="1:65">
      <c r="A255" s="2">
        <f t="shared" si="3"/>
        <v>2249</v>
      </c>
      <c r="B255" s="1">
        <f>economy!Z295</f>
        <v>2602.0589101997516</v>
      </c>
      <c r="C255" s="1">
        <f>economy!AA295</f>
        <v>162.94099324978336</v>
      </c>
      <c r="D255" s="1">
        <f>economy!AB295</f>
        <v>860.80239712346292</v>
      </c>
      <c r="E255" s="1">
        <f>temperature!G405</f>
        <v>761.51805208795975</v>
      </c>
      <c r="F255" s="12">
        <f>temperature!I405</f>
        <v>5.8139056652102896</v>
      </c>
      <c r="G255" s="2">
        <f>economy!BE295</f>
        <v>4618.7404885170326</v>
      </c>
      <c r="H255" s="2">
        <f>economy!BF295</f>
        <v>15999.720913600115</v>
      </c>
      <c r="I255" s="2">
        <f>economy!BG295</f>
        <v>5487.7470637038277</v>
      </c>
      <c r="J255" s="1">
        <v>3939.7512715511889</v>
      </c>
      <c r="K255" s="1">
        <v>18531.886776880518</v>
      </c>
      <c r="L255" s="1">
        <v>97925.860801364121</v>
      </c>
      <c r="M255" s="1">
        <v>1609.9991123363425</v>
      </c>
      <c r="N255" s="12">
        <v>8.765688402321814</v>
      </c>
      <c r="O255" s="2">
        <v>0</v>
      </c>
      <c r="P255" s="2">
        <v>0</v>
      </c>
      <c r="Q255" s="2">
        <v>0</v>
      </c>
      <c r="R255" s="2">
        <v>3741.5941308677293</v>
      </c>
      <c r="S255" s="2">
        <v>17599.790956087389</v>
      </c>
      <c r="T255" s="2">
        <v>93000.496929921166</v>
      </c>
      <c r="U255" s="2">
        <v>1545.1359183232696</v>
      </c>
      <c r="V255" s="2">
        <v>8.5558995619142717</v>
      </c>
      <c r="W255" s="2">
        <v>104.33231118704281</v>
      </c>
      <c r="X255" s="2">
        <v>46.402834870129446</v>
      </c>
      <c r="Y255" s="2">
        <v>15.919236086330068</v>
      </c>
      <c r="Z255" s="2">
        <v>3541.3444783821583</v>
      </c>
      <c r="AA255" s="2">
        <v>16657.852333268202</v>
      </c>
      <c r="AB255" s="2">
        <v>88023.121902102212</v>
      </c>
      <c r="AC255" s="2">
        <v>1479.5899138811394</v>
      </c>
      <c r="AD255" s="2">
        <v>8.335218764877073</v>
      </c>
      <c r="AE255" s="2">
        <v>416.93793744981878</v>
      </c>
      <c r="AF255" s="2">
        <v>185.43730166094772</v>
      </c>
      <c r="AG255" s="2">
        <v>63.617237882440769</v>
      </c>
      <c r="AH255" s="1">
        <v>3741.5941308678393</v>
      </c>
      <c r="AI255" s="1">
        <v>17599.790956086941</v>
      </c>
      <c r="AJ255" s="1">
        <v>93000.496929918678</v>
      </c>
      <c r="AK255" s="1">
        <v>1545.1244713168644</v>
      </c>
      <c r="AL255" s="12">
        <v>8.5558376602304325</v>
      </c>
      <c r="AM255" s="2">
        <v>104.33231118704563</v>
      </c>
      <c r="AN255" s="2">
        <v>46.40283487012838</v>
      </c>
      <c r="AO255" s="2">
        <v>15.919236086329683</v>
      </c>
      <c r="AP255" s="2">
        <v>3541.3444783825421</v>
      </c>
      <c r="AQ255" s="2">
        <v>16657.852333266856</v>
      </c>
      <c r="AR255" s="2">
        <v>88023.121902094877</v>
      </c>
      <c r="AS255" s="2">
        <v>1479.56654335794</v>
      </c>
      <c r="AT255" s="2">
        <v>8.3350877898713502</v>
      </c>
      <c r="AU255" s="2">
        <v>416.93793744986044</v>
      </c>
      <c r="AV255" s="2">
        <v>185.43730166093391</v>
      </c>
      <c r="AW255" s="2">
        <v>63.617237882435909</v>
      </c>
      <c r="AX255" s="2">
        <v>2602.0589101997516</v>
      </c>
      <c r="AY255" s="2">
        <v>162.94099324978336</v>
      </c>
      <c r="AZ255" s="2">
        <v>860.80239712346292</v>
      </c>
      <c r="BA255" s="2">
        <v>761.51805208795975</v>
      </c>
      <c r="BB255" s="2">
        <v>5.8139056652102896</v>
      </c>
      <c r="BC255" s="2">
        <v>4618.7404885170326</v>
      </c>
      <c r="BD255" s="2">
        <v>15999.720913600115</v>
      </c>
      <c r="BE255" s="2">
        <v>5487.7470637038277</v>
      </c>
      <c r="BF255" s="2">
        <v>1845.4982699617151</v>
      </c>
      <c r="BG255" s="2">
        <v>162.90229172729897</v>
      </c>
      <c r="BH255" s="2">
        <v>860.79568233302973</v>
      </c>
      <c r="BI255" s="2">
        <v>661.07670053461356</v>
      </c>
      <c r="BJ255" s="2">
        <v>5.0611019964325399</v>
      </c>
      <c r="BK255" s="2">
        <v>10951.484769018565</v>
      </c>
      <c r="BL255" s="2">
        <v>15996.233640601487</v>
      </c>
      <c r="BM255" s="2">
        <v>5487.7077737137424</v>
      </c>
    </row>
    <row r="256" spans="1:65">
      <c r="A256" s="2">
        <f t="shared" si="3"/>
        <v>2250</v>
      </c>
      <c r="B256" s="1">
        <f>economy!Z296</f>
        <v>2554.4577992905165</v>
      </c>
      <c r="C256" s="1">
        <f>economy!AA296</f>
        <v>161.48728838009089</v>
      </c>
      <c r="D256" s="1">
        <f>economy!AB296</f>
        <v>863.12314737698739</v>
      </c>
      <c r="E256" s="1">
        <f>temperature!G406</f>
        <v>760.18789608083785</v>
      </c>
      <c r="F256" s="12">
        <f>temperature!I406</f>
        <v>5.8090986897045891</v>
      </c>
      <c r="G256" s="2">
        <f>economy!BE296</f>
        <v>4734.5077783467141</v>
      </c>
      <c r="H256" s="2">
        <f>economy!BF296</f>
        <v>16047.278070529444</v>
      </c>
      <c r="I256" s="2">
        <f>economy!BG296</f>
        <v>5502.6356165033894</v>
      </c>
      <c r="J256" s="1">
        <v>3890.984909939928</v>
      </c>
      <c r="K256" s="1">
        <v>18366.929667542674</v>
      </c>
      <c r="L256" s="1">
        <v>98189.944759522914</v>
      </c>
      <c r="M256" s="1">
        <v>1614.7664098112332</v>
      </c>
      <c r="N256" s="12">
        <v>8.7879966185157858</v>
      </c>
      <c r="O256" s="2">
        <v>0</v>
      </c>
      <c r="P256" s="2">
        <v>0</v>
      </c>
      <c r="Q256" s="2">
        <v>0</v>
      </c>
      <c r="R256" s="2">
        <v>3695.2805643981719</v>
      </c>
      <c r="S256" s="2">
        <v>17443.130672327778</v>
      </c>
      <c r="T256" s="2">
        <v>93251.298292696956</v>
      </c>
      <c r="U256" s="2">
        <v>1549.6596718728933</v>
      </c>
      <c r="V256" s="2">
        <v>8.5778506520933444</v>
      </c>
      <c r="W256" s="2">
        <v>104.58008939231922</v>
      </c>
      <c r="X256" s="2">
        <v>46.541640580181813</v>
      </c>
      <c r="Y256" s="2">
        <v>15.962436684163288</v>
      </c>
      <c r="Z256" s="2">
        <v>3497.5096082293067</v>
      </c>
      <c r="AA256" s="2">
        <v>16509.576488409137</v>
      </c>
      <c r="AB256" s="2">
        <v>88260.500407137646</v>
      </c>
      <c r="AC256" s="2">
        <v>1483.8675474378886</v>
      </c>
      <c r="AD256" s="2">
        <v>8.3567843248623337</v>
      </c>
      <c r="AE256" s="2">
        <v>417.9281209574707</v>
      </c>
      <c r="AF256" s="2">
        <v>185.99200389841315</v>
      </c>
      <c r="AG256" s="2">
        <v>63.789878246218976</v>
      </c>
      <c r="AH256" s="1">
        <v>3695.2805643982711</v>
      </c>
      <c r="AI256" s="1">
        <v>17443.130672327374</v>
      </c>
      <c r="AJ256" s="1">
        <v>93251.298292694686</v>
      </c>
      <c r="AK256" s="1">
        <v>1549.6482472175919</v>
      </c>
      <c r="AL256" s="12">
        <v>8.5777890258768092</v>
      </c>
      <c r="AM256" s="2">
        <v>104.58008939232184</v>
      </c>
      <c r="AN256" s="2">
        <v>46.541640580180811</v>
      </c>
      <c r="AO256" s="2">
        <v>15.962436684162936</v>
      </c>
      <c r="AP256" s="2">
        <v>3497.5096082296564</v>
      </c>
      <c r="AQ256" s="2">
        <v>16509.576488407904</v>
      </c>
      <c r="AR256" s="2">
        <v>88260.500407130909</v>
      </c>
      <c r="AS256" s="2">
        <v>1483.8442225326555</v>
      </c>
      <c r="AT256" s="2">
        <v>8.3566539276135803</v>
      </c>
      <c r="AU256" s="2">
        <v>417.92812095750895</v>
      </c>
      <c r="AV256" s="2">
        <v>185.99200389840053</v>
      </c>
      <c r="AW256" s="2">
        <v>63.789878246214464</v>
      </c>
      <c r="AX256" s="2">
        <v>2554.4577992905165</v>
      </c>
      <c r="AY256" s="2">
        <v>161.48728838009089</v>
      </c>
      <c r="AZ256" s="2">
        <v>863.12314737698739</v>
      </c>
      <c r="BA256" s="2">
        <v>760.18789608083785</v>
      </c>
      <c r="BB256" s="2">
        <v>5.8090986897045891</v>
      </c>
      <c r="BC256" s="2">
        <v>4734.5077783467141</v>
      </c>
      <c r="BD256" s="2">
        <v>16047.278070529444</v>
      </c>
      <c r="BE256" s="2">
        <v>5502.6356165033894</v>
      </c>
      <c r="BF256" s="2">
        <v>1805.6784478761074</v>
      </c>
      <c r="BG256" s="2">
        <v>161.45209087487004</v>
      </c>
      <c r="BH256" s="2">
        <v>863.11696777368024</v>
      </c>
      <c r="BI256" s="2">
        <v>660.12338298382963</v>
      </c>
      <c r="BJ256" s="2">
        <v>5.0565645608962573</v>
      </c>
      <c r="BK256" s="2">
        <v>11150.486019819684</v>
      </c>
      <c r="BL256" s="2">
        <v>16044.068402049299</v>
      </c>
      <c r="BM256" s="2">
        <v>5502.5994565719266</v>
      </c>
    </row>
    <row r="257" spans="1:65">
      <c r="A257" s="2">
        <f t="shared" si="3"/>
        <v>2251</v>
      </c>
      <c r="B257" s="1">
        <f>economy!Z297</f>
        <v>2507.5148049666309</v>
      </c>
      <c r="C257" s="1">
        <f>economy!AA297</f>
        <v>160.04200693306217</v>
      </c>
      <c r="D257" s="1">
        <f>economy!AB297</f>
        <v>865.42656070488056</v>
      </c>
      <c r="E257" s="1">
        <f>temperature!G407</f>
        <v>758.86856190284504</v>
      </c>
      <c r="F257" s="12">
        <f>temperature!I407</f>
        <v>5.80426761679231</v>
      </c>
      <c r="G257" s="2">
        <f>economy!BE297</f>
        <v>4852.2245705091746</v>
      </c>
      <c r="H257" s="2">
        <f>economy!BF297</f>
        <v>16094.521974552357</v>
      </c>
      <c r="I257" s="2">
        <f>economy!BG297</f>
        <v>5517.4156188553461</v>
      </c>
      <c r="J257" s="1">
        <v>3842.7302648093887</v>
      </c>
      <c r="K257" s="1">
        <v>18202.892868160532</v>
      </c>
      <c r="L257" s="1">
        <v>98452.050824388876</v>
      </c>
      <c r="M257" s="1">
        <v>1619.5241891010135</v>
      </c>
      <c r="N257" s="12">
        <v>8.8102128870635763</v>
      </c>
      <c r="O257" s="2">
        <v>0</v>
      </c>
      <c r="P257" s="2">
        <v>0</v>
      </c>
      <c r="Q257" s="2">
        <v>0</v>
      </c>
      <c r="R257" s="2">
        <v>3649.4529766742207</v>
      </c>
      <c r="S257" s="2">
        <v>17287.344409817611</v>
      </c>
      <c r="T257" s="2">
        <v>93500.221244013199</v>
      </c>
      <c r="U257" s="2">
        <v>1554.1744091543551</v>
      </c>
      <c r="V257" s="2">
        <v>8.5997121380368533</v>
      </c>
      <c r="W257" s="2">
        <v>104.82597368435356</v>
      </c>
      <c r="X257" s="2">
        <v>46.679470169731772</v>
      </c>
      <c r="Y257" s="2">
        <v>16.005321552914559</v>
      </c>
      <c r="Z257" s="2">
        <v>3454.1347073000461</v>
      </c>
      <c r="AA257" s="2">
        <v>16362.12788729095</v>
      </c>
      <c r="AB257" s="2">
        <v>88496.101033061364</v>
      </c>
      <c r="AC257" s="2">
        <v>1488.1366719743389</v>
      </c>
      <c r="AD257" s="2">
        <v>8.3782627958850835</v>
      </c>
      <c r="AE257" s="2">
        <v>418.91073591543898</v>
      </c>
      <c r="AF257" s="2">
        <v>186.54280531489295</v>
      </c>
      <c r="AG257" s="2">
        <v>63.961256877838402</v>
      </c>
      <c r="AH257" s="1">
        <v>3649.4529766743117</v>
      </c>
      <c r="AI257" s="1">
        <v>17287.344409817237</v>
      </c>
      <c r="AJ257" s="1">
        <v>93500.221244011147</v>
      </c>
      <c r="AK257" s="1">
        <v>1554.1630066927455</v>
      </c>
      <c r="AL257" s="12">
        <v>8.5996507846667907</v>
      </c>
      <c r="AM257" s="2">
        <v>104.82597368435594</v>
      </c>
      <c r="AN257" s="2">
        <v>46.679470169730862</v>
      </c>
      <c r="AO257" s="2">
        <v>16.005321552914229</v>
      </c>
      <c r="AP257" s="2">
        <v>3454.1347073003617</v>
      </c>
      <c r="AQ257" s="2">
        <v>16362.12788728984</v>
      </c>
      <c r="AR257" s="2">
        <v>88496.101033055107</v>
      </c>
      <c r="AS257" s="2">
        <v>1488.1133923658679</v>
      </c>
      <c r="AT257" s="2">
        <v>8.3781329709383048</v>
      </c>
      <c r="AU257" s="2">
        <v>418.91073591547411</v>
      </c>
      <c r="AV257" s="2">
        <v>186.54280531488126</v>
      </c>
      <c r="AW257" s="2">
        <v>63.961256877834288</v>
      </c>
      <c r="AX257" s="2">
        <v>2507.5148049666309</v>
      </c>
      <c r="AY257" s="2">
        <v>160.04200693306217</v>
      </c>
      <c r="AZ257" s="2">
        <v>865.42656070488056</v>
      </c>
      <c r="BA257" s="2">
        <v>758.86856190284504</v>
      </c>
      <c r="BB257" s="2">
        <v>5.80426761679231</v>
      </c>
      <c r="BC257" s="2">
        <v>4852.2245705091746</v>
      </c>
      <c r="BD257" s="2">
        <v>16094.521974552357</v>
      </c>
      <c r="BE257" s="2">
        <v>5517.4156188553461</v>
      </c>
      <c r="BF257" s="2">
        <v>1766.5676212549624</v>
      </c>
      <c r="BG257" s="2">
        <v>160.00999640872936</v>
      </c>
      <c r="BH257" s="2">
        <v>865.42087365465545</v>
      </c>
      <c r="BI257" s="2">
        <v>659.17641112368369</v>
      </c>
      <c r="BJ257" s="2">
        <v>5.0520233636740839</v>
      </c>
      <c r="BK257" s="2">
        <v>11350.866861235852</v>
      </c>
      <c r="BL257" s="2">
        <v>16091.567831010589</v>
      </c>
      <c r="BM257" s="2">
        <v>5517.3823397508395</v>
      </c>
    </row>
    <row r="258" spans="1:65">
      <c r="A258" s="2">
        <f t="shared" si="3"/>
        <v>2252</v>
      </c>
      <c r="B258" s="1">
        <f>economy!Z298</f>
        <v>2461.2259942314595</v>
      </c>
      <c r="C258" s="1">
        <f>economy!AA298</f>
        <v>158.60518048015055</v>
      </c>
      <c r="D258" s="1">
        <f>economy!AB298</f>
        <v>867.71269704084671</v>
      </c>
      <c r="E258" s="1">
        <f>temperature!G408</f>
        <v>757.55988500997978</v>
      </c>
      <c r="F258" s="12">
        <f>temperature!I408</f>
        <v>5.7994142625763665</v>
      </c>
      <c r="G258" s="2">
        <f>economy!BE298</f>
        <v>4971.8945979829714</v>
      </c>
      <c r="H258" s="2">
        <f>economy!BF298</f>
        <v>16141.451738185022</v>
      </c>
      <c r="I258" s="2">
        <f>economy!BG298</f>
        <v>5532.0874463222217</v>
      </c>
      <c r="J258" s="1">
        <v>3794.9841888830401</v>
      </c>
      <c r="K258" s="1">
        <v>18039.783401561053</v>
      </c>
      <c r="L258" s="1">
        <v>98712.186260564165</v>
      </c>
      <c r="M258" s="1">
        <v>1624.2725017463249</v>
      </c>
      <c r="N258" s="12">
        <v>8.8323378732851321</v>
      </c>
      <c r="O258" s="2">
        <v>0</v>
      </c>
      <c r="P258" s="2">
        <v>0</v>
      </c>
      <c r="Q258" s="2">
        <v>0</v>
      </c>
      <c r="R258" s="2">
        <v>3604.1083787174844</v>
      </c>
      <c r="S258" s="2">
        <v>17132.438838157661</v>
      </c>
      <c r="T258" s="2">
        <v>93747.272683085539</v>
      </c>
      <c r="U258" s="2">
        <v>1558.6801788798921</v>
      </c>
      <c r="V258" s="2">
        <v>8.6214846589441034</v>
      </c>
      <c r="W258" s="2">
        <v>105.06997275299321</v>
      </c>
      <c r="X258" s="2">
        <v>46.816326419272649</v>
      </c>
      <c r="Y258" s="2">
        <v>16.047891848565936</v>
      </c>
      <c r="Z258" s="2">
        <v>3411.2169465857396</v>
      </c>
      <c r="AA258" s="2">
        <v>16215.512842558241</v>
      </c>
      <c r="AB258" s="2">
        <v>88729.930309843607</v>
      </c>
      <c r="AC258" s="2">
        <v>1492.3973333441165</v>
      </c>
      <c r="AD258" s="2">
        <v>8.3996547893762337</v>
      </c>
      <c r="AE258" s="2">
        <v>419.8858170505211</v>
      </c>
      <c r="AF258" s="2">
        <v>187.0897170219317</v>
      </c>
      <c r="AG258" s="2">
        <v>64.131378396891733</v>
      </c>
      <c r="AH258" s="1">
        <v>3604.1083787175667</v>
      </c>
      <c r="AI258" s="1">
        <v>17132.438838157326</v>
      </c>
      <c r="AJ258" s="1">
        <v>93747.272683083604</v>
      </c>
      <c r="AK258" s="1">
        <v>1558.6687984562855</v>
      </c>
      <c r="AL258" s="12">
        <v>8.6214235758379871</v>
      </c>
      <c r="AM258" s="2">
        <v>105.06997275299538</v>
      </c>
      <c r="AN258" s="2">
        <v>46.816326419271803</v>
      </c>
      <c r="AO258" s="2">
        <v>16.047891848565627</v>
      </c>
      <c r="AP258" s="2">
        <v>3411.2169465860256</v>
      </c>
      <c r="AQ258" s="2">
        <v>16215.512842557226</v>
      </c>
      <c r="AR258" s="2">
        <v>88729.930309837917</v>
      </c>
      <c r="AS258" s="2">
        <v>1492.374098714718</v>
      </c>
      <c r="AT258" s="2">
        <v>8.3995255313554313</v>
      </c>
      <c r="AU258" s="2">
        <v>419.88581705055327</v>
      </c>
      <c r="AV258" s="2">
        <v>187.08971702192105</v>
      </c>
      <c r="AW258" s="2">
        <v>64.131378396887953</v>
      </c>
      <c r="AX258" s="2">
        <v>2461.2259942314595</v>
      </c>
      <c r="AY258" s="2">
        <v>158.60518048015055</v>
      </c>
      <c r="AZ258" s="2">
        <v>867.71269704084671</v>
      </c>
      <c r="BA258" s="2">
        <v>757.55988500997978</v>
      </c>
      <c r="BB258" s="2">
        <v>5.7994142625763665</v>
      </c>
      <c r="BC258" s="2">
        <v>4971.8945979829714</v>
      </c>
      <c r="BD258" s="2">
        <v>16141.451738185022</v>
      </c>
      <c r="BE258" s="2">
        <v>5532.0874463222217</v>
      </c>
      <c r="BF258" s="2">
        <v>1728.1580159593079</v>
      </c>
      <c r="BG258" s="2">
        <v>158.57606855807254</v>
      </c>
      <c r="BH258" s="2">
        <v>867.70746330398129</v>
      </c>
      <c r="BI258" s="2">
        <v>658.23574416215001</v>
      </c>
      <c r="BJ258" s="2">
        <v>5.0474791093730422</v>
      </c>
      <c r="BK258" s="2">
        <v>11552.589099909927</v>
      </c>
      <c r="BL258" s="2">
        <v>16138.732793947183</v>
      </c>
      <c r="BM258" s="2">
        <v>5532.056818646678</v>
      </c>
    </row>
    <row r="259" spans="1:65">
      <c r="A259" s="2">
        <f t="shared" si="3"/>
        <v>2253</v>
      </c>
      <c r="B259" s="1">
        <f>economy!Z299</f>
        <v>2415.5873395059321</v>
      </c>
      <c r="C259" s="1">
        <f>economy!AA299</f>
        <v>157.17684028191638</v>
      </c>
      <c r="D259" s="1">
        <f>economy!AB299</f>
        <v>869.98161772551009</v>
      </c>
      <c r="E259" s="1">
        <f>temperature!G409</f>
        <v>756.26170700634589</v>
      </c>
      <c r="F259" s="12">
        <f>temperature!I409</f>
        <v>5.7945403632020289</v>
      </c>
      <c r="G259" s="2">
        <f>economy!BE299</f>
        <v>5093.520745350138</v>
      </c>
      <c r="H259" s="2">
        <f>economy!BF299</f>
        <v>16188.066647382788</v>
      </c>
      <c r="I259" s="2">
        <f>economy!BG299</f>
        <v>5546.6514831120985</v>
      </c>
      <c r="J259" s="1">
        <v>3747.7434950440315</v>
      </c>
      <c r="K259" s="1">
        <v>17877.607945453947</v>
      </c>
      <c r="L259" s="1">
        <v>98970.358457187976</v>
      </c>
      <c r="M259" s="1">
        <v>1629.0113993500702</v>
      </c>
      <c r="N259" s="12">
        <v>8.8543722381746033</v>
      </c>
      <c r="O259" s="2">
        <v>0</v>
      </c>
      <c r="P259" s="2">
        <v>0</v>
      </c>
      <c r="Q259" s="2">
        <v>0</v>
      </c>
      <c r="R259" s="2">
        <v>3559.2437437131052</v>
      </c>
      <c r="S259" s="2">
        <v>16978.420299189766</v>
      </c>
      <c r="T259" s="2">
        <v>93992.459627402452</v>
      </c>
      <c r="U259" s="2">
        <v>1563.1770298238416</v>
      </c>
      <c r="V259" s="2">
        <v>8.6431688500671218</v>
      </c>
      <c r="W259" s="2">
        <v>105.31209536761688</v>
      </c>
      <c r="X259" s="2">
        <v>46.952212187806346</v>
      </c>
      <c r="Y259" s="2">
        <v>16.090148746889522</v>
      </c>
      <c r="Z259" s="2">
        <v>3368.7534612662826</v>
      </c>
      <c r="AA259" s="2">
        <v>16069.737356638241</v>
      </c>
      <c r="AB259" s="2">
        <v>88961.994879397898</v>
      </c>
      <c r="AC259" s="2">
        <v>1496.6495774627865</v>
      </c>
      <c r="AD259" s="2">
        <v>8.4209609132147367</v>
      </c>
      <c r="AE259" s="2">
        <v>420.85339940734144</v>
      </c>
      <c r="AF259" s="2">
        <v>187.63275044481435</v>
      </c>
      <c r="AG259" s="2">
        <v>64.30024750205753</v>
      </c>
      <c r="AH259" s="1">
        <v>3559.2437437131794</v>
      </c>
      <c r="AI259" s="1">
        <v>16978.42029918946</v>
      </c>
      <c r="AJ259" s="1">
        <v>93992.459627400647</v>
      </c>
      <c r="AK259" s="1">
        <v>1563.1656712842487</v>
      </c>
      <c r="AL259" s="12">
        <v>8.6431080346800933</v>
      </c>
      <c r="AM259" s="2">
        <v>105.31209536761891</v>
      </c>
      <c r="AN259" s="2">
        <v>46.952212187805571</v>
      </c>
      <c r="AO259" s="2">
        <v>16.090148746889245</v>
      </c>
      <c r="AP259" s="2">
        <v>3368.7534612665413</v>
      </c>
      <c r="AQ259" s="2">
        <v>16069.737356637328</v>
      </c>
      <c r="AR259" s="2">
        <v>88961.99487939266</v>
      </c>
      <c r="AS259" s="2">
        <v>1496.6263874982412</v>
      </c>
      <c r="AT259" s="2">
        <v>8.4208322168216228</v>
      </c>
      <c r="AU259" s="2">
        <v>420.85339940737117</v>
      </c>
      <c r="AV259" s="2">
        <v>187.63275044480443</v>
      </c>
      <c r="AW259" s="2">
        <v>64.300247502054063</v>
      </c>
      <c r="AX259" s="2">
        <v>2415.5873395059321</v>
      </c>
      <c r="AY259" s="2">
        <v>157.17684028191638</v>
      </c>
      <c r="AZ259" s="2">
        <v>869.98161772551009</v>
      </c>
      <c r="BA259" s="2">
        <v>756.26170700634589</v>
      </c>
      <c r="BB259" s="2">
        <v>5.7945403632020289</v>
      </c>
      <c r="BC259" s="2">
        <v>5093.520745350138</v>
      </c>
      <c r="BD259" s="2">
        <v>16188.066647382788</v>
      </c>
      <c r="BE259" s="2">
        <v>5546.6514831120985</v>
      </c>
      <c r="BF259" s="2">
        <v>1690.4417902519276</v>
      </c>
      <c r="BG259" s="2">
        <v>157.15036465437447</v>
      </c>
      <c r="BH259" s="2">
        <v>869.97680118654978</v>
      </c>
      <c r="BI259" s="2">
        <v>657.30134207083609</v>
      </c>
      <c r="BJ259" s="2">
        <v>5.0429324785768825</v>
      </c>
      <c r="BK259" s="2">
        <v>11755.614008371052</v>
      </c>
      <c r="BL259" s="2">
        <v>16185.564191698893</v>
      </c>
      <c r="BM259" s="2">
        <v>5546.6232957238872</v>
      </c>
    </row>
    <row r="260" spans="1:65">
      <c r="A260" s="2">
        <f t="shared" si="3"/>
        <v>2254</v>
      </c>
      <c r="B260" s="1">
        <f>economy!Z300</f>
        <v>2370.5947214806529</v>
      </c>
      <c r="C260" s="1">
        <f>economy!AA300</f>
        <v>155.75701709912079</v>
      </c>
      <c r="D260" s="1">
        <f>economy!AB300</f>
        <v>872.23338544839135</v>
      </c>
      <c r="E260" s="1">
        <f>temperature!G410</f>
        <v>754.97387532060611</v>
      </c>
      <c r="F260" s="12">
        <f>temperature!I410</f>
        <v>5.7896475785187453</v>
      </c>
      <c r="G260" s="2">
        <f>economy!BE300</f>
        <v>5217.1050365595001</v>
      </c>
      <c r="H260" s="2">
        <f>economy!BF300</f>
        <v>16234.366149258794</v>
      </c>
      <c r="I260" s="2">
        <f>economy!BG300</f>
        <v>5561.1081217269875</v>
      </c>
      <c r="J260" s="1">
        <v>3701.0049583792975</v>
      </c>
      <c r="K260" s="1">
        <v>17716.372838844371</v>
      </c>
      <c r="L260" s="1">
        <v>99226.574924158398</v>
      </c>
      <c r="M260" s="1">
        <v>1633.7409335593138</v>
      </c>
      <c r="N260" s="12">
        <v>8.8763166383577659</v>
      </c>
      <c r="O260" s="2">
        <v>0</v>
      </c>
      <c r="P260" s="2">
        <v>0</v>
      </c>
      <c r="Q260" s="2">
        <v>0</v>
      </c>
      <c r="R260" s="2">
        <v>3514.8560089510365</v>
      </c>
      <c r="S260" s="2">
        <v>16825.294813086999</v>
      </c>
      <c r="T260" s="2">
        <v>94235.789209137773</v>
      </c>
      <c r="U260" s="2">
        <v>1567.6650108054073</v>
      </c>
      <c r="V260" s="2">
        <v>8.6647653426626778</v>
      </c>
      <c r="W260" s="2">
        <v>105.55235037402528</v>
      </c>
      <c r="X260" s="2">
        <v>47.087130410782201</v>
      </c>
      <c r="Y260" s="2">
        <v>16.132093442847857</v>
      </c>
      <c r="Z260" s="2">
        <v>3326.7413525474876</v>
      </c>
      <c r="AA260" s="2">
        <v>15924.807127505128</v>
      </c>
      <c r="AB260" s="2">
        <v>89192.301492184924</v>
      </c>
      <c r="AC260" s="2">
        <v>1500.8934502915019</v>
      </c>
      <c r="AD260" s="2">
        <v>8.4421817716741518</v>
      </c>
      <c r="AE260" s="2">
        <v>421.81351833592618</v>
      </c>
      <c r="AF260" s="2">
        <v>188.17191731432834</v>
      </c>
      <c r="AG260" s="2">
        <v>64.467868968704153</v>
      </c>
      <c r="AH260" s="1">
        <v>3514.8560089511038</v>
      </c>
      <c r="AI260" s="1">
        <v>16825.294813086723</v>
      </c>
      <c r="AJ260" s="1">
        <v>94235.789209136128</v>
      </c>
      <c r="AK260" s="1">
        <v>1567.653673997519</v>
      </c>
      <c r="AL260" s="12">
        <v>8.6647047924869227</v>
      </c>
      <c r="AM260" s="2">
        <v>105.55235037402714</v>
      </c>
      <c r="AN260" s="2">
        <v>47.087130410781484</v>
      </c>
      <c r="AO260" s="2">
        <v>16.132093442847598</v>
      </c>
      <c r="AP260" s="2">
        <v>3326.7413525477232</v>
      </c>
      <c r="AQ260" s="2">
        <v>15924.807127504284</v>
      </c>
      <c r="AR260" s="2">
        <v>89192.301492180108</v>
      </c>
      <c r="AS260" s="2">
        <v>1500.8703046810165</v>
      </c>
      <c r="AT260" s="2">
        <v>8.4420536316868802</v>
      </c>
      <c r="AU260" s="2">
        <v>421.81351833595346</v>
      </c>
      <c r="AV260" s="2">
        <v>188.17191731431919</v>
      </c>
      <c r="AW260" s="2">
        <v>64.467868968700941</v>
      </c>
      <c r="AX260" s="2">
        <v>2370.5947214806529</v>
      </c>
      <c r="AY260" s="2">
        <v>155.75701709912079</v>
      </c>
      <c r="AZ260" s="2">
        <v>872.23338544839135</v>
      </c>
      <c r="BA260" s="2">
        <v>754.97387532060611</v>
      </c>
      <c r="BB260" s="2">
        <v>5.7896475785187453</v>
      </c>
      <c r="BC260" s="2">
        <v>5217.1050365595001</v>
      </c>
      <c r="BD260" s="2">
        <v>16234.366149258794</v>
      </c>
      <c r="BE260" s="2">
        <v>5561.1081217269875</v>
      </c>
      <c r="BF260" s="2">
        <v>1653.411040458207</v>
      </c>
      <c r="BG260" s="2">
        <v>155.73293917547269</v>
      </c>
      <c r="BH260" s="2">
        <v>872.22895286755931</v>
      </c>
      <c r="BI260" s="2">
        <v>656.37316552775792</v>
      </c>
      <c r="BJ260" s="2">
        <v>5.0383841287540285</v>
      </c>
      <c r="BK260" s="2">
        <v>11959.902357767247</v>
      </c>
      <c r="BL260" s="2">
        <v>16232.062958192158</v>
      </c>
      <c r="BM260" s="2">
        <v>5561.0821802888995</v>
      </c>
    </row>
    <row r="261" spans="1:65">
      <c r="A261" s="2">
        <f t="shared" si="3"/>
        <v>2255</v>
      </c>
      <c r="B261" s="1">
        <f>economy!Z301</f>
        <v>2326.2439319382538</v>
      </c>
      <c r="C261" s="1">
        <f>economy!AA301</f>
        <v>154.34574102543897</v>
      </c>
      <c r="D261" s="1">
        <f>economy!AB301</f>
        <v>874.46806419231643</v>
      </c>
      <c r="E261" s="1">
        <f>temperature!G411</f>
        <v>753.69624290016156</v>
      </c>
      <c r="F261" s="12">
        <f>temperature!I411</f>
        <v>5.784737495565615</v>
      </c>
      <c r="G261" s="2">
        <f>economy!BE301</f>
        <v>5342.6486235353332</v>
      </c>
      <c r="H261" s="2">
        <f>economy!BF301</f>
        <v>16280.349840720864</v>
      </c>
      <c r="I261" s="2">
        <f>economy!BG301</f>
        <v>5575.4577626256405</v>
      </c>
      <c r="J261" s="1">
        <v>3654.7653181769647</v>
      </c>
      <c r="K261" s="1">
        <v>17556.084088400457</v>
      </c>
      <c r="L261" s="1">
        <v>99480.843288408039</v>
      </c>
      <c r="M261" s="1">
        <v>1638.4611560477379</v>
      </c>
      <c r="N261" s="12">
        <v>8.8981717260523983</v>
      </c>
      <c r="O261" s="2">
        <v>0</v>
      </c>
      <c r="P261" s="2">
        <v>0</v>
      </c>
      <c r="Q261" s="2">
        <v>0</v>
      </c>
      <c r="R261" s="2">
        <v>3470.9420777229884</v>
      </c>
      <c r="S261" s="2">
        <v>16673.068084400904</v>
      </c>
      <c r="T261" s="2">
        <v>94477.268671613332</v>
      </c>
      <c r="U261" s="2">
        <v>1572.144170671965</v>
      </c>
      <c r="V261" s="2">
        <v>8.6862747639472975</v>
      </c>
      <c r="W261" s="2">
        <v>105.79074669138419</v>
      </c>
      <c r="X261" s="2">
        <v>47.221084098060828</v>
      </c>
      <c r="Y261" s="2">
        <v>16.173727150002655</v>
      </c>
      <c r="Z261" s="2">
        <v>3285.1776894565114</v>
      </c>
      <c r="AA261" s="2">
        <v>15780.727554403535</v>
      </c>
      <c r="AB261" s="2">
        <v>89420.85700386492</v>
      </c>
      <c r="AC261" s="2">
        <v>1505.1289978211573</v>
      </c>
      <c r="AD261" s="2">
        <v>8.4633179653722568</v>
      </c>
      <c r="AE261" s="2">
        <v>422.76620947948589</v>
      </c>
      <c r="AF261" s="2">
        <v>188.70722965862745</v>
      </c>
      <c r="AG261" s="2">
        <v>64.634247646526916</v>
      </c>
      <c r="AH261" s="1">
        <v>3470.9420777230498</v>
      </c>
      <c r="AI261" s="1">
        <v>16673.068084400649</v>
      </c>
      <c r="AJ261" s="1">
        <v>94477.268671611804</v>
      </c>
      <c r="AK261" s="1">
        <v>1572.1328554451291</v>
      </c>
      <c r="AL261" s="12">
        <v>8.6862144765114344</v>
      </c>
      <c r="AM261" s="2">
        <v>105.79074669138586</v>
      </c>
      <c r="AN261" s="2">
        <v>47.22108409806016</v>
      </c>
      <c r="AO261" s="2">
        <v>16.173727150002421</v>
      </c>
      <c r="AP261" s="2">
        <v>3285.1776894567247</v>
      </c>
      <c r="AQ261" s="2">
        <v>15780.727554402765</v>
      </c>
      <c r="AR261" s="2">
        <v>89420.857003860467</v>
      </c>
      <c r="AS261" s="2">
        <v>1505.1058962573197</v>
      </c>
      <c r="AT261" s="2">
        <v>8.4631903766441585</v>
      </c>
      <c r="AU261" s="2">
        <v>422.76620947951108</v>
      </c>
      <c r="AV261" s="2">
        <v>188.70722965861913</v>
      </c>
      <c r="AW261" s="2">
        <v>64.634247646523932</v>
      </c>
      <c r="AX261" s="2">
        <v>2326.2439319382538</v>
      </c>
      <c r="AY261" s="2">
        <v>154.34574102543897</v>
      </c>
      <c r="AZ261" s="2">
        <v>874.46806419231643</v>
      </c>
      <c r="BA261" s="2">
        <v>753.69624290016156</v>
      </c>
      <c r="BB261" s="2">
        <v>5.784737495565615</v>
      </c>
      <c r="BC261" s="2">
        <v>5342.6486235353332</v>
      </c>
      <c r="BD261" s="2">
        <v>16280.349840720864</v>
      </c>
      <c r="BE261" s="2">
        <v>5575.4577626256405</v>
      </c>
      <c r="BF261" s="2">
        <v>1617.0578065380889</v>
      </c>
      <c r="BG261" s="2">
        <v>154.32384379036151</v>
      </c>
      <c r="BH261" s="2">
        <v>874.46398497669043</v>
      </c>
      <c r="BI261" s="2">
        <v>655.4511758635972</v>
      </c>
      <c r="BJ261" s="2">
        <v>5.0338346951229473</v>
      </c>
      <c r="BK261" s="2">
        <v>12165.41445079917</v>
      </c>
      <c r="BL261" s="2">
        <v>16278.230059203444</v>
      </c>
      <c r="BM261" s="2">
        <v>5575.4338882683032</v>
      </c>
    </row>
    <row r="262" spans="1:65">
      <c r="A262" s="2">
        <f t="shared" si="3"/>
        <v>2256</v>
      </c>
      <c r="B262" s="1">
        <f>economy!Z302</f>
        <v>2282.5306765478563</v>
      </c>
      <c r="C262" s="1">
        <f>economy!AA302</f>
        <v>152.94304133981112</v>
      </c>
      <c r="D262" s="1">
        <f>economy!AB302</f>
        <v>876.68571918010832</v>
      </c>
      <c r="E262" s="1">
        <f>temperature!G412</f>
        <v>752.42866792206496</v>
      </c>
      <c r="F262" s="12">
        <f>temperature!I412</f>
        <v>5.7798116318892134</v>
      </c>
      <c r="G262" s="2">
        <f>economy!BE302</f>
        <v>5470.1517756551029</v>
      </c>
      <c r="H262" s="2">
        <f>economy!BF302</f>
        <v>16326.017457956514</v>
      </c>
      <c r="I262" s="2">
        <f>economy!BG302</f>
        <v>5589.7008138998581</v>
      </c>
      <c r="J262" s="1">
        <v>3609.0212798776438</v>
      </c>
      <c r="K262" s="1">
        <v>17396.747374773517</v>
      </c>
      <c r="L262" s="1">
        <v>99733.171290232523</v>
      </c>
      <c r="M262" s="1">
        <v>1643.1721184986498</v>
      </c>
      <c r="N262" s="12">
        <v>8.9199381490315144</v>
      </c>
      <c r="O262" s="2">
        <v>0</v>
      </c>
      <c r="P262" s="2">
        <v>0</v>
      </c>
      <c r="Q262" s="2">
        <v>0</v>
      </c>
      <c r="R262" s="2">
        <v>3427.4988211755876</v>
      </c>
      <c r="S262" s="2">
        <v>16521.745508063832</v>
      </c>
      <c r="T262" s="2">
        <v>94716.905365811996</v>
      </c>
      <c r="U262" s="2">
        <v>1576.614558282881</v>
      </c>
      <c r="V262" s="2">
        <v>8.707697737055188</v>
      </c>
      <c r="W262" s="2">
        <v>106.02729330921787</v>
      </c>
      <c r="X262" s="2">
        <v>47.354076331904722</v>
      </c>
      <c r="Y262" s="2">
        <v>16.215051099932165</v>
      </c>
      <c r="Z262" s="2">
        <v>3244.0595105958187</v>
      </c>
      <c r="AA262" s="2">
        <v>15637.503743529714</v>
      </c>
      <c r="AB262" s="2">
        <v>89647.668371997046</v>
      </c>
      <c r="AC262" s="2">
        <v>1509.3562660570356</v>
      </c>
      <c r="AD262" s="2">
        <v>8.4843700912235906</v>
      </c>
      <c r="AE262" s="2">
        <v>423.7115087624021</v>
      </c>
      <c r="AF262" s="2">
        <v>189.23869979520137</v>
      </c>
      <c r="AG262" s="2">
        <v>64.799388457219578</v>
      </c>
      <c r="AH262" s="1">
        <v>3427.4988211756413</v>
      </c>
      <c r="AI262" s="1">
        <v>16521.745508063599</v>
      </c>
      <c r="AJ262" s="1">
        <v>94716.905365810613</v>
      </c>
      <c r="AK262" s="1">
        <v>1576.6032644880815</v>
      </c>
      <c r="AL262" s="12">
        <v>8.7076377099236595</v>
      </c>
      <c r="AM262" s="2">
        <v>106.02729330921946</v>
      </c>
      <c r="AN262" s="2">
        <v>47.354076331904089</v>
      </c>
      <c r="AO262" s="2">
        <v>16.215051099931951</v>
      </c>
      <c r="AP262" s="2">
        <v>3244.0595105960124</v>
      </c>
      <c r="AQ262" s="2">
        <v>15637.503743529023</v>
      </c>
      <c r="AR262" s="2">
        <v>89647.668371992913</v>
      </c>
      <c r="AS262" s="2">
        <v>1509.3332082357729</v>
      </c>
      <c r="AT262" s="2">
        <v>8.4842430486819502</v>
      </c>
      <c r="AU262" s="2">
        <v>423.7115087624253</v>
      </c>
      <c r="AV262" s="2">
        <v>189.23869979519375</v>
      </c>
      <c r="AW262" s="2">
        <v>64.79938845721685</v>
      </c>
      <c r="AX262" s="2">
        <v>2282.5306765478563</v>
      </c>
      <c r="AY262" s="2">
        <v>152.94304133981112</v>
      </c>
      <c r="AZ262" s="2">
        <v>876.68571918010832</v>
      </c>
      <c r="BA262" s="2">
        <v>752.42866792206496</v>
      </c>
      <c r="BB262" s="2">
        <v>5.7798116318892134</v>
      </c>
      <c r="BC262" s="2">
        <v>5470.1517756551029</v>
      </c>
      <c r="BD262" s="2">
        <v>16326.017457956514</v>
      </c>
      <c r="BE262" s="2">
        <v>5589.7008138998581</v>
      </c>
      <c r="BF262" s="2">
        <v>1581.3740775662206</v>
      </c>
      <c r="BG262" s="2">
        <v>152.92312740458107</v>
      </c>
      <c r="BH262" s="2">
        <v>876.68196517298952</v>
      </c>
      <c r="BI262" s="2">
        <v>654.53533501126026</v>
      </c>
      <c r="BJ262" s="2">
        <v>5.0292847914770782</v>
      </c>
      <c r="BK262" s="2">
        <v>12372.110154804404</v>
      </c>
      <c r="BL262" s="2">
        <v>16324.066491174224</v>
      </c>
      <c r="BM262" s="2">
        <v>5589.6788419914128</v>
      </c>
    </row>
    <row r="263" spans="1:65">
      <c r="A263" s="2">
        <f t="shared" si="3"/>
        <v>2257</v>
      </c>
      <c r="B263" s="1">
        <f>economy!Z303</f>
        <v>2239.4505776334872</v>
      </c>
      <c r="C263" s="1">
        <f>economy!AA303</f>
        <v>151.5489463766302</v>
      </c>
      <c r="D263" s="1">
        <f>economy!AB303</f>
        <v>878.88641682341745</v>
      </c>
      <c r="E263" s="1">
        <f>temperature!G413</f>
        <v>751.17101351973542</v>
      </c>
      <c r="F263" s="12">
        <f>temperature!I413</f>
        <v>5.7748714387020419</v>
      </c>
      <c r="G263" s="2">
        <f>economy!BE303</f>
        <v>5599.6138701193977</v>
      </c>
      <c r="H263" s="2">
        <f>economy!BF303</f>
        <v>16371.368866700001</v>
      </c>
      <c r="I263" s="2">
        <f>economy!BG303</f>
        <v>5603.8376909634599</v>
      </c>
      <c r="J263" s="1">
        <v>3563.7695169801545</v>
      </c>
      <c r="K263" s="1">
        <v>17238.368058869804</v>
      </c>
      <c r="L263" s="1">
        <v>99983.566779671921</v>
      </c>
      <c r="M263" s="1">
        <v>1647.8738725885275</v>
      </c>
      <c r="N263" s="12">
        <v>8.9416165505893677</v>
      </c>
      <c r="O263" s="2">
        <v>0</v>
      </c>
      <c r="P263" s="2">
        <v>0</v>
      </c>
      <c r="Q263" s="2">
        <v>0</v>
      </c>
      <c r="R263" s="2">
        <v>3384.5230801202342</v>
      </c>
      <c r="S263" s="2">
        <v>16371.332175345278</v>
      </c>
      <c r="T263" s="2">
        <v>94954.706746941491</v>
      </c>
      <c r="U263" s="2">
        <v>1581.0762224938499</v>
      </c>
      <c r="V263" s="2">
        <v>8.7290348809989879</v>
      </c>
      <c r="W263" s="2">
        <v>106.26199928445408</v>
      </c>
      <c r="X263" s="2">
        <v>47.486110264993592</v>
      </c>
      <c r="Y263" s="2">
        <v>16.2560665416568</v>
      </c>
      <c r="Z263" s="2">
        <v>3203.3838258561946</v>
      </c>
      <c r="AA263" s="2">
        <v>15495.140513669043</v>
      </c>
      <c r="AB263" s="2">
        <v>89872.742652787187</v>
      </c>
      <c r="AC263" s="2">
        <v>1513.5753010039421</v>
      </c>
      <c r="AD263" s="2">
        <v>8.505338742394903</v>
      </c>
      <c r="AE263" s="2">
        <v>424.64945237841675</v>
      </c>
      <c r="AF263" s="2">
        <v>189.7663403229447</v>
      </c>
      <c r="AG263" s="2">
        <v>64.963296392179302</v>
      </c>
      <c r="AH263" s="1">
        <v>3384.5230801202847</v>
      </c>
      <c r="AI263" s="1">
        <v>16371.33217534506</v>
      </c>
      <c r="AJ263" s="1">
        <v>94954.706746940254</v>
      </c>
      <c r="AK263" s="1">
        <v>1581.0649499836857</v>
      </c>
      <c r="AL263" s="12">
        <v>8.7289751117714651</v>
      </c>
      <c r="AM263" s="2">
        <v>106.26199928445554</v>
      </c>
      <c r="AN263" s="2">
        <v>47.486110264993037</v>
      </c>
      <c r="AO263" s="2">
        <v>16.256066541656605</v>
      </c>
      <c r="AP263" s="2">
        <v>3203.3838258563696</v>
      </c>
      <c r="AQ263" s="2">
        <v>15495.140513668417</v>
      </c>
      <c r="AR263" s="2">
        <v>89872.742652783389</v>
      </c>
      <c r="AS263" s="2">
        <v>1513.5522866244751</v>
      </c>
      <c r="AT263" s="2">
        <v>8.5052122410397413</v>
      </c>
      <c r="AU263" s="2">
        <v>424.64945237843807</v>
      </c>
      <c r="AV263" s="2">
        <v>189.76634032293771</v>
      </c>
      <c r="AW263" s="2">
        <v>64.963296392176815</v>
      </c>
      <c r="AX263" s="2">
        <v>2239.4505776334872</v>
      </c>
      <c r="AY263" s="2">
        <v>151.5489463766302</v>
      </c>
      <c r="AZ263" s="2">
        <v>878.88641682341745</v>
      </c>
      <c r="BA263" s="2">
        <v>751.17101351973542</v>
      </c>
      <c r="BB263" s="2">
        <v>5.7748714387020419</v>
      </c>
      <c r="BC263" s="2">
        <v>5599.6138701193977</v>
      </c>
      <c r="BD263" s="2">
        <v>16371.368866700001</v>
      </c>
      <c r="BE263" s="2">
        <v>5603.8376909634599</v>
      </c>
      <c r="BF263" s="2">
        <v>1546.35179711718</v>
      </c>
      <c r="BG263" s="2">
        <v>151.53083620609823</v>
      </c>
      <c r="BH263" s="2">
        <v>878.88296211045042</v>
      </c>
      <c r="BI263" s="2">
        <v>653.62560545856775</v>
      </c>
      <c r="BJ263" s="2">
        <v>5.0247350109713311</v>
      </c>
      <c r="BK263" s="2">
        <v>12579.948934937325</v>
      </c>
      <c r="BL263" s="2">
        <v>16369.573280073635</v>
      </c>
      <c r="BM263" s="2">
        <v>5603.8174699769888</v>
      </c>
    </row>
    <row r="264" spans="1:65">
      <c r="A264" s="2">
        <f t="shared" ref="A264:A306" si="4">1+A263</f>
        <v>2258</v>
      </c>
      <c r="B264" s="1">
        <f>economy!Z304</f>
        <v>2196.9991769180065</v>
      </c>
      <c r="C264" s="1">
        <f>economy!AA304</f>
        <v>150.16348341211278</v>
      </c>
      <c r="D264" s="1">
        <f>economy!AB304</f>
        <v>881.07022467355523</v>
      </c>
      <c r="E264" s="1">
        <f>temperature!G414</f>
        <v>749.92314752459447</v>
      </c>
      <c r="F264" s="12">
        <f>temperature!I414</f>
        <v>5.7699183038894466</v>
      </c>
      <c r="G264" s="2">
        <f>economy!BE304</f>
        <v>5731.0333832345286</v>
      </c>
      <c r="H264" s="2">
        <f>economy!BF304</f>
        <v>16416.40405322174</v>
      </c>
      <c r="I264" s="2">
        <f>economy!BG304</f>
        <v>5617.8688162531662</v>
      </c>
      <c r="J264" s="1">
        <v>3519.0066729022947</v>
      </c>
      <c r="K264" s="1">
        <v>17080.951188071627</v>
      </c>
      <c r="L264" s="1">
        <v>100232.03771294531</v>
      </c>
      <c r="M264" s="1">
        <v>1652.566469971094</v>
      </c>
      <c r="N264" s="12">
        <v>8.9632075695101427</v>
      </c>
      <c r="O264" s="2">
        <v>0</v>
      </c>
      <c r="P264" s="2">
        <v>0</v>
      </c>
      <c r="Q264" s="2">
        <v>0</v>
      </c>
      <c r="R264" s="2">
        <v>3342.0116668002925</v>
      </c>
      <c r="S264" s="2">
        <v>16221.832879759997</v>
      </c>
      <c r="T264" s="2">
        <v>95190.680371048133</v>
      </c>
      <c r="U264" s="2">
        <v>1585.5292121417313</v>
      </c>
      <c r="V264" s="2">
        <v>8.7502868106332645</v>
      </c>
      <c r="W264" s="2">
        <v>106.49487373852058</v>
      </c>
      <c r="X264" s="2">
        <v>47.617189118466868</v>
      </c>
      <c r="Y264" s="2">
        <v>16.296774741073378</v>
      </c>
      <c r="Z264" s="2">
        <v>3163.1476180893396</v>
      </c>
      <c r="AA264" s="2">
        <v>15353.64240178798</v>
      </c>
      <c r="AB264" s="2">
        <v>90096.086997882958</v>
      </c>
      <c r="AC264" s="2">
        <v>1517.7861486518127</v>
      </c>
      <c r="AD264" s="2">
        <v>8.5262245082633807</v>
      </c>
      <c r="AE264" s="2">
        <v>425.58007677903032</v>
      </c>
      <c r="AF264" s="2">
        <v>190.29016411433398</v>
      </c>
      <c r="AG264" s="2">
        <v>65.125976510245465</v>
      </c>
      <c r="AH264" s="1">
        <v>3342.0116668003384</v>
      </c>
      <c r="AI264" s="1">
        <v>16221.832879759808</v>
      </c>
      <c r="AJ264" s="1">
        <v>95190.680371046998</v>
      </c>
      <c r="AK264" s="1">
        <v>1585.5179607703953</v>
      </c>
      <c r="AL264" s="12">
        <v>8.7502272969440593</v>
      </c>
      <c r="AM264" s="2">
        <v>106.49487373852192</v>
      </c>
      <c r="AN264" s="2">
        <v>47.617189118466356</v>
      </c>
      <c r="AO264" s="2">
        <v>16.29677474107319</v>
      </c>
      <c r="AP264" s="2">
        <v>3163.1476180894979</v>
      </c>
      <c r="AQ264" s="2">
        <v>15353.642401787414</v>
      </c>
      <c r="AR264" s="2">
        <v>90096.086997879494</v>
      </c>
      <c r="AS264" s="2">
        <v>1517.7631774166155</v>
      </c>
      <c r="AT264" s="2">
        <v>8.5260985431662544</v>
      </c>
      <c r="AU264" s="2">
        <v>425.58007677904993</v>
      </c>
      <c r="AV264" s="2">
        <v>190.29016411432741</v>
      </c>
      <c r="AW264" s="2">
        <v>65.125976510243149</v>
      </c>
      <c r="AX264" s="2">
        <v>2196.9991769180065</v>
      </c>
      <c r="AY264" s="2">
        <v>150.16348341211278</v>
      </c>
      <c r="AZ264" s="2">
        <v>881.07022467355523</v>
      </c>
      <c r="BA264" s="2">
        <v>749.92314752459447</v>
      </c>
      <c r="BB264" s="2">
        <v>5.7699183038894466</v>
      </c>
      <c r="BC264" s="2">
        <v>5731.0333832345286</v>
      </c>
      <c r="BD264" s="2">
        <v>16416.40405322174</v>
      </c>
      <c r="BE264" s="2">
        <v>5617.8688162531662</v>
      </c>
      <c r="BF264" s="2">
        <v>1511.9828685532502</v>
      </c>
      <c r="BG264" s="2">
        <v>150.1470137115777</v>
      </c>
      <c r="BH264" s="2">
        <v>881.06704540426222</v>
      </c>
      <c r="BI264" s="2">
        <v>652.72195020391518</v>
      </c>
      <c r="BJ264" s="2">
        <v>5.0201859268720792</v>
      </c>
      <c r="BK264" s="2">
        <v>12788.889887396506</v>
      </c>
      <c r="BL264" s="2">
        <v>16414.751480306317</v>
      </c>
      <c r="BM264" s="2">
        <v>5617.8502067241852</v>
      </c>
    </row>
    <row r="265" spans="1:65">
      <c r="A265" s="2">
        <f t="shared" si="4"/>
        <v>2259</v>
      </c>
      <c r="B265" s="1">
        <f>economy!Z305</f>
        <v>2155.1719382441534</v>
      </c>
      <c r="C265" s="1">
        <f>economy!AA305</f>
        <v>148.7866785653579</v>
      </c>
      <c r="D265" s="1">
        <f>economy!AB305</f>
        <v>883.23721137421319</v>
      </c>
      <c r="E265" s="1">
        <f>temperature!G415</f>
        <v>748.68494222179243</v>
      </c>
      <c r="F265" s="12">
        <f>temperature!I415</f>
        <v>5.7649535548724726</v>
      </c>
      <c r="G265" s="2">
        <f>economy!BE305</f>
        <v>5864.4078826289415</v>
      </c>
      <c r="H265" s="2">
        <f>economy!BF305</f>
        <v>16461.123115983719</v>
      </c>
      <c r="I265" s="2">
        <f>economy!BG305</f>
        <v>5631.7946189405748</v>
      </c>
      <c r="J265" s="1">
        <v>3474.7293627972899</v>
      </c>
      <c r="K265" s="1">
        <v>16924.501502406802</v>
      </c>
      <c r="L265" s="1">
        <v>100478.59214893896</v>
      </c>
      <c r="M265" s="1">
        <v>1657.2499622619114</v>
      </c>
      <c r="N265" s="12">
        <v>8.9847118400392638</v>
      </c>
      <c r="O265" s="2">
        <v>0</v>
      </c>
      <c r="P265" s="2">
        <v>0</v>
      </c>
      <c r="Q265" s="2">
        <v>0</v>
      </c>
      <c r="R265" s="2">
        <v>3299.9613666161677</v>
      </c>
      <c r="S265" s="2">
        <v>16073.252122927302</v>
      </c>
      <c r="T265" s="2">
        <v>95424.833891681381</v>
      </c>
      <c r="U265" s="2">
        <v>1589.9735760298815</v>
      </c>
      <c r="V265" s="2">
        <v>8.7714541366206689</v>
      </c>
      <c r="W265" s="2">
        <v>106.72592585449024</v>
      </c>
      <c r="X265" s="2">
        <v>47.747316179990889</v>
      </c>
      <c r="Y265" s="2">
        <v>16.337176980397498</v>
      </c>
      <c r="Z265" s="2">
        <v>3123.3478447406301</v>
      </c>
      <c r="AA265" s="2">
        <v>15213.01366857973</v>
      </c>
      <c r="AB265" s="2">
        <v>90317.708651216846</v>
      </c>
      <c r="AC265" s="2">
        <v>1521.988854961791</v>
      </c>
      <c r="AD265" s="2">
        <v>8.5470279743775848</v>
      </c>
      <c r="AE265" s="2">
        <v>426.50341866209209</v>
      </c>
      <c r="AF265" s="2">
        <v>190.81018430770354</v>
      </c>
      <c r="AG265" s="2">
        <v>65.287433935471441</v>
      </c>
      <c r="AH265" s="1">
        <v>3299.9613666162095</v>
      </c>
      <c r="AI265" s="1">
        <v>16073.252122927133</v>
      </c>
      <c r="AJ265" s="1">
        <v>95424.833891680275</v>
      </c>
      <c r="AK265" s="1">
        <v>1589.9623456531408</v>
      </c>
      <c r="AL265" s="12">
        <v>8.7713948761381602</v>
      </c>
      <c r="AM265" s="2">
        <v>106.72592585449148</v>
      </c>
      <c r="AN265" s="2">
        <v>47.74731617999042</v>
      </c>
      <c r="AO265" s="2">
        <v>16.337176980397324</v>
      </c>
      <c r="AP265" s="2">
        <v>3123.3478447407738</v>
      </c>
      <c r="AQ265" s="2">
        <v>15213.013668579209</v>
      </c>
      <c r="AR265" s="2">
        <v>90317.708651213645</v>
      </c>
      <c r="AS265" s="2">
        <v>1521.9659265765497</v>
      </c>
      <c r="AT265" s="2">
        <v>8.5469025406804118</v>
      </c>
      <c r="AU265" s="2">
        <v>426.50341866211005</v>
      </c>
      <c r="AV265" s="2">
        <v>190.81018430769751</v>
      </c>
      <c r="AW265" s="2">
        <v>65.287433935469295</v>
      </c>
      <c r="AX265" s="2">
        <v>2155.1719382441534</v>
      </c>
      <c r="AY265" s="2">
        <v>148.7866785653579</v>
      </c>
      <c r="AZ265" s="2">
        <v>883.23721137421319</v>
      </c>
      <c r="BA265" s="2">
        <v>748.68494222179243</v>
      </c>
      <c r="BB265" s="2">
        <v>5.7649535548724726</v>
      </c>
      <c r="BC265" s="2">
        <v>5864.4078826289415</v>
      </c>
      <c r="BD265" s="2">
        <v>16461.123115983719</v>
      </c>
      <c r="BE265" s="2">
        <v>5631.7946189405748</v>
      </c>
      <c r="BF265" s="2">
        <v>1478.2591602119307</v>
      </c>
      <c r="BG265" s="2">
        <v>148.77170081295995</v>
      </c>
      <c r="BH265" s="2">
        <v>883.23428559772731</v>
      </c>
      <c r="BI265" s="2">
        <v>651.82433271474781</v>
      </c>
      <c r="BJ265" s="2">
        <v>5.0156380932724778</v>
      </c>
      <c r="BK265" s="2">
        <v>12998.891772647023</v>
      </c>
      <c r="BL265" s="2">
        <v>16459.602173661995</v>
      </c>
      <c r="BM265" s="2">
        <v>5631.7774925073609</v>
      </c>
    </row>
    <row r="266" spans="1:65">
      <c r="A266" s="2">
        <f t="shared" si="4"/>
        <v>2260</v>
      </c>
      <c r="B266" s="1">
        <f>economy!Z306</f>
        <v>2113.9642502736397</v>
      </c>
      <c r="C266" s="1">
        <f>economy!AA306</f>
        <v>147.41855671272023</v>
      </c>
      <c r="D266" s="1">
        <f>economy!AB306</f>
        <v>885.38744661593978</v>
      </c>
      <c r="E266" s="1">
        <f>temperature!G416</f>
        <v>747.45627411924374</v>
      </c>
      <c r="F266" s="12">
        <f>temperature!I416</f>
        <v>5.7599784613337297</v>
      </c>
      <c r="G266" s="2">
        <f>economy!BE306</f>
        <v>5999.7340204186376</v>
      </c>
      <c r="H266" s="2">
        <f>economy!BF306</f>
        <v>16505.526257909922</v>
      </c>
      <c r="I266" s="2">
        <f>economy!BG306</f>
        <v>5645.6155346547475</v>
      </c>
      <c r="J266" s="1">
        <v>3430.9341753263925</v>
      </c>
      <c r="K266" s="1">
        <v>16769.023440664601</v>
      </c>
      <c r="L266" s="1">
        <v>100723.23824574547</v>
      </c>
      <c r="M266" s="1">
        <v>1661.9244010234825</v>
      </c>
      <c r="N266" s="12">
        <v>9.0061299918572182</v>
      </c>
      <c r="O266" s="2">
        <v>0</v>
      </c>
      <c r="P266" s="2">
        <v>0</v>
      </c>
      <c r="Q266" s="2">
        <v>0</v>
      </c>
      <c r="R266" s="2">
        <v>3258.3689398087622</v>
      </c>
      <c r="S266" s="2">
        <v>15925.594120379263</v>
      </c>
      <c r="T266" s="2">
        <v>95657.175056607302</v>
      </c>
      <c r="U266" s="2">
        <v>1594.4093629139693</v>
      </c>
      <c r="V266" s="2">
        <v>8.7925374654006774</v>
      </c>
      <c r="W266" s="2">
        <v>106.95516487427798</v>
      </c>
      <c r="X266" s="2">
        <v>47.876494801852715</v>
      </c>
      <c r="Y266" s="2">
        <v>16.377274557614712</v>
      </c>
      <c r="Z266" s="2">
        <v>3083.9814394424698</v>
      </c>
      <c r="AA266" s="2">
        <v>15073.258303961582</v>
      </c>
      <c r="AB266" s="2">
        <v>90537.614945895475</v>
      </c>
      <c r="AC266" s="2">
        <v>1526.1834658527657</v>
      </c>
      <c r="AD266" s="2">
        <v>8.5677497224210306</v>
      </c>
      <c r="AE266" s="2">
        <v>427.41951496059926</v>
      </c>
      <c r="AF266" s="2">
        <v>191.32641429962882</v>
      </c>
      <c r="AG266" s="2">
        <v>65.447673854931267</v>
      </c>
      <c r="AH266" s="1">
        <v>3258.3689398087995</v>
      </c>
      <c r="AI266" s="1">
        <v>15925.594120379108</v>
      </c>
      <c r="AJ266" s="1">
        <v>95657.175056606284</v>
      </c>
      <c r="AK266" s="1">
        <v>1594.3981533891449</v>
      </c>
      <c r="AL266" s="12">
        <v>8.792478455826739</v>
      </c>
      <c r="AM266" s="2">
        <v>106.95516487427909</v>
      </c>
      <c r="AN266" s="2">
        <v>47.876494801852289</v>
      </c>
      <c r="AO266" s="2">
        <v>16.377274557614555</v>
      </c>
      <c r="AP266" s="2">
        <v>3083.9814394425998</v>
      </c>
      <c r="AQ266" s="2">
        <v>15073.258303961107</v>
      </c>
      <c r="AR266" s="2">
        <v>90537.614945892507</v>
      </c>
      <c r="AS266" s="2">
        <v>1526.160580026336</v>
      </c>
      <c r="AT266" s="2">
        <v>8.5676248153349306</v>
      </c>
      <c r="AU266" s="2">
        <v>427.41951496061569</v>
      </c>
      <c r="AV266" s="2">
        <v>191.32641429962328</v>
      </c>
      <c r="AW266" s="2">
        <v>65.447673854929278</v>
      </c>
      <c r="AX266" s="2">
        <v>2113.9642502736397</v>
      </c>
      <c r="AY266" s="2">
        <v>147.41855671272023</v>
      </c>
      <c r="AZ266" s="2">
        <v>885.38744661593978</v>
      </c>
      <c r="BA266" s="2">
        <v>747.45627411924374</v>
      </c>
      <c r="BB266" s="2">
        <v>5.7599784613337297</v>
      </c>
      <c r="BC266" s="2">
        <v>5999.7340204186376</v>
      </c>
      <c r="BD266" s="2">
        <v>16505.526257909922</v>
      </c>
      <c r="BE266" s="2">
        <v>5645.6155346547475</v>
      </c>
      <c r="BF266" s="2">
        <v>1445.1725104908562</v>
      </c>
      <c r="BG266" s="2">
        <v>147.40493582425887</v>
      </c>
      <c r="BH266" s="2">
        <v>885.38475412979653</v>
      </c>
      <c r="BI266" s="2">
        <v>650.93271688870573</v>
      </c>
      <c r="BJ266" s="2">
        <v>5.0110920457748414</v>
      </c>
      <c r="BK266" s="2">
        <v>13209.913048588893</v>
      </c>
      <c r="BL266" s="2">
        <v>16504.12646830473</v>
      </c>
      <c r="BM266" s="2">
        <v>5645.599773174994</v>
      </c>
    </row>
    <row r="267" spans="1:65">
      <c r="A267" s="2">
        <f t="shared" si="4"/>
        <v>2261</v>
      </c>
      <c r="B267" s="1">
        <f>economy!Z307</f>
        <v>2073.3714291658985</v>
      </c>
      <c r="C267" s="1">
        <f>economy!AA307</f>
        <v>146.05914141425336</v>
      </c>
      <c r="D267" s="1">
        <f>economy!AB307</f>
        <v>887.52100109229627</v>
      </c>
      <c r="E267" s="1">
        <f>temperature!G417</f>
        <v>746.23702372922867</v>
      </c>
      <c r="F267" s="12">
        <f>temperature!I417</f>
        <v>5.7549942378130039</v>
      </c>
      <c r="G267" s="2">
        <f>economy!BE307</f>
        <v>6137.0075273410148</v>
      </c>
      <c r="H267" s="2">
        <f>economy!BF307</f>
        <v>16549.613779224168</v>
      </c>
      <c r="I267" s="2">
        <f>economy!BG307</f>
        <v>5659.3320052145773</v>
      </c>
      <c r="J267" s="1">
        <v>3387.6176743883998</v>
      </c>
      <c r="K267" s="1">
        <v>16614.521146457049</v>
      </c>
      <c r="L267" s="1">
        <v>100965.98425725801</v>
      </c>
      <c r="M267" s="1">
        <v>1666.5898377508545</v>
      </c>
      <c r="N267" s="12">
        <v>9.0274626500558401</v>
      </c>
      <c r="O267" s="2">
        <v>0</v>
      </c>
      <c r="P267" s="2">
        <v>0</v>
      </c>
      <c r="Q267" s="2">
        <v>0</v>
      </c>
      <c r="R267" s="2">
        <v>3217.2311231019953</v>
      </c>
      <c r="S267" s="2">
        <v>15778.862807317211</v>
      </c>
      <c r="T267" s="2">
        <v>95887.711704574147</v>
      </c>
      <c r="U267" s="2">
        <v>1598.8366214882665</v>
      </c>
      <c r="V267" s="2">
        <v>8.8135373991608361</v>
      </c>
      <c r="W267" s="2">
        <v>107.18260009588602</v>
      </c>
      <c r="X267" s="2">
        <v>48.004728399080165</v>
      </c>
      <c r="Y267" s="2">
        <v>16.417068785939659</v>
      </c>
      <c r="Z267" s="2">
        <v>3045.0453135689104</v>
      </c>
      <c r="AA267" s="2">
        <v>14934.380032523406</v>
      </c>
      <c r="AB267" s="2">
        <v>90755.813301138303</v>
      </c>
      <c r="AC267" s="2">
        <v>1530.3700271883547</v>
      </c>
      <c r="AD267" s="2">
        <v>8.5883903301783153</v>
      </c>
      <c r="AE267" s="2">
        <v>428.32840283168792</v>
      </c>
      <c r="AF267" s="2">
        <v>191.8388677374127</v>
      </c>
      <c r="AG267" s="2">
        <v>65.606701516558019</v>
      </c>
      <c r="AH267" s="1">
        <v>3217.2311231020299</v>
      </c>
      <c r="AI267" s="1">
        <v>15778.862807317069</v>
      </c>
      <c r="AJ267" s="1">
        <v>95887.71170457323</v>
      </c>
      <c r="AK267" s="1">
        <v>1598.8254326742128</v>
      </c>
      <c r="AL267" s="12">
        <v>8.8134786382302828</v>
      </c>
      <c r="AM267" s="2">
        <v>107.18260009588707</v>
      </c>
      <c r="AN267" s="2">
        <v>48.004728399079752</v>
      </c>
      <c r="AO267" s="2">
        <v>16.417068785939513</v>
      </c>
      <c r="AP267" s="2">
        <v>3045.0453135690277</v>
      </c>
      <c r="AQ267" s="2">
        <v>14934.380032522973</v>
      </c>
      <c r="AR267" s="2">
        <v>90755.813301135553</v>
      </c>
      <c r="AS267" s="2">
        <v>1530.3471836327221</v>
      </c>
      <c r="AT267" s="2">
        <v>8.5882659449824672</v>
      </c>
      <c r="AU267" s="2">
        <v>428.32840283170339</v>
      </c>
      <c r="AV267" s="2">
        <v>191.83886773740764</v>
      </c>
      <c r="AW267" s="2">
        <v>65.606701516556257</v>
      </c>
      <c r="AX267" s="2">
        <v>2073.3714291658985</v>
      </c>
      <c r="AY267" s="2">
        <v>146.05914141425336</v>
      </c>
      <c r="AZ267" s="2">
        <v>887.52100109229627</v>
      </c>
      <c r="BA267" s="2">
        <v>746.23702372922867</v>
      </c>
      <c r="BB267" s="2">
        <v>5.7549942378130039</v>
      </c>
      <c r="BC267" s="2">
        <v>6137.0075273410148</v>
      </c>
      <c r="BD267" s="2">
        <v>16549.613779224168</v>
      </c>
      <c r="BE267" s="2">
        <v>5659.3320052145773</v>
      </c>
      <c r="BF267" s="2">
        <v>1412.7147328279157</v>
      </c>
      <c r="BG267" s="2">
        <v>146.04675452850975</v>
      </c>
      <c r="BH267" s="2">
        <v>887.51852330325733</v>
      </c>
      <c r="BI267" s="2">
        <v>650.04706701730242</v>
      </c>
      <c r="BJ267" s="2">
        <v>5.0065483021417307</v>
      </c>
      <c r="BK267" s="2">
        <v>13421.911903626011</v>
      </c>
      <c r="BL267" s="2">
        <v>16548.3254977992</v>
      </c>
      <c r="BM267" s="2">
        <v>5659.3174999522562</v>
      </c>
    </row>
    <row r="268" spans="1:65">
      <c r="A268" s="2">
        <f t="shared" si="4"/>
        <v>2262</v>
      </c>
      <c r="B268" s="1">
        <f>economy!Z308</f>
        <v>2033.3887212369127</v>
      </c>
      <c r="C268" s="1">
        <f>economy!AA308</f>
        <v>144.70845485108578</v>
      </c>
      <c r="D268" s="1">
        <f>economy!AB308</f>
        <v>889.63794645756195</v>
      </c>
      <c r="E268" s="1">
        <f>temperature!G418</f>
        <v>745.02707536186892</v>
      </c>
      <c r="F268" s="12">
        <f>temperature!I418</f>
        <v>5.750002046179004</v>
      </c>
      <c r="G268" s="2">
        <f>economy!BE308</f>
        <v>6276.2232078681018</v>
      </c>
      <c r="H268" s="2">
        <f>economy!BF308</f>
        <v>16593.386070811415</v>
      </c>
      <c r="I268" s="2">
        <f>economy!BG308</f>
        <v>5672.9444783705458</v>
      </c>
      <c r="J268" s="1">
        <v>3344.7764008065778</v>
      </c>
      <c r="K268" s="1">
        <v>16460.998474224489</v>
      </c>
      <c r="L268" s="1">
        <v>101206.83852981475</v>
      </c>
      <c r="M268" s="1">
        <v>1671.2463238577106</v>
      </c>
      <c r="N268" s="12">
        <v>9.0487104351169645</v>
      </c>
      <c r="O268" s="2">
        <v>0</v>
      </c>
      <c r="P268" s="2">
        <v>0</v>
      </c>
      <c r="Q268" s="2">
        <v>0</v>
      </c>
      <c r="R268" s="2">
        <v>3176.5446313048765</v>
      </c>
      <c r="S268" s="2">
        <v>15633.061844315222</v>
      </c>
      <c r="T268" s="2">
        <v>96116.451762125478</v>
      </c>
      <c r="U268" s="2">
        <v>1603.2554003724038</v>
      </c>
      <c r="V268" s="2">
        <v>8.8344545358104458</v>
      </c>
      <c r="W268" s="2">
        <v>107.40824087069885</v>
      </c>
      <c r="X268" s="2">
        <v>48.132020447587152</v>
      </c>
      <c r="Y268" s="2">
        <v>16.456560993283773</v>
      </c>
      <c r="Z268" s="2">
        <v>3006.5363577519738</v>
      </c>
      <c r="AA268" s="2">
        <v>14796.382318925802</v>
      </c>
      <c r="AB268" s="2">
        <v>90972.311219261072</v>
      </c>
      <c r="AC268" s="2">
        <v>1534.5485847643331</v>
      </c>
      <c r="AD268" s="2">
        <v>8.6089503715037328</v>
      </c>
      <c r="AE268" s="2">
        <v>429.23011964582287</v>
      </c>
      <c r="AF268" s="2">
        <v>192.34755851167421</v>
      </c>
      <c r="AG268" s="2">
        <v>65.764522227017196</v>
      </c>
      <c r="AH268" s="1">
        <v>3176.5446313049074</v>
      </c>
      <c r="AI268" s="1">
        <v>15633.061844315091</v>
      </c>
      <c r="AJ268" s="1">
        <v>96116.451762124634</v>
      </c>
      <c r="AK268" s="1">
        <v>1603.2442321294898</v>
      </c>
      <c r="AL268" s="12">
        <v>8.8343960212904786</v>
      </c>
      <c r="AM268" s="2">
        <v>107.40824087069979</v>
      </c>
      <c r="AN268" s="2">
        <v>48.132020447586768</v>
      </c>
      <c r="AO268" s="2">
        <v>16.456560993283635</v>
      </c>
      <c r="AP268" s="2">
        <v>3006.536357752082</v>
      </c>
      <c r="AQ268" s="2">
        <v>14796.382318925409</v>
      </c>
      <c r="AR268" s="2">
        <v>90972.311219258627</v>
      </c>
      <c r="AS268" s="2">
        <v>1534.5257831945723</v>
      </c>
      <c r="AT268" s="2">
        <v>8.6088265035442522</v>
      </c>
      <c r="AU268" s="2">
        <v>429.23011964583708</v>
      </c>
      <c r="AV268" s="2">
        <v>192.34755851166952</v>
      </c>
      <c r="AW268" s="2">
        <v>65.764522227015547</v>
      </c>
      <c r="AX268" s="2">
        <v>2033.3887212369127</v>
      </c>
      <c r="AY268" s="2">
        <v>144.70845485108578</v>
      </c>
      <c r="AZ268" s="2">
        <v>889.63794645756195</v>
      </c>
      <c r="BA268" s="2">
        <v>745.02707536186892</v>
      </c>
      <c r="BB268" s="2">
        <v>5.750002046179004</v>
      </c>
      <c r="BC268" s="2">
        <v>6276.2232078681018</v>
      </c>
      <c r="BD268" s="2">
        <v>16593.386070811415</v>
      </c>
      <c r="BE268" s="2">
        <v>5672.9444783705458</v>
      </c>
      <c r="BF268" s="2">
        <v>1380.8776205742297</v>
      </c>
      <c r="BG268" s="2">
        <v>144.69719022479856</v>
      </c>
      <c r="BH268" s="2">
        <v>889.63566625350745</v>
      </c>
      <c r="BI268" s="2">
        <v>649.167347752002</v>
      </c>
      <c r="BJ268" s="2">
        <v>5.0020073629173263</v>
      </c>
      <c r="BK268" s="2">
        <v>13634.846289583902</v>
      </c>
      <c r="BL268" s="2">
        <v>16592.200420171604</v>
      </c>
      <c r="BM268" s="2">
        <v>5672.9311292474504</v>
      </c>
    </row>
    <row r="269" spans="1:65">
      <c r="A269" s="2">
        <f t="shared" si="4"/>
        <v>2263</v>
      </c>
      <c r="B269" s="1">
        <f>economy!Z309</f>
        <v>1994.01130559942</v>
      </c>
      <c r="C269" s="1">
        <f>economy!AA309</f>
        <v>143.36651777269276</v>
      </c>
      <c r="D269" s="1">
        <f>economy!AB309</f>
        <v>891.73835528592758</v>
      </c>
      <c r="E269" s="1">
        <f>temperature!G419</f>
        <v>743.82631692981829</v>
      </c>
      <c r="F269" s="12">
        <f>temperature!I419</f>
        <v>5.7450029979833221</v>
      </c>
      <c r="G269" s="2">
        <f>economy!BE309</f>
        <v>6417.3749363142479</v>
      </c>
      <c r="H269" s="2">
        <f>economy!BF309</f>
        <v>16636.843608062249</v>
      </c>
      <c r="I269" s="2">
        <f>economy!BG309</f>
        <v>5686.4534075552447</v>
      </c>
      <c r="J269" s="1">
        <v>3302.4068739736176</v>
      </c>
      <c r="K269" s="1">
        <v>16308.458995183741</v>
      </c>
      <c r="L269" s="1">
        <v>101445.80949889717</v>
      </c>
      <c r="M269" s="1">
        <v>1675.8939106629407</v>
      </c>
      <c r="N269" s="12">
        <v>9.0698739628933893</v>
      </c>
      <c r="O269" s="2">
        <v>0</v>
      </c>
      <c r="P269" s="2">
        <v>0</v>
      </c>
      <c r="Q269" s="2">
        <v>0</v>
      </c>
      <c r="R269" s="2">
        <v>3136.3061588737382</v>
      </c>
      <c r="S269" s="2">
        <v>15488.194622969088</v>
      </c>
      <c r="T269" s="2">
        <v>96343.403240464439</v>
      </c>
      <c r="U269" s="2">
        <v>1607.6657480985828</v>
      </c>
      <c r="V269" s="2">
        <v>8.8552894689565864</v>
      </c>
      <c r="W269" s="2">
        <v>107.63209660082731</v>
      </c>
      <c r="X269" s="2">
        <v>48.258374482345587</v>
      </c>
      <c r="Y269" s="2">
        <v>16.495752521731163</v>
      </c>
      <c r="Z269" s="2">
        <v>2968.4514433602799</v>
      </c>
      <c r="AA269" s="2">
        <v>14659.268373246779</v>
      </c>
      <c r="AB269" s="2">
        <v>91187.116282708579</v>
      </c>
      <c r="AC269" s="2">
        <v>1538.719184296493</v>
      </c>
      <c r="AD269" s="2">
        <v>8.629430416292303</v>
      </c>
      <c r="AE269" s="2">
        <v>430.12470297618387</v>
      </c>
      <c r="AF269" s="2">
        <v>192.85250074904272</v>
      </c>
      <c r="AG269" s="2">
        <v>65.921141349611474</v>
      </c>
      <c r="AH269" s="1">
        <v>3136.3061588737664</v>
      </c>
      <c r="AI269" s="1">
        <v>15488.194622968964</v>
      </c>
      <c r="AJ269" s="1">
        <v>96343.403240463624</v>
      </c>
      <c r="AK269" s="1">
        <v>1607.6546002886721</v>
      </c>
      <c r="AL269" s="12">
        <v>8.8552311986462531</v>
      </c>
      <c r="AM269" s="2">
        <v>107.63209660082821</v>
      </c>
      <c r="AN269" s="2">
        <v>48.258374482345261</v>
      </c>
      <c r="AO269" s="2">
        <v>16.495752521731045</v>
      </c>
      <c r="AP269" s="2">
        <v>2968.4514433603781</v>
      </c>
      <c r="AQ269" s="2">
        <v>14659.268373246421</v>
      </c>
      <c r="AR269" s="2">
        <v>91187.116282706309</v>
      </c>
      <c r="AS269" s="2">
        <v>1538.6964244307285</v>
      </c>
      <c r="AT269" s="2">
        <v>8.629307060981132</v>
      </c>
      <c r="AU269" s="2">
        <v>430.12470297619689</v>
      </c>
      <c r="AV269" s="2">
        <v>192.85250074903851</v>
      </c>
      <c r="AW269" s="2">
        <v>65.921141349609954</v>
      </c>
      <c r="AX269" s="2">
        <v>1994.01130559942</v>
      </c>
      <c r="AY269" s="2">
        <v>143.36651777269276</v>
      </c>
      <c r="AZ269" s="2">
        <v>891.73835528592758</v>
      </c>
      <c r="BA269" s="2">
        <v>743.82631692981829</v>
      </c>
      <c r="BB269" s="2">
        <v>5.7450029979833221</v>
      </c>
      <c r="BC269" s="2">
        <v>6417.3749363142479</v>
      </c>
      <c r="BD269" s="2">
        <v>16636.843608062249</v>
      </c>
      <c r="BE269" s="2">
        <v>5686.4534075552447</v>
      </c>
      <c r="BF269" s="2">
        <v>1349.6529517584247</v>
      </c>
      <c r="BG269" s="2">
        <v>143.35627377530733</v>
      </c>
      <c r="BH269" s="2">
        <v>891.73625691794268</v>
      </c>
      <c r="BI269" s="2">
        <v>648.29352407257261</v>
      </c>
      <c r="BJ269" s="2">
        <v>4.9974697120205818</v>
      </c>
      <c r="BK269" s="2">
        <v>13848.673954437405</v>
      </c>
      <c r="BL269" s="2">
        <v>16635.752417003503</v>
      </c>
      <c r="BM269" s="2">
        <v>5686.4411224620253</v>
      </c>
    </row>
    <row r="270" spans="1:65">
      <c r="A270" s="2">
        <f t="shared" si="4"/>
        <v>2264</v>
      </c>
      <c r="B270" s="1">
        <f>economy!Z310</f>
        <v>1955.2342967848715</v>
      </c>
      <c r="C270" s="1">
        <f>economy!AA310</f>
        <v>142.03334945312153</v>
      </c>
      <c r="D270" s="1">
        <f>economy!AB310</f>
        <v>893.82230103207485</v>
      </c>
      <c r="E270" s="1">
        <f>temperature!G420</f>
        <v>742.63463976354592</v>
      </c>
      <c r="F270" s="12">
        <f>temperature!I420</f>
        <v>5.7399981567023639</v>
      </c>
      <c r="G270" s="2">
        <f>economy!BE310</f>
        <v>6560.4556539474133</v>
      </c>
      <c r="H270" s="2">
        <f>economy!BF310</f>
        <v>16679.986945163193</v>
      </c>
      <c r="I270" s="2">
        <f>economy!BG310</f>
        <v>5699.8592516422614</v>
      </c>
      <c r="J270" s="1">
        <v>3260.5055934553116</v>
      </c>
      <c r="K270" s="1">
        <v>16156.906003218186</v>
      </c>
      <c r="L270" s="1">
        <v>101682.90568587912</v>
      </c>
      <c r="M270" s="1">
        <v>1680.5326493776854</v>
      </c>
      <c r="N270" s="12">
        <v>9.0909538445920468</v>
      </c>
      <c r="O270" s="2">
        <v>0</v>
      </c>
      <c r="P270" s="2">
        <v>0</v>
      </c>
      <c r="Q270" s="2">
        <v>0</v>
      </c>
      <c r="R270" s="2">
        <v>3096.5123814352405</v>
      </c>
      <c r="S270" s="2">
        <v>15344.264271490198</v>
      </c>
      <c r="T270" s="2">
        <v>96568.57423236646</v>
      </c>
      <c r="U270" s="2">
        <v>1612.0677130992367</v>
      </c>
      <c r="V270" s="2">
        <v>8.8760427878824384</v>
      </c>
      <c r="W270" s="2">
        <v>107.85417673650042</v>
      </c>
      <c r="X270" s="2">
        <v>48.383794095582829</v>
      </c>
      <c r="Y270" s="2">
        <v>16.534644727022904</v>
      </c>
      <c r="Z270" s="2">
        <v>2930.7874239405342</v>
      </c>
      <c r="AA270" s="2">
        <v>14523.041156276242</v>
      </c>
      <c r="AB270" s="2">
        <v>91400.236151131743</v>
      </c>
      <c r="AC270" s="2">
        <v>1542.8818714089255</v>
      </c>
      <c r="AD270" s="2">
        <v>8.6498310304531163</v>
      </c>
      <c r="AE270" s="2">
        <v>431.01219058824307</v>
      </c>
      <c r="AF270" s="2">
        <v>193.35370880495458</v>
      </c>
      <c r="AG270" s="2">
        <v>66.07656430222039</v>
      </c>
      <c r="AH270" s="1">
        <v>3096.5123814352664</v>
      </c>
      <c r="AI270" s="1">
        <v>15344.264271490092</v>
      </c>
      <c r="AJ270" s="1">
        <v>96568.574232365791</v>
      </c>
      <c r="AK270" s="1">
        <v>1612.0565855856689</v>
      </c>
      <c r="AL270" s="12">
        <v>8.8759847596121002</v>
      </c>
      <c r="AM270" s="2">
        <v>107.85417673650127</v>
      </c>
      <c r="AN270" s="2">
        <v>48.383794095582509</v>
      </c>
      <c r="AO270" s="2">
        <v>16.534644727022794</v>
      </c>
      <c r="AP270" s="2">
        <v>2930.7874239406219</v>
      </c>
      <c r="AQ270" s="2">
        <v>14523.041156275927</v>
      </c>
      <c r="AR270" s="2">
        <v>91400.236151129648</v>
      </c>
      <c r="AS270" s="2">
        <v>1542.8591529682933</v>
      </c>
      <c r="AT270" s="2">
        <v>8.6497081832669451</v>
      </c>
      <c r="AU270" s="2">
        <v>431.01219058825501</v>
      </c>
      <c r="AV270" s="2">
        <v>193.35370880495071</v>
      </c>
      <c r="AW270" s="2">
        <v>66.076564302218983</v>
      </c>
      <c r="AX270" s="2">
        <v>1955.2342967848715</v>
      </c>
      <c r="AY270" s="2">
        <v>142.03334945312153</v>
      </c>
      <c r="AZ270" s="2">
        <v>893.82230103207485</v>
      </c>
      <c r="BA270" s="2">
        <v>742.63463976354592</v>
      </c>
      <c r="BB270" s="2">
        <v>5.7399981567023639</v>
      </c>
      <c r="BC270" s="2">
        <v>6560.4556539474133</v>
      </c>
      <c r="BD270" s="2">
        <v>16679.986945163193</v>
      </c>
      <c r="BE270" s="2">
        <v>5699.8592516422614</v>
      </c>
      <c r="BF270" s="2">
        <v>1319.0324937400246</v>
      </c>
      <c r="BG270" s="2">
        <v>142.02403365232311</v>
      </c>
      <c r="BH270" s="2">
        <v>893.82037000591436</v>
      </c>
      <c r="BI270" s="2">
        <v>647.42556125759688</v>
      </c>
      <c r="BJ270" s="2">
        <v>4.9929358173115723</v>
      </c>
      <c r="BK270" s="2">
        <v>14063.35247479727</v>
      </c>
      <c r="BL270" s="2">
        <v>16678.982692556394</v>
      </c>
      <c r="BM270" s="2">
        <v>5699.847945804253</v>
      </c>
    </row>
    <row r="271" spans="1:65">
      <c r="A271" s="2">
        <f t="shared" si="4"/>
        <v>2265</v>
      </c>
      <c r="B271" s="1">
        <f>economy!Z311</f>
        <v>1917.052747347831</v>
      </c>
      <c r="C271" s="1">
        <f>economy!AA311</f>
        <v>140.70896765530972</v>
      </c>
      <c r="D271" s="1">
        <f>economy!AB311</f>
        <v>895.88985799308398</v>
      </c>
      <c r="E271" s="1">
        <f>temperature!G421</f>
        <v>741.45193843663208</v>
      </c>
      <c r="F271" s="12">
        <f>temperature!I421</f>
        <v>5.7349885398727496</v>
      </c>
      <c r="G271" s="2">
        <f>economy!BE311</f>
        <v>6705.4573671130875</v>
      </c>
      <c r="H271" s="2">
        <f>economy!BF311</f>
        <v>16722.816709798499</v>
      </c>
      <c r="I271" s="2">
        <f>economy!BG311</f>
        <v>5713.1624747128926</v>
      </c>
      <c r="J271" s="1">
        <v>3219.0690405534451</v>
      </c>
      <c r="K271" s="1">
        <v>16006.342520708557</v>
      </c>
      <c r="L271" s="1">
        <v>101918.13569482893</v>
      </c>
      <c r="M271" s="1">
        <v>1685.1625910928381</v>
      </c>
      <c r="N271" s="12">
        <v>9.1119506867593536</v>
      </c>
      <c r="O271" s="2">
        <v>0</v>
      </c>
      <c r="P271" s="2">
        <v>0</v>
      </c>
      <c r="Q271" s="2">
        <v>0</v>
      </c>
      <c r="R271" s="2">
        <v>3057.1599572706632</v>
      </c>
      <c r="S271" s="2">
        <v>15201.273660242987</v>
      </c>
      <c r="T271" s="2">
        <v>96791.972909142263</v>
      </c>
      <c r="U271" s="2">
        <v>1616.4613436951272</v>
      </c>
      <c r="V271" s="2">
        <v>8.8967150775278157</v>
      </c>
      <c r="W271" s="2">
        <v>108.0744907735056</v>
      </c>
      <c r="X271" s="2">
        <v>48.508282935005276</v>
      </c>
      <c r="Y271" s="2">
        <v>16.573238978049446</v>
      </c>
      <c r="Z271" s="2">
        <v>2893.5411366223861</v>
      </c>
      <c r="AA271" s="2">
        <v>14387.703384757073</v>
      </c>
      <c r="AB271" s="2">
        <v>91611.678558513842</v>
      </c>
      <c r="AC271" s="2">
        <v>1547.0366916227204</v>
      </c>
      <c r="AD271" s="2">
        <v>8.6701527758849721</v>
      </c>
      <c r="AE271" s="2">
        <v>431.89262042953538</v>
      </c>
      <c r="AF271" s="2">
        <v>193.85119725655463</v>
      </c>
      <c r="AG271" s="2">
        <v>66.230796555271581</v>
      </c>
      <c r="AH271" s="1">
        <v>3057.1599572706878</v>
      </c>
      <c r="AI271" s="1">
        <v>15201.273660242885</v>
      </c>
      <c r="AJ271" s="1">
        <v>96791.972909141623</v>
      </c>
      <c r="AK271" s="1">
        <v>1616.4502363426982</v>
      </c>
      <c r="AL271" s="12">
        <v>8.8966572891586253</v>
      </c>
      <c r="AM271" s="2">
        <v>108.07449077350631</v>
      </c>
      <c r="AN271" s="2">
        <v>48.508282935004978</v>
      </c>
      <c r="AO271" s="2">
        <v>16.573238978049336</v>
      </c>
      <c r="AP271" s="2">
        <v>2893.5411366224662</v>
      </c>
      <c r="AQ271" s="2">
        <v>14387.703384756784</v>
      </c>
      <c r="AR271" s="2">
        <v>91611.678558511878</v>
      </c>
      <c r="AS271" s="2">
        <v>1547.014014331329</v>
      </c>
      <c r="AT271" s="2">
        <v>8.670030432364161</v>
      </c>
      <c r="AU271" s="2">
        <v>431.89262042954653</v>
      </c>
      <c r="AV271" s="2">
        <v>193.85119725655093</v>
      </c>
      <c r="AW271" s="2">
        <v>66.230796555270274</v>
      </c>
      <c r="AX271" s="2">
        <v>1917.052747347831</v>
      </c>
      <c r="AY271" s="2">
        <v>140.70896765530972</v>
      </c>
      <c r="AZ271" s="2">
        <v>895.88985799308398</v>
      </c>
      <c r="BA271" s="2">
        <v>741.45193843663208</v>
      </c>
      <c r="BB271" s="2">
        <v>5.7349885398727496</v>
      </c>
      <c r="BC271" s="2">
        <v>6705.4573671130875</v>
      </c>
      <c r="BD271" s="2">
        <v>16722.816709798499</v>
      </c>
      <c r="BE271" s="2">
        <v>5713.1624747128926</v>
      </c>
      <c r="BF271" s="2">
        <v>1289.008007750781</v>
      </c>
      <c r="BG271" s="2">
        <v>140.70049598515604</v>
      </c>
      <c r="BH271" s="2">
        <v>895.88808096927312</v>
      </c>
      <c r="BI271" s="2">
        <v>646.56342485702544</v>
      </c>
      <c r="BJ271" s="2">
        <v>4.9884061311323924</v>
      </c>
      <c r="BK271" s="2">
        <v>14278.839288119847</v>
      </c>
      <c r="BL271" s="2">
        <v>16721.892472925472</v>
      </c>
      <c r="BM271" s="2">
        <v>5713.1520701063819</v>
      </c>
    </row>
    <row r="272" spans="1:65">
      <c r="A272" s="2">
        <f t="shared" si="4"/>
        <v>2266</v>
      </c>
      <c r="B272" s="1">
        <f>economy!Z312</f>
        <v>1879.4616504532303</v>
      </c>
      <c r="C272" s="1">
        <f>economy!AA312</f>
        <v>139.39338860271434</v>
      </c>
      <c r="D272" s="1">
        <f>economy!AB312</f>
        <v>897.94110127157933</v>
      </c>
      <c r="E272" s="1">
        <f>temperature!G422</f>
        <v>740.27811060051977</v>
      </c>
      <c r="F272" s="12">
        <f>temperature!I422</f>
        <v>5.7299751211253716</v>
      </c>
      <c r="G272" s="2">
        <f>economy!BE312</f>
        <v>6852.3711463777145</v>
      </c>
      <c r="H272" s="2">
        <f>economy!BF312</f>
        <v>16765.333598231748</v>
      </c>
      <c r="I272" s="2">
        <f>economy!BG312</f>
        <v>5726.3635458303224</v>
      </c>
      <c r="J272" s="1">
        <v>3178.0936798286225</v>
      </c>
      <c r="K272" s="1">
        <v>15856.771304303438</v>
      </c>
      <c r="L272" s="1">
        <v>102151.50820936251</v>
      </c>
      <c r="M272" s="1">
        <v>1689.7837867670007</v>
      </c>
      <c r="N272" s="12">
        <v>9.1328650912686271</v>
      </c>
      <c r="O272" s="2">
        <v>0</v>
      </c>
      <c r="P272" s="2">
        <v>0</v>
      </c>
      <c r="Q272" s="2">
        <v>0</v>
      </c>
      <c r="R272" s="2">
        <v>3018.2455287621283</v>
      </c>
      <c r="S272" s="2">
        <v>15059.225407225289</v>
      </c>
      <c r="T272" s="2">
        <v>97013.607517649114</v>
      </c>
      <c r="U272" s="2">
        <v>1620.8466880838705</v>
      </c>
      <c r="V272" s="2">
        <v>8.9173069184718319</v>
      </c>
      <c r="W272" s="2">
        <v>108.29304825067597</v>
      </c>
      <c r="X272" s="2">
        <v>48.631844702047587</v>
      </c>
      <c r="Y272" s="2">
        <v>16.611536656351213</v>
      </c>
      <c r="Z272" s="2">
        <v>2856.7094034872493</v>
      </c>
      <c r="AA272" s="2">
        <v>14253.257536572197</v>
      </c>
      <c r="AB272" s="2">
        <v>91821.451310341276</v>
      </c>
      <c r="AC272" s="2">
        <v>1551.183690345071</v>
      </c>
      <c r="AD272" s="2">
        <v>8.690396210454189</v>
      </c>
      <c r="AE272" s="2">
        <v>432.76603061961731</v>
      </c>
      <c r="AF272" s="2">
        <v>194.34498089569868</v>
      </c>
      <c r="AG272" s="2">
        <v>66.383843629745186</v>
      </c>
      <c r="AH272" s="1">
        <v>3018.2455287621483</v>
      </c>
      <c r="AI272" s="1">
        <v>15059.225407225198</v>
      </c>
      <c r="AJ272" s="1">
        <v>97013.607517648474</v>
      </c>
      <c r="AK272" s="1">
        <v>1620.8356007588152</v>
      </c>
      <c r="AL272" s="12">
        <v>8.9172493678952165</v>
      </c>
      <c r="AM272" s="2">
        <v>108.29304825067668</v>
      </c>
      <c r="AN272" s="2">
        <v>48.631844702047324</v>
      </c>
      <c r="AO272" s="2">
        <v>16.611536656351127</v>
      </c>
      <c r="AP272" s="2">
        <v>2856.709403487323</v>
      </c>
      <c r="AQ272" s="2">
        <v>14253.257536571929</v>
      </c>
      <c r="AR272" s="2">
        <v>91821.451310339457</v>
      </c>
      <c r="AS272" s="2">
        <v>1551.1610539299634</v>
      </c>
      <c r="AT272" s="2">
        <v>8.6902743662017183</v>
      </c>
      <c r="AU272" s="2">
        <v>432.76603061962743</v>
      </c>
      <c r="AV272" s="2">
        <v>194.34498089569539</v>
      </c>
      <c r="AW272" s="2">
        <v>66.383843629743978</v>
      </c>
      <c r="AX272" s="2">
        <v>1879.4616504532303</v>
      </c>
      <c r="AY272" s="2">
        <v>139.39338860271434</v>
      </c>
      <c r="AZ272" s="2">
        <v>897.94110127157933</v>
      </c>
      <c r="BA272" s="2">
        <v>740.27811060051977</v>
      </c>
      <c r="BB272" s="2">
        <v>5.7299751211253716</v>
      </c>
      <c r="BC272" s="2">
        <v>6852.3711463777145</v>
      </c>
      <c r="BD272" s="2">
        <v>16765.333598231748</v>
      </c>
      <c r="BE272" s="2">
        <v>5726.3635458303224</v>
      </c>
      <c r="BF272" s="2">
        <v>1259.5712533221472</v>
      </c>
      <c r="BG272" s="2">
        <v>139.38568460691997</v>
      </c>
      <c r="BH272" s="2">
        <v>897.9394659734636</v>
      </c>
      <c r="BI272" s="2">
        <v>645.7070806666693</v>
      </c>
      <c r="BJ272" s="2">
        <v>4.9838810908238926</v>
      </c>
      <c r="BK272" s="2">
        <v>14495.091724592414</v>
      </c>
      <c r="BL272" s="2">
        <v>16764.48300522078</v>
      </c>
      <c r="BM272" s="2">
        <v>5726.3539706452511</v>
      </c>
    </row>
    <row r="273" spans="1:65">
      <c r="A273" s="2">
        <f t="shared" si="4"/>
        <v>2267</v>
      </c>
      <c r="B273" s="1">
        <f>economy!Z313</f>
        <v>1842.4559424467825</v>
      </c>
      <c r="C273" s="1">
        <f>economy!AA313</f>
        <v>138.08662695753881</v>
      </c>
      <c r="D273" s="1">
        <f>economy!AB313</f>
        <v>899.97610674005887</v>
      </c>
      <c r="E273" s="1">
        <f>temperature!G423</f>
        <v>739.11305682820557</v>
      </c>
      <c r="F273" s="12">
        <f>temperature!I423</f>
        <v>5.7249588321230771</v>
      </c>
      <c r="G273" s="2">
        <f>economy!BE313</f>
        <v>7001.1871266961098</v>
      </c>
      <c r="H273" s="2">
        <f>economy!BF313</f>
        <v>16807.53837073793</v>
      </c>
      <c r="I273" s="2">
        <f>economy!BG313</f>
        <v>5739.4629388208714</v>
      </c>
      <c r="J273" s="1">
        <v>3137.5759605835597</v>
      </c>
      <c r="K273" s="1">
        <v>15708.194850628754</v>
      </c>
      <c r="L273" s="1">
        <v>102383.0319895475</v>
      </c>
      <c r="M273" s="1">
        <v>1694.3962872148802</v>
      </c>
      <c r="N273" s="12">
        <v>9.1536976553095375</v>
      </c>
      <c r="O273" s="2">
        <v>0</v>
      </c>
      <c r="P273" s="2">
        <v>0</v>
      </c>
      <c r="Q273" s="2">
        <v>0</v>
      </c>
      <c r="R273" s="2">
        <v>2979.7657238012962</v>
      </c>
      <c r="S273" s="2">
        <v>14918.121883490523</v>
      </c>
      <c r="T273" s="2">
        <v>97233.486377350579</v>
      </c>
      <c r="U273" s="2">
        <v>1625.2237943288874</v>
      </c>
      <c r="V273" s="2">
        <v>8.937818886917654</v>
      </c>
      <c r="W273" s="2">
        <v>108.50985874742591</v>
      </c>
      <c r="X273" s="2">
        <v>48.754483150148182</v>
      </c>
      <c r="Y273" s="2">
        <v>16.649539155627409</v>
      </c>
      <c r="Z273" s="2">
        <v>2820.2890329016059</v>
      </c>
      <c r="AA273" s="2">
        <v>14119.70585587654</v>
      </c>
      <c r="AB273" s="2">
        <v>92029.562280821061</v>
      </c>
      <c r="AC273" s="2">
        <v>1555.3229128587773</v>
      </c>
      <c r="AD273" s="2">
        <v>8.710561887974567</v>
      </c>
      <c r="AE273" s="2">
        <v>433.63245944021759</v>
      </c>
      <c r="AF273" s="2">
        <v>194.83507472206287</v>
      </c>
      <c r="AG273" s="2">
        <v>66.535711095210786</v>
      </c>
      <c r="AH273" s="1">
        <v>2979.7657238013157</v>
      </c>
      <c r="AI273" s="1">
        <v>14918.121883490443</v>
      </c>
      <c r="AJ273" s="1">
        <v>97233.486377350098</v>
      </c>
      <c r="AK273" s="1">
        <v>1625.2127268988602</v>
      </c>
      <c r="AL273" s="12">
        <v>8.9377615720548107</v>
      </c>
      <c r="AM273" s="2">
        <v>108.50985874742655</v>
      </c>
      <c r="AN273" s="2">
        <v>48.754483150147934</v>
      </c>
      <c r="AO273" s="2">
        <v>16.649539155627327</v>
      </c>
      <c r="AP273" s="2">
        <v>2820.2890329016714</v>
      </c>
      <c r="AQ273" s="2">
        <v>14119.7058558763</v>
      </c>
      <c r="AR273" s="2">
        <v>92029.562280819388</v>
      </c>
      <c r="AS273" s="2">
        <v>1555.3003170498944</v>
      </c>
      <c r="AT273" s="2">
        <v>8.7104405386549946</v>
      </c>
      <c r="AU273" s="2">
        <v>433.63245944022697</v>
      </c>
      <c r="AV273" s="2">
        <v>194.83507472205989</v>
      </c>
      <c r="AW273" s="2">
        <v>66.535711095209706</v>
      </c>
      <c r="AX273" s="2">
        <v>1842.4559424467825</v>
      </c>
      <c r="AY273" s="2">
        <v>138.08662695753881</v>
      </c>
      <c r="AZ273" s="2">
        <v>899.97610674005887</v>
      </c>
      <c r="BA273" s="2">
        <v>739.11305682820557</v>
      </c>
      <c r="BB273" s="2">
        <v>5.7249588321230771</v>
      </c>
      <c r="BC273" s="2">
        <v>7001.1871266961098</v>
      </c>
      <c r="BD273" s="2">
        <v>16807.53837073793</v>
      </c>
      <c r="BE273" s="2">
        <v>5739.4629388208714</v>
      </c>
      <c r="BF273" s="2">
        <v>1230.7139925980086</v>
      </c>
      <c r="BG273" s="2">
        <v>138.0796211011322</v>
      </c>
      <c r="BH273" s="2">
        <v>899.97460186917283</v>
      </c>
      <c r="BI273" s="2">
        <v>644.85649470452472</v>
      </c>
      <c r="BJ273" s="2">
        <v>4.9793611192194618</v>
      </c>
      <c r="BK273" s="2">
        <v>14712.067038660989</v>
      </c>
      <c r="BL273" s="2">
        <v>16806.755556774497</v>
      </c>
      <c r="BM273" s="2">
        <v>5739.4541269662532</v>
      </c>
    </row>
    <row r="274" spans="1:65">
      <c r="A274" s="2">
        <f t="shared" si="4"/>
        <v>2268</v>
      </c>
      <c r="B274" s="1">
        <f>economy!Z314</f>
        <v>1806.030505408796</v>
      </c>
      <c r="C274" s="1">
        <f>economy!AA314</f>
        <v>136.78869580490806</v>
      </c>
      <c r="D274" s="1">
        <f>economy!AB314</f>
        <v>901.99495100634454</v>
      </c>
      <c r="E274" s="1">
        <f>temperature!G424</f>
        <v>737.95668046637581</v>
      </c>
      <c r="F274" s="12">
        <f>temperature!I424</f>
        <v>5.7199405644066639</v>
      </c>
      <c r="G274" s="2">
        <f>economy!BE314</f>
        <v>7151.8945086061703</v>
      </c>
      <c r="H274" s="2">
        <f>economy!BF314</f>
        <v>16849.431847358985</v>
      </c>
      <c r="I274" s="2">
        <f>economy!BG314</f>
        <v>5752.4611320620088</v>
      </c>
      <c r="J274" s="1">
        <v>3097.5123183075452</v>
      </c>
      <c r="K274" s="1">
        <v>15560.615401935178</v>
      </c>
      <c r="L274" s="1">
        <v>102612.71586885875</v>
      </c>
      <c r="M274" s="1">
        <v>1699.0001430961181</v>
      </c>
      <c r="N274" s="12">
        <v>9.1744489713794977</v>
      </c>
      <c r="O274" s="2">
        <v>0</v>
      </c>
      <c r="P274" s="2">
        <v>0</v>
      </c>
      <c r="Q274" s="2">
        <v>0</v>
      </c>
      <c r="R274" s="2">
        <v>2941.7171571611752</v>
      </c>
      <c r="S274" s="2">
        <v>14777.965218511228</v>
      </c>
      <c r="T274" s="2">
        <v>97451.617877425553</v>
      </c>
      <c r="U274" s="2">
        <v>1629.5927103487597</v>
      </c>
      <c r="V274" s="2">
        <v>8.9582515546792614</v>
      </c>
      <c r="W274" s="2">
        <v>108.72493188133107</v>
      </c>
      <c r="X274" s="2">
        <v>48.876202083049805</v>
      </c>
      <c r="Y274" s="2">
        <v>16.687247881252929</v>
      </c>
      <c r="Z274" s="2">
        <v>2784.276820815388</v>
      </c>
      <c r="AA274" s="2">
        <v>13987.050358173532</v>
      </c>
      <c r="AB274" s="2">
        <v>92236.019410144188</v>
      </c>
      <c r="AC274" s="2">
        <v>1559.4544043121409</v>
      </c>
      <c r="AD274" s="2">
        <v>8.7306503581893864</v>
      </c>
      <c r="AE274" s="2">
        <v>434.49194532556766</v>
      </c>
      <c r="AF274" s="2">
        <v>195.32149393635206</v>
      </c>
      <c r="AG274" s="2">
        <v>66.686404567897014</v>
      </c>
      <c r="AH274" s="1">
        <v>2941.7171571611925</v>
      </c>
      <c r="AI274" s="1">
        <v>14777.965218511154</v>
      </c>
      <c r="AJ274" s="1">
        <v>97451.617877425102</v>
      </c>
      <c r="AK274" s="1">
        <v>1629.5816626828178</v>
      </c>
      <c r="AL274" s="12">
        <v>8.9581944734806562</v>
      </c>
      <c r="AM274" s="2">
        <v>108.7249318813317</v>
      </c>
      <c r="AN274" s="2">
        <v>48.876202083049577</v>
      </c>
      <c r="AO274" s="2">
        <v>16.687247881252848</v>
      </c>
      <c r="AP274" s="2">
        <v>2784.276820815448</v>
      </c>
      <c r="AQ274" s="2">
        <v>13987.050358173317</v>
      </c>
      <c r="AR274" s="2">
        <v>92236.019410142675</v>
      </c>
      <c r="AS274" s="2">
        <v>1559.4318488422834</v>
      </c>
      <c r="AT274" s="2">
        <v>8.7305294995278331</v>
      </c>
      <c r="AU274" s="2">
        <v>434.49194532557641</v>
      </c>
      <c r="AV274" s="2">
        <v>195.32149393634921</v>
      </c>
      <c r="AW274" s="2">
        <v>66.686404567896034</v>
      </c>
      <c r="AX274" s="2">
        <v>1806.030505408796</v>
      </c>
      <c r="AY274" s="2">
        <v>136.78869580490806</v>
      </c>
      <c r="AZ274" s="2">
        <v>901.99495100634454</v>
      </c>
      <c r="BA274" s="2">
        <v>737.95668046637581</v>
      </c>
      <c r="BB274" s="2">
        <v>5.7199405644066639</v>
      </c>
      <c r="BC274" s="2">
        <v>7151.8945086061703</v>
      </c>
      <c r="BD274" s="2">
        <v>16849.431847358985</v>
      </c>
      <c r="BE274" s="2">
        <v>5752.4611320620088</v>
      </c>
      <c r="BF274" s="2">
        <v>1202.4279945312571</v>
      </c>
      <c r="BG274" s="2">
        <v>136.78232484809368</v>
      </c>
      <c r="BH274" s="2">
        <v>901.99356616451189</v>
      </c>
      <c r="BI274" s="2">
        <v>644.01163318883869</v>
      </c>
      <c r="BJ274" s="2">
        <v>4.9748466251170358</v>
      </c>
      <c r="BK274" s="2">
        <v>14929.722440156795</v>
      </c>
      <c r="BL274" s="2">
        <v>16848.711414372676</v>
      </c>
      <c r="BM274" s="2">
        <v>5752.4530227107125</v>
      </c>
    </row>
    <row r="275" spans="1:65">
      <c r="A275" s="2">
        <f t="shared" si="4"/>
        <v>2269</v>
      </c>
      <c r="B275" s="1">
        <f>economy!Z315</f>
        <v>1770.1801696914151</v>
      </c>
      <c r="C275" s="1">
        <f>economy!AA315</f>
        <v>135.49960664239998</v>
      </c>
      <c r="D275" s="1">
        <f>economy!AB315</f>
        <v>903.99771138010465</v>
      </c>
      <c r="E275" s="1">
        <f>temperature!G425</f>
        <v>736.80888749552673</v>
      </c>
      <c r="F275" s="12">
        <f>temperature!I425</f>
        <v>5.714921171153664</v>
      </c>
      <c r="G275" s="2">
        <f>economy!BE315</f>
        <v>7304.4815604507776</v>
      </c>
      <c r="H275" s="2">
        <f>economy!BF315</f>
        <v>16891.014903958203</v>
      </c>
      <c r="I275" s="2">
        <f>economy!BG315</f>
        <v>5765.3586082766878</v>
      </c>
      <c r="J275" s="1">
        <v>3057.8991760825852</v>
      </c>
      <c r="K275" s="1">
        <v>15414.034951682979</v>
      </c>
      <c r="L275" s="1">
        <v>102840.56875118498</v>
      </c>
      <c r="M275" s="1">
        <v>1703.5954049045431</v>
      </c>
      <c r="N275" s="12">
        <v>9.1951196272769611</v>
      </c>
      <c r="O275" s="2">
        <v>0</v>
      </c>
      <c r="P275" s="2">
        <v>0</v>
      </c>
      <c r="Q275" s="2">
        <v>0</v>
      </c>
      <c r="R275" s="2">
        <v>2904.0964318315287</v>
      </c>
      <c r="S275" s="2">
        <v>14638.757305482843</v>
      </c>
      <c r="T275" s="2">
        <v>97668.010473925067</v>
      </c>
      <c r="U275" s="2">
        <v>1633.9534839069929</v>
      </c>
      <c r="V275" s="2">
        <v>8.9786054891701461</v>
      </c>
      <c r="W275" s="2">
        <v>108.93827730575785</v>
      </c>
      <c r="X275" s="2">
        <v>48.997005353126255</v>
      </c>
      <c r="Y275" s="2">
        <v>16.724664249803212</v>
      </c>
      <c r="Z275" s="2">
        <v>2748.6695520259259</v>
      </c>
      <c r="AA275" s="2">
        <v>13855.292835335042</v>
      </c>
      <c r="AB275" s="2">
        <v>92440.830701794897</v>
      </c>
      <c r="AC275" s="2">
        <v>1563.578209709239</v>
      </c>
      <c r="AD275" s="2">
        <v>8.7506621667554345</v>
      </c>
      <c r="AE275" s="2">
        <v>435.34452685292695</v>
      </c>
      <c r="AF275" s="2">
        <v>195.80425393361267</v>
      </c>
      <c r="AG275" s="2">
        <v>66.835929708792619</v>
      </c>
      <c r="AH275" s="1">
        <v>2904.0964318315455</v>
      </c>
      <c r="AI275" s="1">
        <v>14638.757305482774</v>
      </c>
      <c r="AJ275" s="1">
        <v>97668.010473924573</v>
      </c>
      <c r="AK275" s="1">
        <v>1633.9424558755768</v>
      </c>
      <c r="AL275" s="12">
        <v>8.9785486396150258</v>
      </c>
      <c r="AM275" s="2">
        <v>108.93827730575839</v>
      </c>
      <c r="AN275" s="2">
        <v>48.997005353126042</v>
      </c>
      <c r="AO275" s="2">
        <v>16.724664249803137</v>
      </c>
      <c r="AP275" s="2">
        <v>2748.6695520259805</v>
      </c>
      <c r="AQ275" s="2">
        <v>13855.292835334842</v>
      </c>
      <c r="AR275" s="2">
        <v>92440.830701793544</v>
      </c>
      <c r="AS275" s="2">
        <v>1563.5556943140314</v>
      </c>
      <c r="AT275" s="2">
        <v>8.7505417945365789</v>
      </c>
      <c r="AU275" s="2">
        <v>435.34452685293479</v>
      </c>
      <c r="AV275" s="2">
        <v>195.80425393360997</v>
      </c>
      <c r="AW275" s="2">
        <v>66.83592970879171</v>
      </c>
      <c r="AX275" s="2">
        <v>1770.1801696914151</v>
      </c>
      <c r="AY275" s="2">
        <v>135.49960664239998</v>
      </c>
      <c r="AZ275" s="2">
        <v>903.99771138010465</v>
      </c>
      <c r="BA275" s="2">
        <v>736.80888749552673</v>
      </c>
      <c r="BB275" s="2">
        <v>5.714921171153664</v>
      </c>
      <c r="BC275" s="2">
        <v>7304.4815604507776</v>
      </c>
      <c r="BD275" s="2">
        <v>16891.014903958203</v>
      </c>
      <c r="BE275" s="2">
        <v>5765.3586082766878</v>
      </c>
      <c r="BF275" s="2">
        <v>1174.7050389635922</v>
      </c>
      <c r="BG275" s="2">
        <v>135.49381307101183</v>
      </c>
      <c r="BH275" s="2">
        <v>903.99643699774128</v>
      </c>
      <c r="BI275" s="2">
        <v>643.17246251781808</v>
      </c>
      <c r="BJ275" s="2">
        <v>4.9703380037304123</v>
      </c>
      <c r="BK275" s="2">
        <v>15148.015124990285</v>
      </c>
      <c r="BL275" s="2">
        <v>16890.351883510437</v>
      </c>
      <c r="BM275" s="2">
        <v>5765.351145446406</v>
      </c>
    </row>
    <row r="276" spans="1:65">
      <c r="A276" s="2">
        <f t="shared" si="4"/>
        <v>2270</v>
      </c>
      <c r="B276" s="1">
        <f>economy!Z316</f>
        <v>1734.8997164394359</v>
      </c>
      <c r="C276" s="1">
        <f>economy!AA316</f>
        <v>134.21936937439742</v>
      </c>
      <c r="D276" s="1">
        <f>economy!AB316</f>
        <v>905.98446584037765</v>
      </c>
      <c r="E276" s="1">
        <f>temperature!G426</f>
        <v>735.66958639763038</v>
      </c>
      <c r="F276" s="12">
        <f>temperature!I426</f>
        <v>5.7099014688541638</v>
      </c>
      <c r="G276" s="2">
        <f>economy!BE316</f>
        <v>7458.9356216273763</v>
      </c>
      <c r="H276" s="2">
        <f>economy!BF316</f>
        <v>16932.288468550334</v>
      </c>
      <c r="I276" s="2">
        <f>economy!BG316</f>
        <v>5778.155854333816</v>
      </c>
      <c r="J276" s="1">
        <v>3018.7329459519501</v>
      </c>
      <c r="K276" s="1">
        <v>15268.455250063344</v>
      </c>
      <c r="L276" s="1">
        <v>103066.59960788488</v>
      </c>
      <c r="M276" s="1">
        <v>1708.18212295784</v>
      </c>
      <c r="N276" s="12">
        <v>9.215710206096519</v>
      </c>
      <c r="O276" s="2">
        <v>0</v>
      </c>
      <c r="P276" s="2">
        <v>0</v>
      </c>
      <c r="Q276" s="2">
        <v>0</v>
      </c>
      <c r="R276" s="2">
        <v>2866.9001403186139</v>
      </c>
      <c r="S276" s="2">
        <v>14500.499806567428</v>
      </c>
      <c r="T276" s="2">
        <v>97882.672686976453</v>
      </c>
      <c r="U276" s="2">
        <v>1638.3061626021713</v>
      </c>
      <c r="V276" s="2">
        <v>8.9988812533939022</v>
      </c>
      <c r="W276" s="2">
        <v>109.14990470753489</v>
      </c>
      <c r="X276" s="2">
        <v>49.116896859734616</v>
      </c>
      <c r="Y276" s="2">
        <v>16.76178968858726</v>
      </c>
      <c r="Z276" s="2">
        <v>2713.4640014081165</v>
      </c>
      <c r="AA276" s="2">
        <v>13724.434860564415</v>
      </c>
      <c r="AB276" s="2">
        <v>92644.004219904411</v>
      </c>
      <c r="AC276" s="2">
        <v>1567.6943739005726</v>
      </c>
      <c r="AD276" s="2">
        <v>8.7705978552289441</v>
      </c>
      <c r="AE276" s="2">
        <v>436.19024273327915</v>
      </c>
      <c r="AF276" s="2">
        <v>196.283370296648</v>
      </c>
      <c r="AG276" s="2">
        <v>66.984292221780436</v>
      </c>
      <c r="AH276" s="1">
        <v>2866.9001403186285</v>
      </c>
      <c r="AI276" s="1">
        <v>14500.499806567366</v>
      </c>
      <c r="AJ276" s="1">
        <v>97882.672686976017</v>
      </c>
      <c r="AK276" s="1">
        <v>1638.2951540770878</v>
      </c>
      <c r="AL276" s="12">
        <v>8.9988246334898108</v>
      </c>
      <c r="AM276" s="2">
        <v>109.14990470753543</v>
      </c>
      <c r="AN276" s="2">
        <v>49.116896859734418</v>
      </c>
      <c r="AO276" s="2">
        <v>16.761789688587196</v>
      </c>
      <c r="AP276" s="2">
        <v>2713.4640014081651</v>
      </c>
      <c r="AQ276" s="2">
        <v>13724.434860564224</v>
      </c>
      <c r="AR276" s="2">
        <v>92644.00421990316</v>
      </c>
      <c r="AS276" s="2">
        <v>1567.6718983184278</v>
      </c>
      <c r="AT276" s="2">
        <v>8.7704779652960347</v>
      </c>
      <c r="AU276" s="2">
        <v>436.19024273328637</v>
      </c>
      <c r="AV276" s="2">
        <v>196.28337029664567</v>
      </c>
      <c r="AW276" s="2">
        <v>66.984292221779597</v>
      </c>
      <c r="AX276" s="2">
        <v>1734.8997164394359</v>
      </c>
      <c r="AY276" s="2">
        <v>134.21936937439742</v>
      </c>
      <c r="AZ276" s="2">
        <v>905.98446584037765</v>
      </c>
      <c r="BA276" s="2">
        <v>735.66958639763038</v>
      </c>
      <c r="BB276" s="2">
        <v>5.7099014688541638</v>
      </c>
      <c r="BC276" s="2">
        <v>7458.9356216273763</v>
      </c>
      <c r="BD276" s="2">
        <v>16932.288468550334</v>
      </c>
      <c r="BE276" s="2">
        <v>5778.155854333816</v>
      </c>
      <c r="BF276" s="2">
        <v>1147.5369205876102</v>
      </c>
      <c r="BG276" s="2">
        <v>134.21410088183566</v>
      </c>
      <c r="BH276" s="2">
        <v>905.98329311049804</v>
      </c>
      <c r="BI276" s="2">
        <v>642.33894925089737</v>
      </c>
      <c r="BJ276" s="2">
        <v>4.9658356371209402</v>
      </c>
      <c r="BK276" s="2">
        <v>15366.902305375183</v>
      </c>
      <c r="BL276" s="2">
        <v>16931.678287669311</v>
      </c>
      <c r="BM276" s="2">
        <v>5778.1489865013918</v>
      </c>
    </row>
    <row r="277" spans="1:65">
      <c r="A277" s="2">
        <f t="shared" si="4"/>
        <v>2271</v>
      </c>
      <c r="B277" s="1">
        <f>economy!Z317</f>
        <v>1700.1838800943683</v>
      </c>
      <c r="C277" s="1">
        <f>economy!AA317</f>
        <v>132.94799231076863</v>
      </c>
      <c r="D277" s="1">
        <f>economy!AB317</f>
        <v>907.95529300406906</v>
      </c>
      <c r="E277" s="1">
        <f>temperature!G427</f>
        <v>734.53868803093292</v>
      </c>
      <c r="F277" s="12">
        <f>temperature!I427</f>
        <v>5.7048822389076905</v>
      </c>
      <c r="G277" s="2">
        <f>economy!BE317</f>
        <v>7615.2431068594751</v>
      </c>
      <c r="H277" s="2">
        <f>economy!BF317</f>
        <v>16973.2535178863</v>
      </c>
      <c r="I277" s="2">
        <f>economy!BG317</f>
        <v>5790.8533610545455</v>
      </c>
      <c r="J277" s="1">
        <v>2980.0100302516453</v>
      </c>
      <c r="K277" s="1">
        <v>15123.877809455824</v>
      </c>
      <c r="L277" s="1">
        <v>103290.81747489414</v>
      </c>
      <c r="M277" s="1">
        <v>1712.7603473876216</v>
      </c>
      <c r="N277" s="12">
        <v>9.2362212862257866</v>
      </c>
      <c r="O277" s="2">
        <v>0</v>
      </c>
      <c r="P277" s="2">
        <v>0</v>
      </c>
      <c r="Q277" s="2">
        <v>0</v>
      </c>
      <c r="R277" s="2">
        <v>2830.1248659096523</v>
      </c>
      <c r="S277" s="2">
        <v>14363.19415807658</v>
      </c>
      <c r="T277" s="2">
        <v>98095.613098036236</v>
      </c>
      <c r="U277" s="2">
        <v>1642.6507938584996</v>
      </c>
      <c r="V277" s="2">
        <v>9.0190794059366262</v>
      </c>
      <c r="W277" s="2">
        <v>109.35982380467289</v>
      </c>
      <c r="X277" s="2">
        <v>49.235880547592558</v>
      </c>
      <c r="Y277" s="2">
        <v>16.798625635188564</v>
      </c>
      <c r="Z277" s="2">
        <v>2678.656935111228</v>
      </c>
      <c r="AA277" s="2">
        <v>13594.477793302012</v>
      </c>
      <c r="AB277" s="2">
        <v>92845.548086650815</v>
      </c>
      <c r="AC277" s="2">
        <v>1571.8029415740821</v>
      </c>
      <c r="AD277" s="2">
        <v>8.7904579610534199</v>
      </c>
      <c r="AE277" s="2">
        <v>437.02913180221822</v>
      </c>
      <c r="AF277" s="2">
        <v>196.75885878953412</v>
      </c>
      <c r="AG277" s="2">
        <v>67.131497851802564</v>
      </c>
      <c r="AH277" s="1">
        <v>2830.1248659096659</v>
      </c>
      <c r="AI277" s="1">
        <v>14363.19415807652</v>
      </c>
      <c r="AJ277" s="1">
        <v>98095.613098035872</v>
      </c>
      <c r="AK277" s="1">
        <v>1642.6398047129051</v>
      </c>
      <c r="AL277" s="12">
        <v>9.0190230137189324</v>
      </c>
      <c r="AM277" s="2">
        <v>109.35982380467333</v>
      </c>
      <c r="AN277" s="2">
        <v>49.235880547592394</v>
      </c>
      <c r="AO277" s="2">
        <v>16.798625635188507</v>
      </c>
      <c r="AP277" s="2">
        <v>2678.6569351112721</v>
      </c>
      <c r="AQ277" s="2">
        <v>13594.47779330185</v>
      </c>
      <c r="AR277" s="2">
        <v>92845.54808664968</v>
      </c>
      <c r="AS277" s="2">
        <v>1571.7805055461658</v>
      </c>
      <c r="AT277" s="2">
        <v>8.7903385493073056</v>
      </c>
      <c r="AU277" s="2">
        <v>437.02913180222504</v>
      </c>
      <c r="AV277" s="2">
        <v>196.75885878953184</v>
      </c>
      <c r="AW277" s="2">
        <v>67.131497851801797</v>
      </c>
      <c r="AX277" s="2">
        <v>1700.1838800943683</v>
      </c>
      <c r="AY277" s="2">
        <v>132.94799231076863</v>
      </c>
      <c r="AZ277" s="2">
        <v>907.95529300406906</v>
      </c>
      <c r="BA277" s="2">
        <v>734.53868803093292</v>
      </c>
      <c r="BB277" s="2">
        <v>5.7048822389076905</v>
      </c>
      <c r="BC277" s="2">
        <v>7615.2431068594751</v>
      </c>
      <c r="BD277" s="2">
        <v>16973.2535178863</v>
      </c>
      <c r="BE277" s="2">
        <v>5790.8533610545455</v>
      </c>
      <c r="BF277" s="2">
        <v>1120.9154527906785</v>
      </c>
      <c r="BG277" s="2">
        <v>132.94320132677205</v>
      </c>
      <c r="BH277" s="2">
        <v>907.95421382154814</v>
      </c>
      <c r="BI277" s="2">
        <v>641.51106009148259</v>
      </c>
      <c r="BJ277" s="2">
        <v>4.9613398946105676</v>
      </c>
      <c r="BK277" s="2">
        <v>15586.341239550344</v>
      </c>
      <c r="BL277" s="2">
        <v>16972.69196761553</v>
      </c>
      <c r="BM277" s="2">
        <v>5790.8470408009816</v>
      </c>
    </row>
    <row r="278" spans="1:65">
      <c r="A278" s="2">
        <f t="shared" si="4"/>
        <v>2272</v>
      </c>
      <c r="B278" s="1">
        <f>economy!Z318</f>
        <v>1666.0273508819082</v>
      </c>
      <c r="C278" s="1">
        <f>economy!AA318</f>
        <v>131.68548216943074</v>
      </c>
      <c r="D278" s="1">
        <f>economy!AB318</f>
        <v>909.91027209537299</v>
      </c>
      <c r="E278" s="1">
        <f>temperature!G428</f>
        <v>733.41610551149904</v>
      </c>
      <c r="F278" s="12">
        <f>temperature!I428</f>
        <v>5.6998642291450103</v>
      </c>
      <c r="G278" s="2">
        <f>economy!BE318</f>
        <v>7773.3895114884863</v>
      </c>
      <c r="H278" s="2">
        <f>economy!BF318</f>
        <v>17013.91107427319</v>
      </c>
      <c r="I278" s="2">
        <f>economy!BG318</f>
        <v>5803.451623024027</v>
      </c>
      <c r="J278" s="1">
        <v>2941.7268229054848</v>
      </c>
      <c r="K278" s="1">
        <v>14980.303909820992</v>
      </c>
      <c r="L278" s="1">
        <v>103513.23144988246</v>
      </c>
      <c r="M278" s="1">
        <v>1717.3301281299002</v>
      </c>
      <c r="N278" s="12">
        <v>9.2566534413439694</v>
      </c>
      <c r="O278" s="2">
        <v>0</v>
      </c>
      <c r="P278" s="2">
        <v>0</v>
      </c>
      <c r="Q278" s="2">
        <v>0</v>
      </c>
      <c r="R278" s="2">
        <v>2793.7671839027907</v>
      </c>
      <c r="S278" s="2">
        <v>14226.841575592873</v>
      </c>
      <c r="T278" s="2">
        <v>98306.840347189776</v>
      </c>
      <c r="U278" s="2">
        <v>1646.9874249167206</v>
      </c>
      <c r="V278" s="2">
        <v>9.0392005009610887</v>
      </c>
      <c r="W278" s="2">
        <v>109.56804434412759</v>
      </c>
      <c r="X278" s="2">
        <v>49.353960405181667</v>
      </c>
      <c r="Y278" s="2">
        <v>16.835173537013763</v>
      </c>
      <c r="Z278" s="2">
        <v>2644.2451117230189</v>
      </c>
      <c r="AA278" s="2">
        <v>13465.422784072614</v>
      </c>
      <c r="AB278" s="2">
        <v>93045.470479703101</v>
      </c>
      <c r="AC278" s="2">
        <v>1575.9039572465176</v>
      </c>
      <c r="AD278" s="2">
        <v>8.8102430175492739</v>
      </c>
      <c r="AE278" s="2">
        <v>437.86123301101088</v>
      </c>
      <c r="AF278" s="2">
        <v>197.23073535123788</v>
      </c>
      <c r="AG278" s="2">
        <v>67.277552383056957</v>
      </c>
      <c r="AH278" s="1">
        <v>2793.7671839028017</v>
      </c>
      <c r="AI278" s="1">
        <v>14226.841575592824</v>
      </c>
      <c r="AJ278" s="1">
        <v>98306.840347189427</v>
      </c>
      <c r="AK278" s="1">
        <v>1646.9764550251034</v>
      </c>
      <c r="AL278" s="12">
        <v>9.0391443344925158</v>
      </c>
      <c r="AM278" s="2">
        <v>109.56804434412804</v>
      </c>
      <c r="AN278" s="2">
        <v>49.353960405181496</v>
      </c>
      <c r="AO278" s="2">
        <v>16.835173537013699</v>
      </c>
      <c r="AP278" s="2">
        <v>2644.2451117230603</v>
      </c>
      <c r="AQ278" s="2">
        <v>13465.422784072462</v>
      </c>
      <c r="AR278" s="2">
        <v>93045.470479702024</v>
      </c>
      <c r="AS278" s="2">
        <v>1575.8815605167129</v>
      </c>
      <c r="AT278" s="2">
        <v>8.8101240799474514</v>
      </c>
      <c r="AU278" s="2">
        <v>437.86123301101708</v>
      </c>
      <c r="AV278" s="2">
        <v>197.23073535123589</v>
      </c>
      <c r="AW278" s="2">
        <v>67.277552383056218</v>
      </c>
      <c r="AX278" s="2">
        <v>1666.0273508819082</v>
      </c>
      <c r="AY278" s="2">
        <v>131.68548216943074</v>
      </c>
      <c r="AZ278" s="2">
        <v>909.91027209537299</v>
      </c>
      <c r="BA278" s="2">
        <v>733.41610551149904</v>
      </c>
      <c r="BB278" s="2">
        <v>5.6998642291450103</v>
      </c>
      <c r="BC278" s="2">
        <v>7773.3895114884863</v>
      </c>
      <c r="BD278" s="2">
        <v>17013.91107427319</v>
      </c>
      <c r="BE278" s="2">
        <v>5803.451623024027</v>
      </c>
      <c r="BF278" s="2">
        <v>1094.8324713802194</v>
      </c>
      <c r="BG278" s="2">
        <v>131.68112543145526</v>
      </c>
      <c r="BH278" s="2">
        <v>909.90927900104293</v>
      </c>
      <c r="BI278" s="2">
        <v>640.68876187108776</v>
      </c>
      <c r="BJ278" s="2">
        <v>4.9568511331772003</v>
      </c>
      <c r="BK278" s="2">
        <v>15806.289260969897</v>
      </c>
      <c r="BL278" s="2">
        <v>17013.394280718549</v>
      </c>
      <c r="BM278" s="2">
        <v>5803.4458067077157</v>
      </c>
    </row>
    <row r="279" spans="1:65">
      <c r="A279" s="2">
        <f t="shared" si="4"/>
        <v>2273</v>
      </c>
      <c r="B279" s="1">
        <f>economy!Z319</f>
        <v>1632.4247772821686</v>
      </c>
      <c r="C279" s="1">
        <f>economy!AA319</f>
        <v>130.43184408239136</v>
      </c>
      <c r="D279" s="1">
        <f>economy!AB319</f>
        <v>911.84948291605724</v>
      </c>
      <c r="E279" s="1">
        <f>temperature!G429</f>
        <v>732.30175410113111</v>
      </c>
      <c r="F279" s="12">
        <f>temperature!I429</f>
        <v>5.6948481552784695</v>
      </c>
      <c r="G279" s="2">
        <f>economy!BE319</f>
        <v>7933.3594177749601</v>
      </c>
      <c r="H279" s="2">
        <f>economy!BF319</f>
        <v>17054.262202611459</v>
      </c>
      <c r="I279" s="2">
        <f>economy!BG319</f>
        <v>5815.9511384085554</v>
      </c>
      <c r="J279" s="1">
        <v>2903.8797106843467</v>
      </c>
      <c r="K279" s="1">
        <v>14837.734604028263</v>
      </c>
      <c r="L279" s="1">
        <v>103733.85068945824</v>
      </c>
      <c r="M279" s="1">
        <v>1721.8915149159438</v>
      </c>
      <c r="N279" s="12">
        <v>9.277007240422094</v>
      </c>
      <c r="O279" s="2">
        <v>0</v>
      </c>
      <c r="P279" s="2">
        <v>0</v>
      </c>
      <c r="Q279" s="2">
        <v>0</v>
      </c>
      <c r="R279" s="2">
        <v>2757.8236628030063</v>
      </c>
      <c r="S279" s="2">
        <v>14091.443059029683</v>
      </c>
      <c r="T279" s="2">
        <v>98516.363130496902</v>
      </c>
      <c r="U279" s="2">
        <v>1651.3161028254028</v>
      </c>
      <c r="V279" s="2">
        <v>9.059245088202589</v>
      </c>
      <c r="W279" s="2">
        <v>109.77457609960773</v>
      </c>
      <c r="X279" s="2">
        <v>49.471140463175296</v>
      </c>
      <c r="Y279" s="2">
        <v>16.871434850849401</v>
      </c>
      <c r="Z279" s="2">
        <v>2610.2252834016576</v>
      </c>
      <c r="AA279" s="2">
        <v>13337.270779274333</v>
      </c>
      <c r="AB279" s="2">
        <v>93243.779629709083</v>
      </c>
      <c r="AC279" s="2">
        <v>1579.9974652551596</v>
      </c>
      <c r="AD279" s="2">
        <v>8.8299535539052201</v>
      </c>
      <c r="AE279" s="2">
        <v>438.68658541783469</v>
      </c>
      <c r="AF279" s="2">
        <v>197.69901608933554</v>
      </c>
      <c r="AG279" s="2">
        <v>67.422461637225965</v>
      </c>
      <c r="AH279" s="1">
        <v>2757.8236628030177</v>
      </c>
      <c r="AI279" s="1">
        <v>14091.443059029629</v>
      </c>
      <c r="AJ279" s="1">
        <v>98516.363130496538</v>
      </c>
      <c r="AK279" s="1">
        <v>1651.3051520635663</v>
      </c>
      <c r="AL279" s="12">
        <v>9.0591891455727627</v>
      </c>
      <c r="AM279" s="2">
        <v>109.77457609960813</v>
      </c>
      <c r="AN279" s="2">
        <v>49.471140463175139</v>
      </c>
      <c r="AO279" s="2">
        <v>16.871434850849347</v>
      </c>
      <c r="AP279" s="2">
        <v>2610.2252834016949</v>
      </c>
      <c r="AQ279" s="2">
        <v>13337.270779274199</v>
      </c>
      <c r="AR279" s="2">
        <v>93243.779629708049</v>
      </c>
      <c r="AS279" s="2">
        <v>1579.9751075700333</v>
      </c>
      <c r="AT279" s="2">
        <v>8.8298350864608874</v>
      </c>
      <c r="AU279" s="2">
        <v>438.68658541784055</v>
      </c>
      <c r="AV279" s="2">
        <v>197.69901608933367</v>
      </c>
      <c r="AW279" s="2">
        <v>67.422461637225339</v>
      </c>
      <c r="AX279" s="2">
        <v>1632.4247772821686</v>
      </c>
      <c r="AY279" s="2">
        <v>130.43184408239136</v>
      </c>
      <c r="AZ279" s="2">
        <v>911.84948291605724</v>
      </c>
      <c r="BA279" s="2">
        <v>732.30175410113111</v>
      </c>
      <c r="BB279" s="2">
        <v>5.6948481552784695</v>
      </c>
      <c r="BC279" s="2">
        <v>7933.3594177749601</v>
      </c>
      <c r="BD279" s="2">
        <v>17054.262202611459</v>
      </c>
      <c r="BE279" s="2">
        <v>5815.9511384085554</v>
      </c>
      <c r="BF279" s="2">
        <v>1069.2798381900575</v>
      </c>
      <c r="BG279" s="2">
        <v>130.42788224574795</v>
      </c>
      <c r="BH279" s="2">
        <v>911.84856904524997</v>
      </c>
      <c r="BI279" s="2">
        <v>639.87202153479268</v>
      </c>
      <c r="BJ279" s="2">
        <v>4.9523696978332632</v>
      </c>
      <c r="BK279" s="2">
        <v>16026.703806930822</v>
      </c>
      <c r="BL279" s="2">
        <v>17053.786600288513</v>
      </c>
      <c r="BM279" s="2">
        <v>5815.9457858645292</v>
      </c>
    </row>
    <row r="280" spans="1:65">
      <c r="A280" s="2">
        <f t="shared" si="4"/>
        <v>2274</v>
      </c>
      <c r="B280" s="1">
        <f>economy!Z320</f>
        <v>1599.3707684827311</v>
      </c>
      <c r="C280" s="1">
        <f>economy!AA320</f>
        <v>129.18708160489862</v>
      </c>
      <c r="D280" s="1">
        <f>economy!AB320</f>
        <v>913.77300581660586</v>
      </c>
      <c r="E280" s="1">
        <f>temperature!G430</f>
        <v>731.19555110132001</v>
      </c>
      <c r="F280" s="12">
        <f>temperature!I430</f>
        <v>5.6898347022843625</v>
      </c>
      <c r="G280" s="2">
        <f>economy!BE320</f>
        <v>8095.1365022041427</v>
      </c>
      <c r="H280" s="2">
        <f>economy!BF320</f>
        <v>17094.308007632884</v>
      </c>
      <c r="I280" s="2">
        <f>economy!BG320</f>
        <v>5828.3524087777532</v>
      </c>
      <c r="J280" s="1">
        <v>2866.465074430228</v>
      </c>
      <c r="K280" s="1">
        <v>14696.170723117884</v>
      </c>
      <c r="L280" s="1">
        <v>103952.68440642496</v>
      </c>
      <c r="M280" s="1">
        <v>1726.4445572635125</v>
      </c>
      <c r="N280" s="12">
        <v>9.2972832477248133</v>
      </c>
      <c r="O280" s="2">
        <v>0</v>
      </c>
      <c r="P280" s="2">
        <v>0</v>
      </c>
      <c r="Q280" s="2">
        <v>0</v>
      </c>
      <c r="R280" s="2">
        <v>2722.2908654846001</v>
      </c>
      <c r="S280" s="2">
        <v>13956.999397628542</v>
      </c>
      <c r="T280" s="2">
        <v>98724.190197385877</v>
      </c>
      <c r="U280" s="2">
        <v>1655.6368744325869</v>
      </c>
      <c r="V280" s="2">
        <v>9.0792137129664763</v>
      </c>
      <c r="W280" s="2">
        <v>109.97942886942661</v>
      </c>
      <c r="X280" s="2">
        <v>49.58742479289225</v>
      </c>
      <c r="Y280" s="2">
        <v>16.907411042426357</v>
      </c>
      <c r="Z280" s="2">
        <v>2576.5941969759824</v>
      </c>
      <c r="AA280" s="2">
        <v>13210.022525908606</v>
      </c>
      <c r="AB280" s="2">
        <v>93440.48381782863</v>
      </c>
      <c r="AC280" s="2">
        <v>1584.0835097498818</v>
      </c>
      <c r="AD280" s="2">
        <v>8.8495900951713562</v>
      </c>
      <c r="AE280" s="2">
        <v>439.50522817919364</v>
      </c>
      <c r="AF280" s="2">
        <v>198.16371727383225</v>
      </c>
      <c r="AG280" s="2">
        <v>67.566231471735861</v>
      </c>
      <c r="AH280" s="1">
        <v>2722.2908654846101</v>
      </c>
      <c r="AI280" s="1">
        <v>13956.999397628497</v>
      </c>
      <c r="AJ280" s="1">
        <v>98724.190197385557</v>
      </c>
      <c r="AK280" s="1">
        <v>1655.6259426776323</v>
      </c>
      <c r="AL280" s="12">
        <v>9.0791579922914707</v>
      </c>
      <c r="AM280" s="2">
        <v>109.97942886942694</v>
      </c>
      <c r="AN280" s="2">
        <v>49.587424792892129</v>
      </c>
      <c r="AO280" s="2">
        <v>16.907411042426315</v>
      </c>
      <c r="AP280" s="2">
        <v>2576.594196976017</v>
      </c>
      <c r="AQ280" s="2">
        <v>13210.022525908482</v>
      </c>
      <c r="AR280" s="2">
        <v>93440.483817827771</v>
      </c>
      <c r="AS280" s="2">
        <v>1584.0611908586498</v>
      </c>
      <c r="AT280" s="2">
        <v>8.849472093952496</v>
      </c>
      <c r="AU280" s="2">
        <v>439.50522817919875</v>
      </c>
      <c r="AV280" s="2">
        <v>198.16371727383057</v>
      </c>
      <c r="AW280" s="2">
        <v>67.566231471735207</v>
      </c>
      <c r="AX280" s="2">
        <v>1599.3707684827311</v>
      </c>
      <c r="AY280" s="2">
        <v>129.18708160489862</v>
      </c>
      <c r="AZ280" s="2">
        <v>913.77300581660586</v>
      </c>
      <c r="BA280" s="2">
        <v>731.19555110132001</v>
      </c>
      <c r="BB280" s="2">
        <v>5.6898347022843625</v>
      </c>
      <c r="BC280" s="2">
        <v>8095.1365022041427</v>
      </c>
      <c r="BD280" s="2">
        <v>17094.308007632884</v>
      </c>
      <c r="BE280" s="2">
        <v>5828.3524087777532</v>
      </c>
      <c r="BF280" s="2">
        <v>1044.2494445677871</v>
      </c>
      <c r="BG280" s="2">
        <v>129.18347888814813</v>
      </c>
      <c r="BH280" s="2">
        <v>913.77216485179588</v>
      </c>
      <c r="BI280" s="2">
        <v>639.06080612794733</v>
      </c>
      <c r="BJ280" s="2">
        <v>4.9478959219883354</v>
      </c>
      <c r="BK280" s="2">
        <v>16247.542446610969</v>
      </c>
      <c r="BL280" s="2">
        <v>17093.870314932119</v>
      </c>
      <c r="BM280" s="2">
        <v>5828.3474830408823</v>
      </c>
    </row>
    <row r="281" spans="1:65">
      <c r="A281" s="2">
        <f t="shared" si="4"/>
        <v>2275</v>
      </c>
      <c r="B281" s="1">
        <f>economy!Z321</f>
        <v>1566.8598968137442</v>
      </c>
      <c r="C281" s="1">
        <f>economy!AA321</f>
        <v>127.95119672736421</v>
      </c>
      <c r="D281" s="1">
        <f>economy!AB321</f>
        <v>915.68092166815882</v>
      </c>
      <c r="E281" s="1">
        <f>temperature!G431</f>
        <v>730.09741575289752</v>
      </c>
      <c r="F281" s="12">
        <f>temperature!I431</f>
        <v>5.6848245257206118</v>
      </c>
      <c r="G281" s="2">
        <f>economy!BE321</f>
        <v>8258.7035437811737</v>
      </c>
      <c r="H281" s="2">
        <f>economy!BF321</f>
        <v>17134.049631323927</v>
      </c>
      <c r="I281" s="2">
        <f>economy!BG321</f>
        <v>5840.6559389315898</v>
      </c>
      <c r="J281" s="1">
        <v>2829.4792902456984</v>
      </c>
      <c r="K281" s="1">
        <v>14555.612881497229</v>
      </c>
      <c r="L281" s="1">
        <v>104169.74186708455</v>
      </c>
      <c r="M281" s="1">
        <v>1730.9893044684663</v>
      </c>
      <c r="N281" s="12">
        <v>9.3174820228137492</v>
      </c>
      <c r="O281" s="2">
        <v>0</v>
      </c>
      <c r="P281" s="2">
        <v>0</v>
      </c>
      <c r="Q281" s="2">
        <v>0</v>
      </c>
      <c r="R281" s="2">
        <v>2687.1653503208258</v>
      </c>
      <c r="S281" s="2">
        <v>13823.511174894067</v>
      </c>
      <c r="T281" s="2">
        <v>98930.330348092626</v>
      </c>
      <c r="U281" s="2">
        <v>1659.949786377786</v>
      </c>
      <c r="V281" s="2">
        <v>9.0991069161272389</v>
      </c>
      <c r="W281" s="2">
        <v>110.18261247439725</v>
      </c>
      <c r="X281" s="2">
        <v>49.702817504774814</v>
      </c>
      <c r="Y281" s="2">
        <v>16.94310358599191</v>
      </c>
      <c r="Z281" s="2">
        <v>2543.3485950146842</v>
      </c>
      <c r="AA281" s="2">
        <v>13083.678576250939</v>
      </c>
      <c r="AB281" s="2">
        <v>93635.591373310279</v>
      </c>
      <c r="AC281" s="2">
        <v>1588.1621346855468</v>
      </c>
      <c r="AD281" s="2">
        <v>8.8691531622539017</v>
      </c>
      <c r="AE281" s="2">
        <v>440.31720054150577</v>
      </c>
      <c r="AF281" s="2">
        <v>198.62485533108088</v>
      </c>
      <c r="AG281" s="2">
        <v>67.708867778046312</v>
      </c>
      <c r="AH281" s="1">
        <v>2687.165350320834</v>
      </c>
      <c r="AI281" s="1">
        <v>13823.511174894034</v>
      </c>
      <c r="AJ281" s="1">
        <v>98930.330348092364</v>
      </c>
      <c r="AK281" s="1">
        <v>1659.9388735080977</v>
      </c>
      <c r="AL281" s="12">
        <v>9.0990514155491322</v>
      </c>
      <c r="AM281" s="2">
        <v>110.18261247439753</v>
      </c>
      <c r="AN281" s="2">
        <v>49.702817504774679</v>
      </c>
      <c r="AO281" s="2">
        <v>16.943103585991874</v>
      </c>
      <c r="AP281" s="2">
        <v>2543.3485950147142</v>
      </c>
      <c r="AQ281" s="2">
        <v>13083.678576250828</v>
      </c>
      <c r="AR281" s="2">
        <v>93635.591373309406</v>
      </c>
      <c r="AS281" s="2">
        <v>1588.1398543400398</v>
      </c>
      <c r="AT281" s="2">
        <v>8.8690356233823682</v>
      </c>
      <c r="AU281" s="2">
        <v>440.31720054151049</v>
      </c>
      <c r="AV281" s="2">
        <v>198.62485533107915</v>
      </c>
      <c r="AW281" s="2">
        <v>67.708867778045729</v>
      </c>
      <c r="AX281" s="2">
        <v>1566.8598968137442</v>
      </c>
      <c r="AY281" s="2">
        <v>127.95119672736421</v>
      </c>
      <c r="AZ281" s="2">
        <v>915.68092166815882</v>
      </c>
      <c r="BA281" s="2">
        <v>730.09741575289752</v>
      </c>
      <c r="BB281" s="2">
        <v>5.6848245257206118</v>
      </c>
      <c r="BC281" s="2">
        <v>8258.7035437811737</v>
      </c>
      <c r="BD281" s="2">
        <v>17134.049631323927</v>
      </c>
      <c r="BE281" s="2">
        <v>5840.6559389315898</v>
      </c>
      <c r="BF281" s="2">
        <v>1019.7332147432205</v>
      </c>
      <c r="BG281" s="2">
        <v>127.94792058978459</v>
      </c>
      <c r="BH281" s="2">
        <v>915.68014779537941</v>
      </c>
      <c r="BI281" s="2">
        <v>638.25508278405505</v>
      </c>
      <c r="BJ281" s="2">
        <v>4.943430127796649</v>
      </c>
      <c r="BK281" s="2">
        <v>16468.76290849315</v>
      </c>
      <c r="BL281" s="2">
        <v>17133.64682792579</v>
      </c>
      <c r="BM281" s="2">
        <v>5840.6514059817573</v>
      </c>
    </row>
    <row r="282" spans="1:65">
      <c r="A282" s="2">
        <f t="shared" si="4"/>
        <v>2276</v>
      </c>
      <c r="B282" s="1">
        <f>economy!Z322</f>
        <v>1534.886700164941</v>
      </c>
      <c r="C282" s="1">
        <f>economy!AA322</f>
        <v>126.72418988975252</v>
      </c>
      <c r="D282" s="1">
        <f>economy!AB322</f>
        <v>917.57331183522047</v>
      </c>
      <c r="E282" s="1">
        <f>temperature!G432</f>
        <v>729.0072691410835</v>
      </c>
      <c r="F282" s="12">
        <f>temperature!I432</f>
        <v>5.6798182529828924</v>
      </c>
      <c r="G282" s="2">
        <f>economy!BE322</f>
        <v>8424.0424333068586</v>
      </c>
      <c r="H282" s="2">
        <f>economy!BF322</f>
        <v>17173.488250520575</v>
      </c>
      <c r="I282" s="2">
        <f>economy!BG322</f>
        <v>5852.8622367321086</v>
      </c>
      <c r="J282" s="1">
        <v>2792.9187306493777</v>
      </c>
      <c r="K282" s="1">
        <v>14416.061482070596</v>
      </c>
      <c r="L282" s="1">
        <v>104385.03238858873</v>
      </c>
      <c r="M282" s="1">
        <v>1735.5258055967338</v>
      </c>
      <c r="N282" s="12">
        <v>9.3376041205522995</v>
      </c>
      <c r="O282" s="2">
        <v>0</v>
      </c>
      <c r="P282" s="2">
        <v>0</v>
      </c>
      <c r="Q282" s="2">
        <v>0</v>
      </c>
      <c r="R282" s="2">
        <v>2652.4436722812452</v>
      </c>
      <c r="S282" s="2">
        <v>13690.978773465726</v>
      </c>
      <c r="T282" s="2">
        <v>99134.79243114547</v>
      </c>
      <c r="U282" s="2">
        <v>1664.2548850843284</v>
      </c>
      <c r="V282" s="2">
        <v>9.1189252341291311</v>
      </c>
      <c r="W282" s="2">
        <v>110.38413675577031</v>
      </c>
      <c r="X282" s="2">
        <v>49.817322746892209</v>
      </c>
      <c r="Y282" s="2">
        <v>16.978513963889636</v>
      </c>
      <c r="Z282" s="2">
        <v>2510.4852168649245</v>
      </c>
      <c r="AA282" s="2">
        <v>12958.239292461998</v>
      </c>
      <c r="AB282" s="2">
        <v>93829.110671110087</v>
      </c>
      <c r="AC282" s="2">
        <v>1592.2333838147279</v>
      </c>
      <c r="AD282" s="2">
        <v>8.8886432719115085</v>
      </c>
      <c r="AE282" s="2">
        <v>441.12254183286359</v>
      </c>
      <c r="AF282" s="2">
        <v>199.08244683780021</v>
      </c>
      <c r="AG282" s="2">
        <v>67.850376479971999</v>
      </c>
      <c r="AH282" s="1">
        <v>2652.443672281252</v>
      </c>
      <c r="AI282" s="1">
        <v>13690.978773465691</v>
      </c>
      <c r="AJ282" s="1">
        <v>99134.792431145266</v>
      </c>
      <c r="AK282" s="1">
        <v>1664.2439909795555</v>
      </c>
      <c r="AL282" s="12">
        <v>9.1188699518155723</v>
      </c>
      <c r="AM282" s="2">
        <v>110.38413675577065</v>
      </c>
      <c r="AN282" s="2">
        <v>49.817322746892074</v>
      </c>
      <c r="AO282" s="2">
        <v>16.978513963889593</v>
      </c>
      <c r="AP282" s="2">
        <v>2510.4852168649509</v>
      </c>
      <c r="AQ282" s="2">
        <v>12958.239292461885</v>
      </c>
      <c r="AR282" s="2">
        <v>93829.110671109287</v>
      </c>
      <c r="AS282" s="2">
        <v>1592.21114176936</v>
      </c>
      <c r="AT282" s="2">
        <v>8.8885261915621392</v>
      </c>
      <c r="AU282" s="2">
        <v>441.12254183286791</v>
      </c>
      <c r="AV282" s="2">
        <v>199.08244683779876</v>
      </c>
      <c r="AW282" s="2">
        <v>67.85037647997153</v>
      </c>
      <c r="AX282" s="2">
        <v>1534.886700164941</v>
      </c>
      <c r="AY282" s="2">
        <v>126.72418988975252</v>
      </c>
      <c r="AZ282" s="2">
        <v>917.57331183522047</v>
      </c>
      <c r="BA282" s="2">
        <v>729.0072691410835</v>
      </c>
      <c r="BB282" s="2">
        <v>5.6798182529828924</v>
      </c>
      <c r="BC282" s="2">
        <v>8424.0424333068586</v>
      </c>
      <c r="BD282" s="2">
        <v>17173.488250520575</v>
      </c>
      <c r="BE282" s="2">
        <v>5852.8622367321086</v>
      </c>
      <c r="BF282" s="2">
        <v>995.72310907803239</v>
      </c>
      <c r="BG282" s="2">
        <v>126.72121073798091</v>
      </c>
      <c r="BH282" s="2">
        <v>917.57259970394034</v>
      </c>
      <c r="BI282" s="2">
        <v>637.45481871376944</v>
      </c>
      <c r="BJ282" s="2">
        <v>4.9389726264902354</v>
      </c>
      <c r="BK282" s="2">
        <v>16690.323107148874</v>
      </c>
      <c r="BL282" s="2">
        <v>17173.117556605644</v>
      </c>
      <c r="BM282" s="2">
        <v>5852.858065259722</v>
      </c>
    </row>
    <row r="283" spans="1:65">
      <c r="A283" s="2">
        <f t="shared" si="4"/>
        <v>2277</v>
      </c>
      <c r="B283" s="1">
        <f>economy!Z323</f>
        <v>1503.4456843837434</v>
      </c>
      <c r="C283" s="1">
        <f>economy!AA323</f>
        <v>125.50605999816062</v>
      </c>
      <c r="D283" s="1">
        <f>economy!AB323</f>
        <v>919.45025814911435</v>
      </c>
      <c r="E283" s="1">
        <f>temperature!G433</f>
        <v>727.92503410563495</v>
      </c>
      <c r="F283" s="12">
        <f>temperature!I433</f>
        <v>5.674816484502184</v>
      </c>
      <c r="G283" s="2">
        <f>economy!BE323</f>
        <v>8591.1341836161009</v>
      </c>
      <c r="H283" s="2">
        <f>economy!BF323</f>
        <v>17212.625074661661</v>
      </c>
      <c r="I283" s="2">
        <f>economy!BG323</f>
        <v>5864.9718129396442</v>
      </c>
      <c r="J283" s="1">
        <v>2756.7797656980106</v>
      </c>
      <c r="K283" s="1">
        <v>14277.516721302563</v>
      </c>
      <c r="L283" s="1">
        <v>104598.56533633996</v>
      </c>
      <c r="M283" s="1">
        <v>1740.0541094766343</v>
      </c>
      <c r="N283" s="12">
        <v>9.3576500911118927</v>
      </c>
      <c r="O283" s="2">
        <v>0</v>
      </c>
      <c r="P283" s="2">
        <v>0</v>
      </c>
      <c r="Q283" s="2">
        <v>0</v>
      </c>
      <c r="R283" s="2">
        <v>2618.1223839973691</v>
      </c>
      <c r="S283" s="2">
        <v>13559.40237992654</v>
      </c>
      <c r="T283" s="2">
        <v>99337.585340896432</v>
      </c>
      <c r="U283" s="2">
        <v>1668.5522167520376</v>
      </c>
      <c r="V283" s="2">
        <v>9.1386691989882856</v>
      </c>
      <c r="W283" s="2">
        <v>110.58401157321481</v>
      </c>
      <c r="X283" s="2">
        <v>49.93094470346832</v>
      </c>
      <c r="Y283" s="2">
        <v>17.013643666146802</v>
      </c>
      <c r="Z283" s="2">
        <v>2478.000799660947</v>
      </c>
      <c r="AA283" s="2">
        <v>12833.704851138888</v>
      </c>
      <c r="AB283" s="2">
        <v>94021.050129555428</v>
      </c>
      <c r="AC283" s="2">
        <v>1596.2973006807508</v>
      </c>
      <c r="AD283" s="2">
        <v>8.9080609367531167</v>
      </c>
      <c r="AE283" s="2">
        <v>441.92129145496284</v>
      </c>
      <c r="AF283" s="2">
        <v>199.53650851519296</v>
      </c>
      <c r="AG283" s="2">
        <v>67.99076353203364</v>
      </c>
      <c r="AH283" s="1">
        <v>2618.1223839973768</v>
      </c>
      <c r="AI283" s="1">
        <v>13559.402379926501</v>
      </c>
      <c r="AJ283" s="1">
        <v>99337.58534089617</v>
      </c>
      <c r="AK283" s="1">
        <v>1668.5413412930789</v>
      </c>
      <c r="AL283" s="12">
        <v>9.1386141331320641</v>
      </c>
      <c r="AM283" s="2">
        <v>110.58401157321504</v>
      </c>
      <c r="AN283" s="2">
        <v>49.930944703468221</v>
      </c>
      <c r="AO283" s="2">
        <v>17.01364366614677</v>
      </c>
      <c r="AP283" s="2">
        <v>2478.0007996609716</v>
      </c>
      <c r="AQ283" s="2">
        <v>12833.704851138793</v>
      </c>
      <c r="AR283" s="2">
        <v>94021.050129554773</v>
      </c>
      <c r="AS283" s="2">
        <v>1596.2750966924857</v>
      </c>
      <c r="AT283" s="2">
        <v>8.9079443111528462</v>
      </c>
      <c r="AU283" s="2">
        <v>441.92129145496699</v>
      </c>
      <c r="AV283" s="2">
        <v>199.53650851519163</v>
      </c>
      <c r="AW283" s="2">
        <v>67.990763532033171</v>
      </c>
      <c r="AX283" s="2">
        <v>1503.4456843837434</v>
      </c>
      <c r="AY283" s="2">
        <v>125.50605999816062</v>
      </c>
      <c r="AZ283" s="2">
        <v>919.45025814911435</v>
      </c>
      <c r="BA283" s="2">
        <v>727.92503410563495</v>
      </c>
      <c r="BB283" s="2">
        <v>5.674816484502184</v>
      </c>
      <c r="BC283" s="2">
        <v>8591.1341836161009</v>
      </c>
      <c r="BD283" s="2">
        <v>17212.625074661661</v>
      </c>
      <c r="BE283" s="2">
        <v>5864.9718129396442</v>
      </c>
      <c r="BF283" s="2">
        <v>972.21112719706991</v>
      </c>
      <c r="BG283" s="2">
        <v>125.50335091937302</v>
      </c>
      <c r="BH283" s="2">
        <v>919.44960283531952</v>
      </c>
      <c r="BI283" s="2">
        <v>636.6599811949427</v>
      </c>
      <c r="BJ283" s="2">
        <v>4.9345237186984523</v>
      </c>
      <c r="BK283" s="2">
        <v>16912.18116936363</v>
      </c>
      <c r="BL283" s="2">
        <v>17212.283931773411</v>
      </c>
      <c r="BM283" s="2">
        <v>5864.9679741297632</v>
      </c>
    </row>
    <row r="284" spans="1:65">
      <c r="A284" s="2">
        <f t="shared" si="4"/>
        <v>2278</v>
      </c>
      <c r="B284" s="1">
        <f>economy!Z324</f>
        <v>1472.5313256541174</v>
      </c>
      <c r="C284" s="1">
        <f>economy!AA324</f>
        <v>124.29680444333405</v>
      </c>
      <c r="D284" s="1">
        <f>economy!AB324</f>
        <v>921.31184288214979</v>
      </c>
      <c r="E284" s="1">
        <f>temperature!G434</f>
        <v>726.85063515582306</v>
      </c>
      <c r="F284" s="12">
        <f>temperature!I434</f>
        <v>5.6698197948865774</v>
      </c>
      <c r="G284" s="2">
        <f>economy!BE324</f>
        <v>8759.9589407654421</v>
      </c>
      <c r="H284" s="2">
        <f>economy!BF324</f>
        <v>17251.461343688625</v>
      </c>
      <c r="I284" s="2">
        <f>economy!BG324</f>
        <v>5876.9851810532818</v>
      </c>
      <c r="J284" s="1">
        <v>2721.0587640757494</v>
      </c>
      <c r="K284" s="1">
        <v>14139.978594214383</v>
      </c>
      <c r="L284" s="1">
        <v>104810.35012143849</v>
      </c>
      <c r="M284" s="1">
        <v>1744.5742646915451</v>
      </c>
      <c r="N284" s="12">
        <v>9.3776204799795835</v>
      </c>
      <c r="O284" s="2">
        <v>0</v>
      </c>
      <c r="P284" s="2">
        <v>0</v>
      </c>
      <c r="Q284" s="2">
        <v>0</v>
      </c>
      <c r="R284" s="2">
        <v>2584.1980367971591</v>
      </c>
      <c r="S284" s="2">
        <v>13428.781989548173</v>
      </c>
      <c r="T284" s="2">
        <v>99538.718015096863</v>
      </c>
      <c r="U284" s="2">
        <v>1672.8418273502407</v>
      </c>
      <c r="V284" s="2">
        <v>9.1583393382962388</v>
      </c>
      <c r="W284" s="2">
        <v>110.78224680283927</v>
      </c>
      <c r="X284" s="2">
        <v>50.04368759343415</v>
      </c>
      <c r="Y284" s="2">
        <v>17.048494190069302</v>
      </c>
      <c r="Z284" s="2">
        <v>2445.8920793032103</v>
      </c>
      <c r="AA284" s="2">
        <v>12710.075247806359</v>
      </c>
      <c r="AB284" s="2">
        <v>94211.418208050542</v>
      </c>
      <c r="AC284" s="2">
        <v>1600.3539286110438</v>
      </c>
      <c r="AD284" s="2">
        <v>8.9274066652372746</v>
      </c>
      <c r="AE284" s="2">
        <v>442.71348887519753</v>
      </c>
      <c r="AF284" s="2">
        <v>199.98705722315935</v>
      </c>
      <c r="AG284" s="2">
        <v>68.130034917838913</v>
      </c>
      <c r="AH284" s="1">
        <v>2584.1980367971651</v>
      </c>
      <c r="AI284" s="1">
        <v>13428.781989548146</v>
      </c>
      <c r="AJ284" s="1">
        <v>99538.718015096674</v>
      </c>
      <c r="AK284" s="1">
        <v>1672.8309704192295</v>
      </c>
      <c r="AL284" s="12">
        <v>9.1582844871148659</v>
      </c>
      <c r="AM284" s="2">
        <v>110.78224680283958</v>
      </c>
      <c r="AN284" s="2">
        <v>50.043687593434065</v>
      </c>
      <c r="AO284" s="2">
        <v>17.04849419006927</v>
      </c>
      <c r="AP284" s="2">
        <v>2445.8920793032335</v>
      </c>
      <c r="AQ284" s="2">
        <v>12710.075247806271</v>
      </c>
      <c r="AR284" s="2">
        <v>94211.418208049901</v>
      </c>
      <c r="AS284" s="2">
        <v>1600.3317624393628</v>
      </c>
      <c r="AT284" s="2">
        <v>8.9272904906642783</v>
      </c>
      <c r="AU284" s="2">
        <v>442.71348887520105</v>
      </c>
      <c r="AV284" s="2">
        <v>199.98705722315822</v>
      </c>
      <c r="AW284" s="2">
        <v>68.130034917838515</v>
      </c>
      <c r="AX284" s="2">
        <v>1472.5313256541174</v>
      </c>
      <c r="AY284" s="2">
        <v>124.29680444333405</v>
      </c>
      <c r="AZ284" s="2">
        <v>921.31184288214979</v>
      </c>
      <c r="BA284" s="2">
        <v>726.85063515582306</v>
      </c>
      <c r="BB284" s="2">
        <v>5.6698197948865774</v>
      </c>
      <c r="BC284" s="2">
        <v>8759.9589407654421</v>
      </c>
      <c r="BD284" s="2">
        <v>17251.461343688625</v>
      </c>
      <c r="BE284" s="2">
        <v>5876.9851810532818</v>
      </c>
      <c r="BF284" s="2">
        <v>949.18931100160626</v>
      </c>
      <c r="BG284" s="2">
        <v>124.29434096256431</v>
      </c>
      <c r="BH284" s="2">
        <v>921.31123985435693</v>
      </c>
      <c r="BI284" s="2">
        <v>635.87053756366504</v>
      </c>
      <c r="BJ284" s="2">
        <v>4.9300836947545799</v>
      </c>
      <c r="BK284" s="2">
        <v>17134.295459577192</v>
      </c>
      <c r="BL284" s="2">
        <v>17251.147397117616</v>
      </c>
      <c r="BM284" s="2">
        <v>5876.9816483869708</v>
      </c>
    </row>
    <row r="285" spans="1:65">
      <c r="A285" s="2">
        <f t="shared" si="4"/>
        <v>2279</v>
      </c>
      <c r="B285" s="1">
        <f>economy!Z325</f>
        <v>1442.1380728553549</v>
      </c>
      <c r="C285" s="1">
        <f>economy!AA325</f>
        <v>123.09641912088973</v>
      </c>
      <c r="D285" s="1">
        <f>economy!AB325</f>
        <v>923.15814872246187</v>
      </c>
      <c r="E285" s="1">
        <f>temperature!G435</f>
        <v>725.78399838997586</v>
      </c>
      <c r="F285" s="12">
        <f>temperature!I435</f>
        <v>5.6648287340100314</v>
      </c>
      <c r="G285" s="2">
        <f>economy!BE325</f>
        <v>8930.4959961492805</v>
      </c>
      <c r="H285" s="2">
        <f>economy!BF325</f>
        <v>17289.998326081015</v>
      </c>
      <c r="I285" s="2">
        <f>economy!BG325</f>
        <v>5888.9028571555955</v>
      </c>
      <c r="J285" s="1">
        <v>2685.752094151233</v>
      </c>
      <c r="K285" s="1">
        <v>14003.446899313394</v>
      </c>
      <c r="L285" s="1">
        <v>105020.39619817691</v>
      </c>
      <c r="M285" s="1">
        <v>1749.0863195729057</v>
      </c>
      <c r="N285" s="12">
        <v>9.3975158279669966</v>
      </c>
      <c r="O285" s="2">
        <v>0</v>
      </c>
      <c r="P285" s="2">
        <v>0</v>
      </c>
      <c r="Q285" s="2">
        <v>0</v>
      </c>
      <c r="R285" s="2">
        <v>2550.6671817089291</v>
      </c>
      <c r="S285" s="2">
        <v>13299.11741097242</v>
      </c>
      <c r="T285" s="2">
        <v>99738.199432518086</v>
      </c>
      <c r="U285" s="2">
        <v>1677.1237626110944</v>
      </c>
      <c r="V285" s="2">
        <v>9.1779361752248505</v>
      </c>
      <c r="W285" s="2">
        <v>110.97885233525756</v>
      </c>
      <c r="X285" s="2">
        <v>50.155555669004841</v>
      </c>
      <c r="Y285" s="2">
        <v>17.083067039844156</v>
      </c>
      <c r="Z285" s="2">
        <v>2414.155791408567</v>
      </c>
      <c r="AA285" s="2">
        <v>12587.350301347642</v>
      </c>
      <c r="AB285" s="2">
        <v>94400.223404823817</v>
      </c>
      <c r="AC285" s="2">
        <v>1604.4033107107944</v>
      </c>
      <c r="AD285" s="2">
        <v>8.9466809616729055</v>
      </c>
      <c r="AE285" s="2">
        <v>443.49917361892659</v>
      </c>
      <c r="AF285" s="2">
        <v>200.43410995461184</v>
      </c>
      <c r="AG285" s="2">
        <v>68.268196648494381</v>
      </c>
      <c r="AH285" s="1">
        <v>2550.6671817089368</v>
      </c>
      <c r="AI285" s="1">
        <v>13299.117410972396</v>
      </c>
      <c r="AJ285" s="1">
        <v>99738.199432517911</v>
      </c>
      <c r="AK285" s="1">
        <v>1677.1129240913817</v>
      </c>
      <c r="AL285" s="12">
        <v>9.1778815369601396</v>
      </c>
      <c r="AM285" s="2">
        <v>110.9788523352578</v>
      </c>
      <c r="AN285" s="2">
        <v>50.155555669004727</v>
      </c>
      <c r="AO285" s="2">
        <v>17.083067039844124</v>
      </c>
      <c r="AP285" s="2">
        <v>2414.1557914085856</v>
      </c>
      <c r="AQ285" s="2">
        <v>12587.350301347573</v>
      </c>
      <c r="AR285" s="2">
        <v>94400.223404823249</v>
      </c>
      <c r="AS285" s="2">
        <v>1604.3811821176646</v>
      </c>
      <c r="AT285" s="2">
        <v>8.9465652344557451</v>
      </c>
      <c r="AU285" s="2">
        <v>443.49917361893</v>
      </c>
      <c r="AV285" s="2">
        <v>200.43410995461068</v>
      </c>
      <c r="AW285" s="2">
        <v>68.268196648493998</v>
      </c>
      <c r="AX285" s="2">
        <v>1442.1380728553549</v>
      </c>
      <c r="AY285" s="2">
        <v>123.09641912088973</v>
      </c>
      <c r="AZ285" s="2">
        <v>923.15814872246187</v>
      </c>
      <c r="BA285" s="2">
        <v>725.78399838997586</v>
      </c>
      <c r="BB285" s="2">
        <v>5.6648287340100314</v>
      </c>
      <c r="BC285" s="2">
        <v>8930.4959961492805</v>
      </c>
      <c r="BD285" s="2">
        <v>17289.998326081015</v>
      </c>
      <c r="BE285" s="2">
        <v>5888.9028571555955</v>
      </c>
      <c r="BF285" s="2">
        <v>926.64974756545678</v>
      </c>
      <c r="BG285" s="2">
        <v>123.0941789803059</v>
      </c>
      <c r="BH285" s="2">
        <v>923.15759381044654</v>
      </c>
      <c r="BI285" s="2">
        <v>635.08645520624054</v>
      </c>
      <c r="BJ285" s="2">
        <v>4.9256528349901458</v>
      </c>
      <c r="BK285" s="2">
        <v>17356.624604630455</v>
      </c>
      <c r="BL285" s="2">
        <v>17289.709408649753</v>
      </c>
      <c r="BM285" s="2">
        <v>5888.8996062270389</v>
      </c>
    </row>
    <row r="286" spans="1:65">
      <c r="A286" s="2">
        <f t="shared" si="4"/>
        <v>2280</v>
      </c>
      <c r="B286" s="1">
        <f>economy!Z326</f>
        <v>1412.260349900283</v>
      </c>
      <c r="C286" s="1">
        <f>economy!AA326</f>
        <v>121.90489845303813</v>
      </c>
      <c r="D286" s="1">
        <f>economy!AB326</f>
        <v>924.98925874953136</v>
      </c>
      <c r="E286" s="1">
        <f>temperature!G436</f>
        <v>724.72505141934403</v>
      </c>
      <c r="F286" s="12">
        <f>temperature!I436</f>
        <v>5.6598438280506445</v>
      </c>
      <c r="G286" s="2">
        <f>economy!BE326</f>
        <v>9102.7237995275718</v>
      </c>
      <c r="H286" s="2">
        <f>economy!BF326</f>
        <v>17328.237317017272</v>
      </c>
      <c r="I286" s="2">
        <f>economy!BG326</f>
        <v>5900.7253597612753</v>
      </c>
      <c r="J286" s="1">
        <v>2650.8561250031034</v>
      </c>
      <c r="K286" s="1">
        <v>13867.921243455279</v>
      </c>
      <c r="L286" s="1">
        <v>105228.7130615817</v>
      </c>
      <c r="M286" s="1">
        <v>1753.5903221935523</v>
      </c>
      <c r="N286" s="12">
        <v>9.4173366712205215</v>
      </c>
      <c r="O286" s="2">
        <v>0</v>
      </c>
      <c r="P286" s="2">
        <v>0</v>
      </c>
      <c r="Q286" s="2">
        <v>0</v>
      </c>
      <c r="R286" s="2">
        <v>2517.5263704352847</v>
      </c>
      <c r="S286" s="2">
        <v>13170.408270828893</v>
      </c>
      <c r="T286" s="2">
        <v>99936.038610616568</v>
      </c>
      <c r="U286" s="2">
        <v>1681.3980680232291</v>
      </c>
      <c r="V286" s="2">
        <v>9.1974602285325275</v>
      </c>
      <c r="W286" s="2">
        <v>111.17383807369147</v>
      </c>
      <c r="X286" s="2">
        <v>50.266553214280719</v>
      </c>
      <c r="Y286" s="2">
        <v>17.117363726149289</v>
      </c>
      <c r="Z286" s="2">
        <v>2382.7886722320663</v>
      </c>
      <c r="AA286" s="2">
        <v>12465.529658375115</v>
      </c>
      <c r="AB286" s="2">
        <v>94587.474254718676</v>
      </c>
      <c r="AC286" s="2">
        <v>1608.4454898569004</v>
      </c>
      <c r="AD286" s="2">
        <v>8.9658843262214454</v>
      </c>
      <c r="AE286" s="2">
        <v>444.2783852618947</v>
      </c>
      <c r="AF286" s="2">
        <v>200.87768382988372</v>
      </c>
      <c r="AG286" s="2">
        <v>68.405254761045796</v>
      </c>
      <c r="AH286" s="1">
        <v>2517.5263704352906</v>
      </c>
      <c r="AI286" s="1">
        <v>13170.408270828864</v>
      </c>
      <c r="AJ286" s="1">
        <v>99936.038610616408</v>
      </c>
      <c r="AK286" s="1">
        <v>1681.3872477993693</v>
      </c>
      <c r="AL286" s="12">
        <v>9.1974058014501967</v>
      </c>
      <c r="AM286" s="2">
        <v>111.17383807369167</v>
      </c>
      <c r="AN286" s="2">
        <v>50.266553214280641</v>
      </c>
      <c r="AO286" s="2">
        <v>17.117363726149264</v>
      </c>
      <c r="AP286" s="2">
        <v>2382.7886722320841</v>
      </c>
      <c r="AQ286" s="2">
        <v>12465.529658375046</v>
      </c>
      <c r="AR286" s="2">
        <v>94587.474254718138</v>
      </c>
      <c r="AS286" s="2">
        <v>1608.4233986067431</v>
      </c>
      <c r="AT286" s="2">
        <v>8.9657690427382377</v>
      </c>
      <c r="AU286" s="2">
        <v>444.27838526189788</v>
      </c>
      <c r="AV286" s="2">
        <v>200.87768382988264</v>
      </c>
      <c r="AW286" s="2">
        <v>68.405254761045413</v>
      </c>
      <c r="AX286" s="2">
        <v>1412.260349900283</v>
      </c>
      <c r="AY286" s="2">
        <v>121.90489845303813</v>
      </c>
      <c r="AZ286" s="2">
        <v>924.98925874953136</v>
      </c>
      <c r="BA286" s="2">
        <v>724.72505141934403</v>
      </c>
      <c r="BB286" s="2">
        <v>5.6598438280506445</v>
      </c>
      <c r="BC286" s="2">
        <v>9102.7237995275718</v>
      </c>
      <c r="BD286" s="2">
        <v>17328.237317017272</v>
      </c>
      <c r="BE286" s="2">
        <v>5900.7253597612753</v>
      </c>
      <c r="BF286" s="2">
        <v>904.58457191423588</v>
      </c>
      <c r="BG286" s="2">
        <v>121.90286141119144</v>
      </c>
      <c r="BH286" s="2">
        <v>924.98874811553571</v>
      </c>
      <c r="BI286" s="2">
        <v>634.30770155204414</v>
      </c>
      <c r="BJ286" s="2">
        <v>4.9212314100176124</v>
      </c>
      <c r="BK286" s="2">
        <v>17579.127517787445</v>
      </c>
      <c r="BL286" s="2">
        <v>17327.971434154446</v>
      </c>
      <c r="BM286" s="2">
        <v>5900.7223681094865</v>
      </c>
    </row>
    <row r="287" spans="1:65">
      <c r="A287" s="2">
        <f t="shared" si="4"/>
        <v>2281</v>
      </c>
      <c r="B287" s="1">
        <f>economy!Z327</f>
        <v>1382.8925580519422</v>
      </c>
      <c r="C287" s="1">
        <f>economy!AA327</f>
        <v>120.72223541161387</v>
      </c>
      <c r="D287" s="1">
        <f>economy!AB327</f>
        <v>926.80525641031977</v>
      </c>
      <c r="E287" s="1">
        <f>temperature!G437</f>
        <v>723.67372329605621</v>
      </c>
      <c r="F287" s="12">
        <f>temperature!I437</f>
        <v>5.6548655804808652</v>
      </c>
      <c r="G287" s="2">
        <f>economy!BE327</f>
        <v>9276.619972939985</v>
      </c>
      <c r="H287" s="2">
        <f>economy!BF327</f>
        <v>17366.179636651552</v>
      </c>
      <c r="I287" s="2">
        <f>economy!BG327</f>
        <v>5912.4532096696921</v>
      </c>
      <c r="J287" s="1">
        <v>2616.3672274144233</v>
      </c>
      <c r="K287" s="1">
        <v>13733.401046639001</v>
      </c>
      <c r="L287" s="1">
        <v>105435.31024500083</v>
      </c>
      <c r="M287" s="1">
        <v>1758.0863203613706</v>
      </c>
      <c r="N287" s="12">
        <v>9.4370835412327434</v>
      </c>
      <c r="O287" s="2">
        <v>0</v>
      </c>
      <c r="P287" s="2">
        <v>0</v>
      </c>
      <c r="Q287" s="2">
        <v>0</v>
      </c>
      <c r="R287" s="2">
        <v>2484.7721562975244</v>
      </c>
      <c r="S287" s="2">
        <v>13042.654018288793</v>
      </c>
      <c r="T287" s="2">
        <v>100132.24460324268</v>
      </c>
      <c r="U287" s="2">
        <v>1685.6647888256928</v>
      </c>
      <c r="V287" s="2">
        <v>9.2169120125717416</v>
      </c>
      <c r="W287" s="2">
        <v>111.36721393211735</v>
      </c>
      <c r="X287" s="2">
        <v>50.376684543872244</v>
      </c>
      <c r="Y287" s="2">
        <v>17.151385765770751</v>
      </c>
      <c r="Z287" s="2">
        <v>2351.7874595608241</v>
      </c>
      <c r="AA287" s="2">
        <v>12344.612797540245</v>
      </c>
      <c r="AB287" s="2">
        <v>94773.179327024511</v>
      </c>
      <c r="AC287" s="2">
        <v>1612.4805086922115</v>
      </c>
      <c r="AD287" s="2">
        <v>8.9850172549003098</v>
      </c>
      <c r="AE287" s="2">
        <v>445.05116342282423</v>
      </c>
      <c r="AF287" s="2">
        <v>201.31779609123447</v>
      </c>
      <c r="AG287" s="2">
        <v>68.541215316948509</v>
      </c>
      <c r="AH287" s="1">
        <v>2484.7721562975285</v>
      </c>
      <c r="AI287" s="1">
        <v>13042.654018288771</v>
      </c>
      <c r="AJ287" s="1">
        <v>100132.24460324254</v>
      </c>
      <c r="AK287" s="1">
        <v>1685.6539867834283</v>
      </c>
      <c r="AL287" s="12">
        <v>9.2168577949610082</v>
      </c>
      <c r="AM287" s="2">
        <v>111.36721393211755</v>
      </c>
      <c r="AN287" s="2">
        <v>50.376684543872159</v>
      </c>
      <c r="AO287" s="2">
        <v>17.151385765770726</v>
      </c>
      <c r="AP287" s="2">
        <v>2351.7874595608405</v>
      </c>
      <c r="AQ287" s="2">
        <v>12344.61279754018</v>
      </c>
      <c r="AR287" s="2">
        <v>94773.179327023943</v>
      </c>
      <c r="AS287" s="2">
        <v>1612.4584545518712</v>
      </c>
      <c r="AT287" s="2">
        <v>8.9849024115779006</v>
      </c>
      <c r="AU287" s="2">
        <v>445.05116342282719</v>
      </c>
      <c r="AV287" s="2">
        <v>201.31779609123356</v>
      </c>
      <c r="AW287" s="2">
        <v>68.541215316948183</v>
      </c>
      <c r="AX287" s="2">
        <v>1382.8925580519422</v>
      </c>
      <c r="AY287" s="2">
        <v>120.72223541161387</v>
      </c>
      <c r="AZ287" s="2">
        <v>926.80525641031977</v>
      </c>
      <c r="BA287" s="2">
        <v>723.67372329605621</v>
      </c>
      <c r="BB287" s="2">
        <v>5.6548655804808652</v>
      </c>
      <c r="BC287" s="2">
        <v>9276.619972939985</v>
      </c>
      <c r="BD287" s="2">
        <v>17366.179636651552</v>
      </c>
      <c r="BE287" s="2">
        <v>5912.4532096696921</v>
      </c>
      <c r="BF287" s="2">
        <v>882.9859696892355</v>
      </c>
      <c r="BG287" s="2">
        <v>120.72038306085418</v>
      </c>
      <c r="BH287" s="2">
        <v>926.80478652256306</v>
      </c>
      <c r="BI287" s="2">
        <v>633.53424406720956</v>
      </c>
      <c r="BJ287" s="2">
        <v>4.9168196810020151</v>
      </c>
      <c r="BK287" s="2">
        <v>17801.763422037315</v>
      </c>
      <c r="BL287" s="2">
        <v>17365.934952653206</v>
      </c>
      <c r="BM287" s="2">
        <v>5912.4504566236164</v>
      </c>
    </row>
    <row r="288" spans="1:65">
      <c r="A288" s="2">
        <f t="shared" si="4"/>
        <v>2282</v>
      </c>
      <c r="B288" s="1">
        <f>economy!Z328</f>
        <v>1354.0290782183176</v>
      </c>
      <c r="C288" s="1">
        <f>economy!AA328</f>
        <v>119.5484215422422</v>
      </c>
      <c r="D288" s="1">
        <f>economy!AB328</f>
        <v>928.60622549603124</v>
      </c>
      <c r="E288" s="1">
        <f>temperature!G438</f>
        <v>722.62994444494575</v>
      </c>
      <c r="F288" s="12">
        <f>temperature!I438</f>
        <v>5.6498944730119716</v>
      </c>
      <c r="G288" s="2">
        <f>economy!BE328</f>
        <v>9452.1613254884905</v>
      </c>
      <c r="H288" s="2">
        <f>economy!BF328</f>
        <v>17403.826628498227</v>
      </c>
      <c r="I288" s="2">
        <f>economy!BG328</f>
        <v>5924.0869298211728</v>
      </c>
      <c r="J288" s="1">
        <v>2582.2817748367215</v>
      </c>
      <c r="K288" s="1">
        <v>13599.885546734273</v>
      </c>
      <c r="L288" s="1">
        <v>105640.19731773702</v>
      </c>
      <c r="M288" s="1">
        <v>1762.5743616132638</v>
      </c>
      <c r="N288" s="12">
        <v>9.4567569648550442</v>
      </c>
      <c r="O288" s="2">
        <v>0</v>
      </c>
      <c r="P288" s="2">
        <v>0</v>
      </c>
      <c r="Q288" s="2">
        <v>0</v>
      </c>
      <c r="R288" s="2">
        <v>2452.4010951512005</v>
      </c>
      <c r="S288" s="2">
        <v>12915.853929554583</v>
      </c>
      <c r="T288" s="2">
        <v>100326.82649839329</v>
      </c>
      <c r="U288" s="2">
        <v>1689.9239700021947</v>
      </c>
      <c r="V288" s="2">
        <v>9.2362920372977779</v>
      </c>
      <c r="W288" s="2">
        <v>111.55898983345048</v>
      </c>
      <c r="X288" s="2">
        <v>50.485954001549523</v>
      </c>
      <c r="Y288" s="2">
        <v>17.185134681227137</v>
      </c>
      <c r="Z288" s="2">
        <v>2321.1488935805764</v>
      </c>
      <c r="AA288" s="2">
        <v>12224.599033783059</v>
      </c>
      <c r="AB288" s="2">
        <v>94957.347223349672</v>
      </c>
      <c r="AC288" s="2">
        <v>1616.5084096200508</v>
      </c>
      <c r="AD288" s="2">
        <v>9.0040802395876423</v>
      </c>
      <c r="AE288" s="2">
        <v>445.81754775615929</v>
      </c>
      <c r="AF288" s="2">
        <v>201.75446409745294</v>
      </c>
      <c r="AG288" s="2">
        <v>68.676084400566552</v>
      </c>
      <c r="AH288" s="1">
        <v>2452.4010951512046</v>
      </c>
      <c r="AI288" s="1">
        <v>12915.853929554563</v>
      </c>
      <c r="AJ288" s="1">
        <v>100326.82649839313</v>
      </c>
      <c r="AK288" s="1">
        <v>1689.9131860284401</v>
      </c>
      <c r="AL288" s="12">
        <v>9.2362380274709643</v>
      </c>
      <c r="AM288" s="2">
        <v>111.55898983345068</v>
      </c>
      <c r="AN288" s="2">
        <v>50.485954001549423</v>
      </c>
      <c r="AO288" s="2">
        <v>17.185134681227115</v>
      </c>
      <c r="AP288" s="2">
        <v>2321.1488935805919</v>
      </c>
      <c r="AQ288" s="2">
        <v>12224.599033783008</v>
      </c>
      <c r="AR288" s="2">
        <v>94957.347223349207</v>
      </c>
      <c r="AS288" s="2">
        <v>1616.4863923587659</v>
      </c>
      <c r="AT288" s="2">
        <v>9.003965832900807</v>
      </c>
      <c r="AU288" s="2">
        <v>445.81754775616207</v>
      </c>
      <c r="AV288" s="2">
        <v>201.75446409745217</v>
      </c>
      <c r="AW288" s="2">
        <v>68.676084400566253</v>
      </c>
      <c r="AX288" s="2">
        <v>1354.0290782183176</v>
      </c>
      <c r="AY288" s="2">
        <v>119.5484215422422</v>
      </c>
      <c r="AZ288" s="2">
        <v>928.60622549603124</v>
      </c>
      <c r="BA288" s="2">
        <v>722.62994444494575</v>
      </c>
      <c r="BB288" s="2">
        <v>5.6498944730119716</v>
      </c>
      <c r="BC288" s="2">
        <v>9452.1613254884905</v>
      </c>
      <c r="BD288" s="2">
        <v>17403.826628498227</v>
      </c>
      <c r="BE288" s="2">
        <v>5924.0869298211728</v>
      </c>
      <c r="BF288" s="2">
        <v>861.84617969608735</v>
      </c>
      <c r="BG288" s="2">
        <v>119.54673714265684</v>
      </c>
      <c r="BH288" s="2">
        <v>928.60579310432593</v>
      </c>
      <c r="BI288" s="2">
        <v>632.76605024909816</v>
      </c>
      <c r="BJ288" s="2">
        <v>4.9124178999221098</v>
      </c>
      <c r="BK288" s="2">
        <v>18024.491872635273</v>
      </c>
      <c r="BL288" s="2">
        <v>17403.601453881693</v>
      </c>
      <c r="BM288" s="2">
        <v>5924.0843963570933</v>
      </c>
    </row>
    <row r="289" spans="1:65">
      <c r="A289" s="2">
        <f t="shared" si="4"/>
        <v>2283</v>
      </c>
      <c r="B289" s="1">
        <f>economy!Z329</f>
        <v>1325.6642732239334</v>
      </c>
      <c r="C289" s="1">
        <f>economy!AA329</f>
        <v>118.38344698948734</v>
      </c>
      <c r="D289" s="1">
        <f>economy!AB329</f>
        <v>930.39225011946212</v>
      </c>
      <c r="E289" s="1">
        <f>temperature!G439</f>
        <v>721.59364659904202</v>
      </c>
      <c r="F289" s="12">
        <f>temperature!I439</f>
        <v>5.6449309664950125</v>
      </c>
      <c r="G289" s="2">
        <f>economy!BE329</f>
        <v>9629.3238689582995</v>
      </c>
      <c r="H289" s="2">
        <f>economy!BF329</f>
        <v>17441.179657915669</v>
      </c>
      <c r="I289" s="2">
        <f>economy!BG329</f>
        <v>5935.6270451569108</v>
      </c>
      <c r="J289" s="1">
        <v>2548.5961443241495</v>
      </c>
      <c r="K289" s="1">
        <v>13467.373804141829</v>
      </c>
      <c r="L289" s="1">
        <v>105843.38388272678</v>
      </c>
      <c r="M289" s="1">
        <v>1767.0544932094249</v>
      </c>
      <c r="N289" s="12">
        <v>9.4763574643113326</v>
      </c>
      <c r="O289" s="2">
        <v>0</v>
      </c>
      <c r="P289" s="2">
        <v>0</v>
      </c>
      <c r="Q289" s="2">
        <v>0</v>
      </c>
      <c r="R289" s="2">
        <v>2420.4097462732798</v>
      </c>
      <c r="S289" s="2">
        <v>12790.007112285914</v>
      </c>
      <c r="T289" s="2">
        <v>100519.79341600719</v>
      </c>
      <c r="U289" s="2">
        <v>1694.1756562756402</v>
      </c>
      <c r="V289" s="2">
        <v>9.255600808278647</v>
      </c>
      <c r="W289" s="2">
        <v>111.74917570777026</v>
      </c>
      <c r="X289" s="2">
        <v>50.594365958914643</v>
      </c>
      <c r="Y289" s="2">
        <v>17.218612000401279</v>
      </c>
      <c r="Z289" s="2">
        <v>2290.8697177153576</v>
      </c>
      <c r="AA289" s="2">
        <v>12105.487522521151</v>
      </c>
      <c r="AB289" s="2">
        <v>95139.986575535047</v>
      </c>
      <c r="AC289" s="2">
        <v>1620.5292347990148</v>
      </c>
      <c r="AD289" s="2">
        <v>9.0230737680283148</v>
      </c>
      <c r="AE289" s="2">
        <v>446.57757794497394</v>
      </c>
      <c r="AF289" s="2">
        <v>202.18770531855148</v>
      </c>
      <c r="AG289" s="2">
        <v>68.80986811770083</v>
      </c>
      <c r="AH289" s="1">
        <v>2420.4097462732843</v>
      </c>
      <c r="AI289" s="1">
        <v>12790.00711228589</v>
      </c>
      <c r="AJ289" s="1">
        <v>100519.79341600707</v>
      </c>
      <c r="AK289" s="1">
        <v>1694.1648902584684</v>
      </c>
      <c r="AL289" s="12">
        <v>9.2555470045708006</v>
      </c>
      <c r="AM289" s="2">
        <v>111.74917570777042</v>
      </c>
      <c r="AN289" s="2">
        <v>50.594365958914594</v>
      </c>
      <c r="AO289" s="2">
        <v>17.218612000401254</v>
      </c>
      <c r="AP289" s="2">
        <v>2290.8697177153722</v>
      </c>
      <c r="AQ289" s="2">
        <v>12105.487522521105</v>
      </c>
      <c r="AR289" s="2">
        <v>95139.986575534596</v>
      </c>
      <c r="AS289" s="2">
        <v>1620.5072541883856</v>
      </c>
      <c r="AT289" s="2">
        <v>9.0229597944989557</v>
      </c>
      <c r="AU289" s="2">
        <v>446.57757794497655</v>
      </c>
      <c r="AV289" s="2">
        <v>202.1877053185508</v>
      </c>
      <c r="AW289" s="2">
        <v>68.809868117700546</v>
      </c>
      <c r="AX289" s="2">
        <v>1325.6642732239334</v>
      </c>
      <c r="AY289" s="2">
        <v>118.38344698948734</v>
      </c>
      <c r="AZ289" s="2">
        <v>930.39225011946212</v>
      </c>
      <c r="BA289" s="2">
        <v>721.59364659904202</v>
      </c>
      <c r="BB289" s="2">
        <v>5.6449309664950125</v>
      </c>
      <c r="BC289" s="2">
        <v>9629.3238689582995</v>
      </c>
      <c r="BD289" s="2">
        <v>17441.179657915669</v>
      </c>
      <c r="BE289" s="2">
        <v>5935.6270451569108</v>
      </c>
      <c r="BF289" s="2">
        <v>841.15749634044903</v>
      </c>
      <c r="BG289" s="2">
        <v>118.38191531786998</v>
      </c>
      <c r="BH289" s="2">
        <v>930.39185223277082</v>
      </c>
      <c r="BI289" s="2">
        <v>632.00308762150303</v>
      </c>
      <c r="BJ289" s="2">
        <v>4.9080263098215822</v>
      </c>
      <c r="BK289" s="2">
        <v>18247.272778912698</v>
      </c>
      <c r="BL289" s="2">
        <v>17440.972437779361</v>
      </c>
      <c r="BM289" s="2">
        <v>5935.6247137672444</v>
      </c>
    </row>
    <row r="290" spans="1:65">
      <c r="A290" s="2">
        <f t="shared" si="4"/>
        <v>2284</v>
      </c>
      <c r="B290" s="1">
        <f>economy!Z330</f>
        <v>1297.7924900579087</v>
      </c>
      <c r="C290" s="1">
        <f>economy!AA330</f>
        <v>117.2273005228374</v>
      </c>
      <c r="D290" s="1">
        <f>economy!AB330</f>
        <v>932.16341469292752</v>
      </c>
      <c r="E290" s="1">
        <f>temperature!G440</f>
        <v>720.56476273852923</v>
      </c>
      <c r="F290" s="12">
        <f>temperature!I440</f>
        <v>5.6399755017803104</v>
      </c>
      <c r="G290" s="2">
        <f>economy!BE330</f>
        <v>9808.0828342568275</v>
      </c>
      <c r="H290" s="2">
        <f>economy!BF330</f>
        <v>17478.240110682465</v>
      </c>
      <c r="I290" s="2">
        <f>economy!BG330</f>
        <v>5947.0740824823633</v>
      </c>
      <c r="J290" s="1">
        <v>2515.3067174383445</v>
      </c>
      <c r="K290" s="1">
        <v>13335.864706386139</v>
      </c>
      <c r="L290" s="1">
        <v>106044.87957426412</v>
      </c>
      <c r="M290" s="1">
        <v>1771.526762127907</v>
      </c>
      <c r="N290" s="12">
        <v>9.4958855572128638</v>
      </c>
      <c r="O290" s="2">
        <v>0</v>
      </c>
      <c r="P290" s="2">
        <v>0</v>
      </c>
      <c r="Q290" s="2">
        <v>0</v>
      </c>
      <c r="R290" s="2">
        <v>2388.7946732215146</v>
      </c>
      <c r="S290" s="2">
        <v>12665.112509961269</v>
      </c>
      <c r="T290" s="2">
        <v>100711.15450580372</v>
      </c>
      <c r="U290" s="2">
        <v>1698.4198921029474</v>
      </c>
      <c r="V290" s="2">
        <v>9.2748388267061639</v>
      </c>
      <c r="W290" s="2">
        <v>111.93778149058318</v>
      </c>
      <c r="X290" s="2">
        <v>50.70192481409827</v>
      </c>
      <c r="Y290" s="2">
        <v>17.251819256178955</v>
      </c>
      <c r="Z290" s="2">
        <v>2260.9466794408818</v>
      </c>
      <c r="AA290" s="2">
        <v>11987.277263777903</v>
      </c>
      <c r="AB290" s="2">
        <v>95321.106043608059</v>
      </c>
      <c r="AC290" s="2">
        <v>1624.5430261380384</v>
      </c>
      <c r="AD290" s="2">
        <v>9.0419983238410957</v>
      </c>
      <c r="AE290" s="2">
        <v>447.33129369403002</v>
      </c>
      <c r="AF290" s="2">
        <v>202.61753733055713</v>
      </c>
      <c r="AG290" s="2">
        <v>68.942572594145233</v>
      </c>
      <c r="AH290" s="1">
        <v>2388.7946732215178</v>
      </c>
      <c r="AI290" s="1">
        <v>12665.112509961258</v>
      </c>
      <c r="AJ290" s="1">
        <v>100711.15450580358</v>
      </c>
      <c r="AK290" s="1">
        <v>1698.4091439315744</v>
      </c>
      <c r="AL290" s="12">
        <v>9.2747852274746716</v>
      </c>
      <c r="AM290" s="2">
        <v>111.93778149058333</v>
      </c>
      <c r="AN290" s="2">
        <v>50.701924814098206</v>
      </c>
      <c r="AO290" s="2">
        <v>17.251819256178941</v>
      </c>
      <c r="AP290" s="2">
        <v>2260.946679440895</v>
      </c>
      <c r="AQ290" s="2">
        <v>11987.277263777865</v>
      </c>
      <c r="AR290" s="2">
        <v>95321.10604360768</v>
      </c>
      <c r="AS290" s="2">
        <v>1624.5210819519987</v>
      </c>
      <c r="AT290" s="2">
        <v>9.0418847800374689</v>
      </c>
      <c r="AU290" s="2">
        <v>447.33129369403241</v>
      </c>
      <c r="AV290" s="2">
        <v>202.6175373305563</v>
      </c>
      <c r="AW290" s="2">
        <v>68.942572594144977</v>
      </c>
      <c r="AX290" s="2">
        <v>1297.7924900579087</v>
      </c>
      <c r="AY290" s="2">
        <v>117.2273005228374</v>
      </c>
      <c r="AZ290" s="2">
        <v>932.16341469292752</v>
      </c>
      <c r="BA290" s="2">
        <v>720.56476273852923</v>
      </c>
      <c r="BB290" s="2">
        <v>5.6399755017803104</v>
      </c>
      <c r="BC290" s="2">
        <v>9808.0828342568275</v>
      </c>
      <c r="BD290" s="2">
        <v>17478.240110682465</v>
      </c>
      <c r="BE290" s="2">
        <v>5947.0740824823633</v>
      </c>
      <c r="BF290" s="2">
        <v>820.91227195016722</v>
      </c>
      <c r="BG290" s="2">
        <v>117.22590773532703</v>
      </c>
      <c r="BH290" s="2">
        <v>932.16304855871203</v>
      </c>
      <c r="BI290" s="2">
        <v>631.24532373054478</v>
      </c>
      <c r="BJ290" s="2">
        <v>4.9036451450508052</v>
      </c>
      <c r="BK290" s="2">
        <v>18470.066425278997</v>
      </c>
      <c r="BL290" s="2">
        <v>17478.049413991597</v>
      </c>
      <c r="BM290" s="2">
        <v>5947.0719370548741</v>
      </c>
    </row>
    <row r="291" spans="1:65">
      <c r="A291" s="2">
        <f t="shared" si="4"/>
        <v>2285</v>
      </c>
      <c r="B291" s="1">
        <f>economy!Z331</f>
        <v>1270.4080620972834</v>
      </c>
      <c r="C291" s="1">
        <f>economy!AA331</f>
        <v>116.07996956339998</v>
      </c>
      <c r="D291" s="1">
        <f>economy!AB331</f>
        <v>933.919803906742</v>
      </c>
      <c r="E291" s="1">
        <f>temperature!G441</f>
        <v>719.54322703299272</v>
      </c>
      <c r="F291" s="12">
        <f>temperature!I441</f>
        <v>5.6350285005375147</v>
      </c>
      <c r="G291" s="2">
        <f>economy!BE331</f>
        <v>9988.4126886385475</v>
      </c>
      <c r="H291" s="2">
        <f>economy!BF331</f>
        <v>17515.009391658994</v>
      </c>
      <c r="I291" s="2">
        <f>economy!BG331</f>
        <v>5958.4285703340347</v>
      </c>
      <c r="J291" s="1">
        <v>2482.4098811245863</v>
      </c>
      <c r="K291" s="1">
        <v>13205.35697264087</v>
      </c>
      <c r="L291" s="1">
        <v>106244.69405576879</v>
      </c>
      <c r="M291" s="1">
        <v>1775.9912150594816</v>
      </c>
      <c r="N291" s="12">
        <v>9.5153417565741005</v>
      </c>
      <c r="O291" s="2">
        <v>0</v>
      </c>
      <c r="P291" s="2">
        <v>0</v>
      </c>
      <c r="Q291" s="2">
        <v>0</v>
      </c>
      <c r="R291" s="2">
        <v>2357.5524446665108</v>
      </c>
      <c r="S291" s="2">
        <v>12541.168906175879</v>
      </c>
      <c r="T291" s="2">
        <v>100900.91894516278</v>
      </c>
      <c r="U291" s="2">
        <v>1702.6567216701389</v>
      </c>
      <c r="V291" s="2">
        <v>9.2940065894081005</v>
      </c>
      <c r="W291" s="2">
        <v>112.12481712112495</v>
      </c>
      <c r="X291" s="2">
        <v>50.808634990479106</v>
      </c>
      <c r="Y291" s="2">
        <v>17.28475798609481</v>
      </c>
      <c r="Z291" s="2">
        <v>2231.3765310720773</v>
      </c>
      <c r="AA291" s="2">
        <v>11869.967106250389</v>
      </c>
      <c r="AB291" s="2">
        <v>95500.714313776451</v>
      </c>
      <c r="AC291" s="2">
        <v>1628.5498252917237</v>
      </c>
      <c r="AD291" s="2">
        <v>9.0608543865269873</v>
      </c>
      <c r="AE291" s="2">
        <v>448.07873472299275</v>
      </c>
      <c r="AF291" s="2">
        <v>203.04397781039421</v>
      </c>
      <c r="AG291" s="2">
        <v>69.07420397427164</v>
      </c>
      <c r="AH291" s="1">
        <v>2357.5524446665145</v>
      </c>
      <c r="AI291" s="1">
        <v>12541.168906175864</v>
      </c>
      <c r="AJ291" s="1">
        <v>100900.9189451627</v>
      </c>
      <c r="AK291" s="1">
        <v>1702.6459912349101</v>
      </c>
      <c r="AL291" s="12">
        <v>9.2939531930323174</v>
      </c>
      <c r="AM291" s="2">
        <v>112.12481712112518</v>
      </c>
      <c r="AN291" s="2">
        <v>50.808634990479035</v>
      </c>
      <c r="AO291" s="2">
        <v>17.284757986094785</v>
      </c>
      <c r="AP291" s="2">
        <v>2231.3765310720892</v>
      </c>
      <c r="AQ291" s="2">
        <v>11869.967106250344</v>
      </c>
      <c r="AR291" s="2">
        <v>95500.714313776101</v>
      </c>
      <c r="AS291" s="2">
        <v>1628.5279173065105</v>
      </c>
      <c r="AT291" s="2">
        <v>9.0607412690629321</v>
      </c>
      <c r="AU291" s="2">
        <v>448.07873472299491</v>
      </c>
      <c r="AV291" s="2">
        <v>203.04397781039347</v>
      </c>
      <c r="AW291" s="2">
        <v>69.074203974271398</v>
      </c>
      <c r="AX291" s="2">
        <v>1270.4080620972834</v>
      </c>
      <c r="AY291" s="2">
        <v>116.07996956339998</v>
      </c>
      <c r="AZ291" s="2">
        <v>933.919803906742</v>
      </c>
      <c r="BA291" s="2">
        <v>719.54322703299272</v>
      </c>
      <c r="BB291" s="2">
        <v>5.6350285005375147</v>
      </c>
      <c r="BC291" s="2">
        <v>9988.4126886385475</v>
      </c>
      <c r="BD291" s="2">
        <v>17515.009391658994</v>
      </c>
      <c r="BE291" s="2">
        <v>5958.4285703340347</v>
      </c>
      <c r="BF291" s="2">
        <v>801.1029189880079</v>
      </c>
      <c r="BG291" s="2">
        <v>116.07870307055335</v>
      </c>
      <c r="BH291" s="2">
        <v>933.91946699195125</v>
      </c>
      <c r="BI291" s="2">
        <v>630.49272614121367</v>
      </c>
      <c r="BJ291" s="2">
        <v>4.8992746314996385</v>
      </c>
      <c r="BK291" s="2">
        <v>18692.833491519028</v>
      </c>
      <c r="BL291" s="2">
        <v>17514.833901383692</v>
      </c>
      <c r="BM291" s="2">
        <v>5958.4265960406792</v>
      </c>
    </row>
    <row r="292" spans="1:65">
      <c r="A292" s="2">
        <f t="shared" si="4"/>
        <v>2286</v>
      </c>
      <c r="B292" s="1">
        <f>economy!Z332</f>
        <v>1243.5053113050574</v>
      </c>
      <c r="C292" s="1">
        <f>economy!AA332</f>
        <v>114.94144021118944</v>
      </c>
      <c r="D292" s="1">
        <f>economy!AB332</f>
        <v>935.66150270823744</v>
      </c>
      <c r="E292" s="1">
        <f>temperature!G442</f>
        <v>718.52897478677335</v>
      </c>
      <c r="F292" s="12">
        <f>temperature!I442</f>
        <v>5.6300903660381136</v>
      </c>
      <c r="G292" s="2">
        <f>economy!BE332</f>
        <v>10170.287153691303</v>
      </c>
      <c r="H292" s="2">
        <f>economy!BF332</f>
        <v>17551.48892352841</v>
      </c>
      <c r="I292" s="2">
        <f>economy!BG332</f>
        <v>5969.6910388496071</v>
      </c>
      <c r="J292" s="1">
        <v>2449.9020285597876</v>
      </c>
      <c r="K292" s="1">
        <v>13075.849158187113</v>
      </c>
      <c r="L292" s="1">
        <v>106442.83701759884</v>
      </c>
      <c r="M292" s="1">
        <v>1780.4478984027837</v>
      </c>
      <c r="N292" s="12">
        <v>9.534726570829573</v>
      </c>
      <c r="O292" s="2">
        <v>0</v>
      </c>
      <c r="P292" s="2">
        <v>0</v>
      </c>
      <c r="Q292" s="2">
        <v>0</v>
      </c>
      <c r="R292" s="2">
        <v>2326.6796351970761</v>
      </c>
      <c r="S292" s="2">
        <v>12418.17492887566</v>
      </c>
      <c r="T292" s="2">
        <v>101089.09593704788</v>
      </c>
      <c r="U292" s="2">
        <v>1706.8861888877047</v>
      </c>
      <c r="V292" s="2">
        <v>9.3131045888613997</v>
      </c>
      <c r="W292" s="2">
        <v>112.31029254070114</v>
      </c>
      <c r="X292" s="2">
        <v>50.914500935426993</v>
      </c>
      <c r="Y292" s="2">
        <v>17.317429731985168</v>
      </c>
      <c r="Z292" s="2">
        <v>2202.1560305253324</v>
      </c>
      <c r="AA292" s="2">
        <v>11753.55575131667</v>
      </c>
      <c r="AB292" s="2">
        <v>95678.820096462223</v>
      </c>
      <c r="AC292" s="2">
        <v>1632.549673655921</v>
      </c>
      <c r="AD292" s="2">
        <v>9.0796424314786517</v>
      </c>
      <c r="AE292" s="2">
        <v>448.8199407597981</v>
      </c>
      <c r="AF292" s="2">
        <v>203.46704453086204</v>
      </c>
      <c r="AG292" s="2">
        <v>69.204768419642633</v>
      </c>
      <c r="AH292" s="1">
        <v>2326.6796351970806</v>
      </c>
      <c r="AI292" s="1">
        <v>12418.174928875645</v>
      </c>
      <c r="AJ292" s="1">
        <v>101089.09593704775</v>
      </c>
      <c r="AK292" s="1">
        <v>1706.8754760800807</v>
      </c>
      <c r="AL292" s="12">
        <v>9.313051393742283</v>
      </c>
      <c r="AM292" s="2">
        <v>112.31029254070125</v>
      </c>
      <c r="AN292" s="2">
        <v>50.914500935426929</v>
      </c>
      <c r="AO292" s="2">
        <v>17.317429731985154</v>
      </c>
      <c r="AP292" s="2">
        <v>2202.1560305253424</v>
      </c>
      <c r="AQ292" s="2">
        <v>11753.555751316628</v>
      </c>
      <c r="AR292" s="2">
        <v>95678.820096461874</v>
      </c>
      <c r="AS292" s="2">
        <v>1632.5278016500461</v>
      </c>
      <c r="AT292" s="2">
        <v>9.0795297370128374</v>
      </c>
      <c r="AU292" s="2">
        <v>448.81994075980009</v>
      </c>
      <c r="AV292" s="2">
        <v>203.46704453086139</v>
      </c>
      <c r="AW292" s="2">
        <v>69.204768419642406</v>
      </c>
      <c r="AX292" s="2">
        <v>1243.5053113050574</v>
      </c>
      <c r="AY292" s="2">
        <v>114.94144021118944</v>
      </c>
      <c r="AZ292" s="2">
        <v>935.66150270823744</v>
      </c>
      <c r="BA292" s="2">
        <v>718.52897478677335</v>
      </c>
      <c r="BB292" s="2">
        <v>5.6300903660381136</v>
      </c>
      <c r="BC292" s="2">
        <v>10170.287153691303</v>
      </c>
      <c r="BD292" s="2">
        <v>17551.48892352841</v>
      </c>
      <c r="BE292" s="2">
        <v>5969.6910388496071</v>
      </c>
      <c r="BF292" s="2">
        <v>781.72191215176565</v>
      </c>
      <c r="BG292" s="2">
        <v>114.94028856436269</v>
      </c>
      <c r="BH292" s="2">
        <v>935.66119268181581</v>
      </c>
      <c r="BI292" s="2">
        <v>629.74526243452237</v>
      </c>
      <c r="BJ292" s="2">
        <v>4.8949149868217248</v>
      </c>
      <c r="BK292" s="2">
        <v>18915.535072186594</v>
      </c>
      <c r="BL292" s="2">
        <v>17551.327427566466</v>
      </c>
      <c r="BM292" s="2">
        <v>5969.6892220442223</v>
      </c>
    </row>
    <row r="293" spans="1:65">
      <c r="A293" s="2">
        <f t="shared" si="4"/>
        <v>2287</v>
      </c>
      <c r="B293" s="1">
        <f>economy!Z333</f>
        <v>1217.0785504018615</v>
      </c>
      <c r="C293" s="1">
        <f>economy!AA333</f>
        <v>113.81169727290194</v>
      </c>
      <c r="D293" s="1">
        <f>economy!AB333</f>
        <v>937.3885962813107</v>
      </c>
      <c r="E293" s="1">
        <f>temperature!G443</f>
        <v>717.5219423872677</v>
      </c>
      <c r="F293" s="12">
        <f>temperature!I443</f>
        <v>5.6251614839021924</v>
      </c>
      <c r="G293" s="2">
        <f>economy!BE333</f>
        <v>10353.679224051464</v>
      </c>
      <c r="H293" s="2">
        <f>economy!BF333</f>
        <v>17587.680145610902</v>
      </c>
      <c r="I293" s="2">
        <f>economy!BG333</f>
        <v>5980.8620196411457</v>
      </c>
      <c r="J293" s="1">
        <v>2417.7795599728915</v>
      </c>
      <c r="K293" s="1">
        <v>12947.339658804505</v>
      </c>
      <c r="L293" s="1">
        <v>106639.31817490667</v>
      </c>
      <c r="M293" s="1">
        <v>1784.896858259729</v>
      </c>
      <c r="N293" s="12">
        <v>9.5540405038517004</v>
      </c>
      <c r="O293" s="2">
        <v>0</v>
      </c>
      <c r="P293" s="2">
        <v>0</v>
      </c>
      <c r="Q293" s="2">
        <v>0</v>
      </c>
      <c r="R293" s="2">
        <v>2296.1728260993586</v>
      </c>
      <c r="S293" s="2">
        <v>12296.129054527513</v>
      </c>
      <c r="T293" s="2">
        <v>101275.6947079697</v>
      </c>
      <c r="U293" s="2">
        <v>1711.1083373862248</v>
      </c>
      <c r="V293" s="2">
        <v>9.3321333132064055</v>
      </c>
      <c r="W293" s="2">
        <v>112.49421769106368</v>
      </c>
      <c r="X293" s="2">
        <v>51.019527119068037</v>
      </c>
      <c r="Y293" s="2">
        <v>17.349836039647645</v>
      </c>
      <c r="Z293" s="2">
        <v>2173.2819420559331</v>
      </c>
      <c r="AA293" s="2">
        <v>11638.041756982953</v>
      </c>
      <c r="AB293" s="2">
        <v>95855.432124374376</v>
      </c>
      <c r="AC293" s="2">
        <v>1636.5426123635618</v>
      </c>
      <c r="AD293" s="2">
        <v>9.0983629299909055</v>
      </c>
      <c r="AE293" s="2">
        <v>449.55495153416706</v>
      </c>
      <c r="AF293" s="2">
        <v>203.88675535569962</v>
      </c>
      <c r="AG293" s="2">
        <v>69.334272107650932</v>
      </c>
      <c r="AH293" s="1">
        <v>2296.17282609936</v>
      </c>
      <c r="AI293" s="1">
        <v>12296.129054527499</v>
      </c>
      <c r="AJ293" s="1">
        <v>101275.69470796961</v>
      </c>
      <c r="AK293" s="1">
        <v>1711.0976420987661</v>
      </c>
      <c r="AL293" s="12">
        <v>9.3320803177661542</v>
      </c>
      <c r="AM293" s="2">
        <v>112.49421769106382</v>
      </c>
      <c r="AN293" s="2">
        <v>51.019527119067995</v>
      </c>
      <c r="AO293" s="2">
        <v>17.349836039647631</v>
      </c>
      <c r="AP293" s="2">
        <v>2173.2819420559426</v>
      </c>
      <c r="AQ293" s="2">
        <v>11638.041756982917</v>
      </c>
      <c r="AR293" s="2">
        <v>95855.432124374071</v>
      </c>
      <c r="AS293" s="2">
        <v>1636.520776117783</v>
      </c>
      <c r="AT293" s="2">
        <v>9.098250655226094</v>
      </c>
      <c r="AU293" s="2">
        <v>449.55495153416882</v>
      </c>
      <c r="AV293" s="2">
        <v>203.88675535569905</v>
      </c>
      <c r="AW293" s="2">
        <v>69.334272107650719</v>
      </c>
      <c r="AX293" s="2">
        <v>1217.0785504018615</v>
      </c>
      <c r="AY293" s="2">
        <v>113.81169727290194</v>
      </c>
      <c r="AZ293" s="2">
        <v>937.3885962813107</v>
      </c>
      <c r="BA293" s="2">
        <v>717.5219423872677</v>
      </c>
      <c r="BB293" s="2">
        <v>5.6251614839021924</v>
      </c>
      <c r="BC293" s="2">
        <v>10353.679224051464</v>
      </c>
      <c r="BD293" s="2">
        <v>17587.680145610902</v>
      </c>
      <c r="BE293" s="2">
        <v>5980.8620196411457</v>
      </c>
      <c r="BF293" s="2">
        <v>762.7617903709978</v>
      </c>
      <c r="BG293" s="2">
        <v>113.81065006091829</v>
      </c>
      <c r="BH293" s="2">
        <v>937.38831099809636</v>
      </c>
      <c r="BI293" s="2">
        <v>629.00290020522698</v>
      </c>
      <c r="BJ293" s="2">
        <v>4.8905664206507105</v>
      </c>
      <c r="BK293" s="2">
        <v>19138.132695428561</v>
      </c>
      <c r="BL293" s="2">
        <v>17587.531528432708</v>
      </c>
      <c r="BM293" s="2">
        <v>5980.8603477652941</v>
      </c>
    </row>
    <row r="294" spans="1:65">
      <c r="A294" s="2">
        <f t="shared" si="4"/>
        <v>2288</v>
      </c>
      <c r="B294" s="1">
        <f>economy!Z334</f>
        <v>1191.1220850105356</v>
      </c>
      <c r="C294" s="1">
        <f>economy!AA334</f>
        <v>112.69072429007923</v>
      </c>
      <c r="D294" s="1">
        <f>economy!AB334</f>
        <v>939.10117002646211</v>
      </c>
      <c r="E294" s="1">
        <f>temperature!G444</f>
        <v>716.522067256019</v>
      </c>
      <c r="F294" s="12">
        <f>temperature!I444</f>
        <v>5.6202422228111635</v>
      </c>
      <c r="G294" s="2">
        <f>economy!BE334</f>
        <v>10538.561186818832</v>
      </c>
      <c r="H294" s="2">
        <f>economy!BF334</f>
        <v>17623.58451274658</v>
      </c>
      <c r="I294" s="2">
        <f>economy!BG334</f>
        <v>5991.9420456715889</v>
      </c>
      <c r="J294" s="1">
        <v>2386.0388834382147</v>
      </c>
      <c r="K294" s="1">
        <v>12819.826715095231</v>
      </c>
      <c r="L294" s="1">
        <v>106834.14726553748</v>
      </c>
      <c r="M294" s="1">
        <v>1789.3381404311983</v>
      </c>
      <c r="N294" s="12">
        <v>9.5732840549695251</v>
      </c>
      <c r="O294" s="2">
        <v>0</v>
      </c>
      <c r="P294" s="2">
        <v>0</v>
      </c>
      <c r="Q294" s="2">
        <v>0</v>
      </c>
      <c r="R294" s="2">
        <v>2266.0286061102734</v>
      </c>
      <c r="S294" s="2">
        <v>12175.029612225808</v>
      </c>
      <c r="T294" s="2">
        <v>101460.72450599031</v>
      </c>
      <c r="U294" s="2">
        <v>1715.323210512247</v>
      </c>
      <c r="V294" s="2">
        <v>9.3510932462620477</v>
      </c>
      <c r="W294" s="2">
        <v>112.67660251282611</v>
      </c>
      <c r="X294" s="2">
        <v>51.123718033073814</v>
      </c>
      <c r="Y294" s="2">
        <v>17.381978458507927</v>
      </c>
      <c r="Z294" s="2">
        <v>2144.7510369711754</v>
      </c>
      <c r="AA294" s="2">
        <v>11523.423541770288</v>
      </c>
      <c r="AB294" s="2">
        <v>96030.559150619796</v>
      </c>
      <c r="AC294" s="2">
        <v>1640.5286822807279</v>
      </c>
      <c r="AD294" s="2">
        <v>9.1170163492722445</v>
      </c>
      <c r="AE294" s="2">
        <v>450.28380677127001</v>
      </c>
      <c r="AF294" s="2">
        <v>204.30312823474654</v>
      </c>
      <c r="AG294" s="2">
        <v>69.462721230188151</v>
      </c>
      <c r="AH294" s="1">
        <v>2266.0286061102761</v>
      </c>
      <c r="AI294" s="1">
        <v>12175.029612225797</v>
      </c>
      <c r="AJ294" s="1">
        <v>101460.72450599022</v>
      </c>
      <c r="AK294" s="1">
        <v>1715.3125326386023</v>
      </c>
      <c r="AL294" s="12">
        <v>9.3510404489437473</v>
      </c>
      <c r="AM294" s="2">
        <v>112.67660251282619</v>
      </c>
      <c r="AN294" s="2">
        <v>51.123718033073764</v>
      </c>
      <c r="AO294" s="2">
        <v>17.38197845850792</v>
      </c>
      <c r="AP294" s="2">
        <v>2144.7510369711845</v>
      </c>
      <c r="AQ294" s="2">
        <v>11523.423541770257</v>
      </c>
      <c r="AR294" s="2">
        <v>96030.559150619491</v>
      </c>
      <c r="AS294" s="2">
        <v>1640.5068815780221</v>
      </c>
      <c r="AT294" s="2">
        <v>9.1169044909545551</v>
      </c>
      <c r="AU294" s="2">
        <v>450.2838067712716</v>
      </c>
      <c r="AV294" s="2">
        <v>204.30312823474591</v>
      </c>
      <c r="AW294" s="2">
        <v>69.462721230187938</v>
      </c>
      <c r="AX294" s="2">
        <v>1191.1220850105356</v>
      </c>
      <c r="AY294" s="2">
        <v>112.69072429007923</v>
      </c>
      <c r="AZ294" s="2">
        <v>939.10117002646211</v>
      </c>
      <c r="BA294" s="2">
        <v>716.522067256019</v>
      </c>
      <c r="BB294" s="2">
        <v>5.6202422228111635</v>
      </c>
      <c r="BC294" s="2">
        <v>10538.561186818832</v>
      </c>
      <c r="BD294" s="2">
        <v>17623.58451274658</v>
      </c>
      <c r="BE294" s="2">
        <v>5991.9420456715889</v>
      </c>
      <c r="BF294" s="2">
        <v>744.21515868851213</v>
      </c>
      <c r="BG294" s="2">
        <v>112.68977204525139</v>
      </c>
      <c r="BH294" s="2">
        <v>939.10090751236908</v>
      </c>
      <c r="BI294" s="2">
        <v>628.26560706008161</v>
      </c>
      <c r="BJ294" s="2">
        <v>4.8862291348088069</v>
      </c>
      <c r="BK294" s="2">
        <v>19360.58834062226</v>
      </c>
      <c r="BL294" s="2">
        <v>17623.447747705017</v>
      </c>
      <c r="BM294" s="2">
        <v>5991.940507167883</v>
      </c>
    </row>
    <row r="295" spans="1:65">
      <c r="A295" s="2">
        <f t="shared" si="4"/>
        <v>2289</v>
      </c>
      <c r="B295" s="1">
        <f>economy!Z335</f>
        <v>1165.6302157726566</v>
      </c>
      <c r="C295" s="1">
        <f>economy!AA335</f>
        <v>111.57850356757868</v>
      </c>
      <c r="D295" s="1">
        <f>economy!AB335</f>
        <v>940.79930954135227</v>
      </c>
      <c r="E295" s="1">
        <f>temperature!G445</f>
        <v>715.52928780244906</v>
      </c>
      <c r="F295" s="12">
        <f>temperature!I445</f>
        <v>5.6153329351881016</v>
      </c>
      <c r="G295" s="2">
        <f>economy!BE335</f>
        <v>10724.90464163875</v>
      </c>
      <c r="H295" s="2">
        <f>economy!BF335</f>
        <v>17659.203494241523</v>
      </c>
      <c r="I295" s="2">
        <f>economy!BG335</f>
        <v>6002.9316511340712</v>
      </c>
      <c r="J295" s="1">
        <v>2354.6764156422933</v>
      </c>
      <c r="K295" s="1">
        <v>12693.308416741504</v>
      </c>
      <c r="L295" s="1">
        <v>107027.33404797215</v>
      </c>
      <c r="M295" s="1">
        <v>1793.7717904129884</v>
      </c>
      <c r="N295" s="12">
        <v>9.5924577189883351</v>
      </c>
      <c r="O295" s="2">
        <v>0</v>
      </c>
      <c r="P295" s="2">
        <v>0</v>
      </c>
      <c r="Q295" s="2">
        <v>0</v>
      </c>
      <c r="R295" s="2">
        <v>2236.2435721457964</v>
      </c>
      <c r="S295" s="2">
        <v>12054.874787735767</v>
      </c>
      <c r="T295" s="2">
        <v>101644.19459876951</v>
      </c>
      <c r="U295" s="2">
        <v>1719.5308513244147</v>
      </c>
      <c r="V295" s="2">
        <v>9.369984867541973</v>
      </c>
      <c r="W295" s="2">
        <v>112.85745694391365</v>
      </c>
      <c r="X295" s="2">
        <v>51.227078189471804</v>
      </c>
      <c r="Y295" s="2">
        <v>17.4138585412929</v>
      </c>
      <c r="Z295" s="2">
        <v>2116.560094319665</v>
      </c>
      <c r="AA295" s="2">
        <v>11409.699388541494</v>
      </c>
      <c r="AB295" s="2">
        <v>96204.209946854433</v>
      </c>
      <c r="AC295" s="2">
        <v>1644.5079240029631</v>
      </c>
      <c r="AD295" s="2">
        <v>9.1356031524573265</v>
      </c>
      <c r="AE295" s="2">
        <v>451.00654618553563</v>
      </c>
      <c r="AF295" s="2">
        <v>204.71618119919017</v>
      </c>
      <c r="AG295" s="2">
        <v>69.590121992338069</v>
      </c>
      <c r="AH295" s="1">
        <v>2236.2435721457978</v>
      </c>
      <c r="AI295" s="1">
        <v>12054.874787735755</v>
      </c>
      <c r="AJ295" s="1">
        <v>101644.19459876948</v>
      </c>
      <c r="AK295" s="1">
        <v>1719.5201907593048</v>
      </c>
      <c r="AL295" s="12">
        <v>9.3699322668092488</v>
      </c>
      <c r="AM295" s="2">
        <v>112.85745694391377</v>
      </c>
      <c r="AN295" s="2">
        <v>51.227078189471754</v>
      </c>
      <c r="AO295" s="2">
        <v>17.413858541292893</v>
      </c>
      <c r="AP295" s="2">
        <v>2116.5600943196723</v>
      </c>
      <c r="AQ295" s="2">
        <v>11409.699388541459</v>
      </c>
      <c r="AR295" s="2">
        <v>96204.209946854156</v>
      </c>
      <c r="AS295" s="2">
        <v>1644.486158628496</v>
      </c>
      <c r="AT295" s="2">
        <v>9.1354917073755306</v>
      </c>
      <c r="AU295" s="2">
        <v>451.00654618553722</v>
      </c>
      <c r="AV295" s="2">
        <v>204.71618119918966</v>
      </c>
      <c r="AW295" s="2">
        <v>69.590121992337885</v>
      </c>
      <c r="AX295" s="2">
        <v>1165.6302157726566</v>
      </c>
      <c r="AY295" s="2">
        <v>111.57850356757868</v>
      </c>
      <c r="AZ295" s="2">
        <v>940.79930954135227</v>
      </c>
      <c r="BA295" s="2">
        <v>715.52928780244906</v>
      </c>
      <c r="BB295" s="2">
        <v>5.6153329351881016</v>
      </c>
      <c r="BC295" s="2">
        <v>10724.90464163875</v>
      </c>
      <c r="BD295" s="2">
        <v>17659.203494241523</v>
      </c>
      <c r="BE295" s="2">
        <v>6002.9316511340712</v>
      </c>
      <c r="BF295" s="2">
        <v>726.07469005205121</v>
      </c>
      <c r="BG295" s="2">
        <v>111.57763768024076</v>
      </c>
      <c r="BH295" s="2">
        <v>940.79906797973308</v>
      </c>
      <c r="BI295" s="2">
        <v>627.5333506165922</v>
      </c>
      <c r="BJ295" s="2">
        <v>4.8819033235080722</v>
      </c>
      <c r="BK295" s="2">
        <v>19582.864455950901</v>
      </c>
      <c r="BL295" s="2">
        <v>17659.077636493697</v>
      </c>
      <c r="BM295" s="2">
        <v>6002.930235366428</v>
      </c>
    </row>
    <row r="296" spans="1:65">
      <c r="A296" s="2">
        <f t="shared" si="4"/>
        <v>2290</v>
      </c>
      <c r="B296" s="1">
        <f>economy!Z336</f>
        <v>1140.5972404361794</v>
      </c>
      <c r="C296" s="1">
        <f>economy!AA336</f>
        <v>110.4750162022668</v>
      </c>
      <c r="D296" s="1">
        <f>economy!AB336</f>
        <v>942.48310060181109</v>
      </c>
      <c r="E296" s="1">
        <f>temperature!G446</f>
        <v>714.54354338009557</v>
      </c>
      <c r="F296" s="12">
        <f>temperature!I446</f>
        <v>5.6104339578472375</v>
      </c>
      <c r="G296" s="2">
        <f>economy!BE336</f>
        <v>10912.680521418893</v>
      </c>
      <c r="H296" s="2">
        <f>economy!BF336</f>
        <v>17694.538572872731</v>
      </c>
      <c r="I296" s="2">
        <f>economy!BG336</f>
        <v>6013.8313713343523</v>
      </c>
      <c r="J296" s="1">
        <v>2323.6885826247644</v>
      </c>
      <c r="K296" s="1">
        <v>12567.782706696245</v>
      </c>
      <c r="L296" s="1">
        <v>107218.88829930982</v>
      </c>
      <c r="M296" s="1">
        <v>1798.1978533920092</v>
      </c>
      <c r="N296" s="12">
        <v>9.6115619862101216</v>
      </c>
      <c r="O296" s="2">
        <v>0</v>
      </c>
      <c r="P296" s="2">
        <v>0</v>
      </c>
      <c r="Q296" s="2">
        <v>0</v>
      </c>
      <c r="R296" s="2">
        <v>2206.8143300045667</v>
      </c>
      <c r="S296" s="2">
        <v>11935.662627473324</v>
      </c>
      <c r="T296" s="2">
        <v>101826.11427164914</v>
      </c>
      <c r="U296" s="2">
        <v>1723.7313025898331</v>
      </c>
      <c r="V296" s="2">
        <v>9.3888086522715586</v>
      </c>
      <c r="W296" s="2">
        <v>113.03679091805107</v>
      </c>
      <c r="X296" s="2">
        <v>51.329612119479037</v>
      </c>
      <c r="Y296" s="2">
        <v>17.445477843710851</v>
      </c>
      <c r="Z296" s="2">
        <v>2088.7059015572786</v>
      </c>
      <c r="AA296" s="2">
        <v>11296.867448268093</v>
      </c>
      <c r="AB296" s="2">
        <v>96376.393301469579</v>
      </c>
      <c r="AC296" s="2">
        <v>1648.4803778518065</v>
      </c>
      <c r="AD296" s="2">
        <v>9.1541237986204251</v>
      </c>
      <c r="AE296" s="2">
        <v>451.72320947460508</v>
      </c>
      <c r="AF296" s="2">
        <v>205.12593235690375</v>
      </c>
      <c r="AG296" s="2">
        <v>69.716480611099072</v>
      </c>
      <c r="AH296" s="1">
        <v>2206.8143300045685</v>
      </c>
      <c r="AI296" s="1">
        <v>11935.662627473312</v>
      </c>
      <c r="AJ296" s="1">
        <v>101826.11427164912</v>
      </c>
      <c r="AK296" s="1">
        <v>1723.7206592290399</v>
      </c>
      <c r="AL296" s="12">
        <v>9.3887562466082368</v>
      </c>
      <c r="AM296" s="2">
        <v>113.03679091805117</v>
      </c>
      <c r="AN296" s="2">
        <v>51.329612119478995</v>
      </c>
      <c r="AO296" s="2">
        <v>17.445477843710837</v>
      </c>
      <c r="AP296" s="2">
        <v>2088.7059015572859</v>
      </c>
      <c r="AQ296" s="2">
        <v>11296.867448268064</v>
      </c>
      <c r="AR296" s="2">
        <v>96376.393301469332</v>
      </c>
      <c r="AS296" s="2">
        <v>1648.4586475929073</v>
      </c>
      <c r="AT296" s="2">
        <v>9.154012763605234</v>
      </c>
      <c r="AU296" s="2">
        <v>451.72320947460651</v>
      </c>
      <c r="AV296" s="2">
        <v>205.12593235690341</v>
      </c>
      <c r="AW296" s="2">
        <v>69.716480611098916</v>
      </c>
      <c r="AX296" s="2">
        <v>1140.5972404361794</v>
      </c>
      <c r="AY296" s="2">
        <v>110.4750162022668</v>
      </c>
      <c r="AZ296" s="2">
        <v>942.48310060181109</v>
      </c>
      <c r="BA296" s="2">
        <v>714.54354338009557</v>
      </c>
      <c r="BB296" s="2">
        <v>5.6104339578472375</v>
      </c>
      <c r="BC296" s="2">
        <v>10912.680521418893</v>
      </c>
      <c r="BD296" s="2">
        <v>17694.538572872731</v>
      </c>
      <c r="BE296" s="2">
        <v>6013.8313713343523</v>
      </c>
      <c r="BF296" s="2">
        <v>708.33312697508302</v>
      </c>
      <c r="BG296" s="2">
        <v>110.47422884304446</v>
      </c>
      <c r="BH296" s="2">
        <v>942.48287832090625</v>
      </c>
      <c r="BI296" s="2">
        <v>626.80609850223527</v>
      </c>
      <c r="BJ296" s="2">
        <v>4.877589173544786</v>
      </c>
      <c r="BK296" s="2">
        <v>19804.923973810128</v>
      </c>
      <c r="BL296" s="2">
        <v>17694.422752865154</v>
      </c>
      <c r="BM296" s="2">
        <v>6013.830068514565</v>
      </c>
    </row>
    <row r="297" spans="1:65">
      <c r="A297" s="2">
        <f t="shared" si="4"/>
        <v>2291</v>
      </c>
      <c r="B297" s="1">
        <f>economy!Z337</f>
        <v>1116.0174559133109</v>
      </c>
      <c r="C297" s="1">
        <f>economy!AA337</f>
        <v>109.38024211186703</v>
      </c>
      <c r="D297" s="1">
        <f>economy!AB337</f>
        <v>944.15262914333755</v>
      </c>
      <c r="E297" s="1">
        <f>temperature!G447</f>
        <v>713.56477424521836</v>
      </c>
      <c r="F297" s="12">
        <f>temperature!I447</f>
        <v>5.6055456126140832</v>
      </c>
      <c r="G297" s="2">
        <f>economy!BE337</f>
        <v>11101.859113647355</v>
      </c>
      <c r="H297" s="2">
        <f>economy!BF337</f>
        <v>17729.591243947983</v>
      </c>
      <c r="I297" s="2">
        <f>economy!BG337</f>
        <v>6024.6417425759828</v>
      </c>
      <c r="J297" s="1">
        <v>2293.0718204938375</v>
      </c>
      <c r="K297" s="1">
        <v>12443.24738530757</v>
      </c>
      <c r="L297" s="1">
        <v>107408.81981329477</v>
      </c>
      <c r="M297" s="1">
        <v>1802.6163742427341</v>
      </c>
      <c r="N297" s="12">
        <v>9.6305973424548377</v>
      </c>
      <c r="O297" s="2">
        <v>0</v>
      </c>
      <c r="P297" s="2">
        <v>0</v>
      </c>
      <c r="Q297" s="2">
        <v>0</v>
      </c>
      <c r="R297" s="2">
        <v>2177.7374950473832</v>
      </c>
      <c r="S297" s="2">
        <v>11817.391042422185</v>
      </c>
      <c r="T297" s="2">
        <v>102006.49282577889</v>
      </c>
      <c r="U297" s="2">
        <v>1727.9246067806737</v>
      </c>
      <c r="V297" s="2">
        <v>9.4075650714057861</v>
      </c>
      <c r="W297" s="2">
        <v>113.214614363284</v>
      </c>
      <c r="X297" s="2">
        <v>51.43132437235743</v>
      </c>
      <c r="Y297" s="2">
        <v>17.476837924137964</v>
      </c>
      <c r="Z297" s="2">
        <v>2061.1852551902825</v>
      </c>
      <c r="AA297" s="2">
        <v>11184.925743737678</v>
      </c>
      <c r="AB297" s="2">
        <v>96547.118017818633</v>
      </c>
      <c r="AC297" s="2">
        <v>1652.4460838715536</v>
      </c>
      <c r="AD297" s="2">
        <v>9.1725787427897689</v>
      </c>
      <c r="AE297" s="2">
        <v>452.43383631342488</v>
      </c>
      <c r="AF297" s="2">
        <v>205.53239988787277</v>
      </c>
      <c r="AG297" s="2">
        <v>69.84180331413107</v>
      </c>
      <c r="AH297" s="1">
        <v>2177.737495047385</v>
      </c>
      <c r="AI297" s="1">
        <v>11817.391042422174</v>
      </c>
      <c r="AJ297" s="1">
        <v>102006.4928257788</v>
      </c>
      <c r="AK297" s="1">
        <v>1727.9139805210257</v>
      </c>
      <c r="AL297" s="12">
        <v>9.4075128593155526</v>
      </c>
      <c r="AM297" s="2">
        <v>113.21461436328406</v>
      </c>
      <c r="AN297" s="2">
        <v>51.431324372357388</v>
      </c>
      <c r="AO297" s="2">
        <v>17.47683792413795</v>
      </c>
      <c r="AP297" s="2">
        <v>2061.1852551902884</v>
      </c>
      <c r="AQ297" s="2">
        <v>11184.92574373766</v>
      </c>
      <c r="AR297" s="2">
        <v>96547.1180178184</v>
      </c>
      <c r="AS297" s="2">
        <v>1652.4243885176866</v>
      </c>
      <c r="AT297" s="2">
        <v>9.1724681147131442</v>
      </c>
      <c r="AU297" s="2">
        <v>452.43383631342607</v>
      </c>
      <c r="AV297" s="2">
        <v>205.53239988787243</v>
      </c>
      <c r="AW297" s="2">
        <v>69.841803314130942</v>
      </c>
      <c r="AX297" s="2">
        <v>1116.0174559133109</v>
      </c>
      <c r="AY297" s="2">
        <v>109.38024211186703</v>
      </c>
      <c r="AZ297" s="2">
        <v>944.15262914333755</v>
      </c>
      <c r="BA297" s="2">
        <v>713.56477424521836</v>
      </c>
      <c r="BB297" s="2">
        <v>5.6055456126140832</v>
      </c>
      <c r="BC297" s="2">
        <v>11101.859113647355</v>
      </c>
      <c r="BD297" s="2">
        <v>17729.591243947983</v>
      </c>
      <c r="BE297" s="2">
        <v>6024.6417425759828</v>
      </c>
      <c r="BF297" s="2">
        <v>690.98328314688581</v>
      </c>
      <c r="BG297" s="2">
        <v>109.37952616098657</v>
      </c>
      <c r="BH297" s="2">
        <v>944.1524246047245</v>
      </c>
      <c r="BI297" s="2">
        <v>626.08381835410933</v>
      </c>
      <c r="BJ297" s="2">
        <v>4.8732868644872704</v>
      </c>
      <c r="BK297" s="2">
        <v>20026.730328047081</v>
      </c>
      <c r="BL297" s="2">
        <v>17729.484661420163</v>
      </c>
      <c r="BM297" s="2">
        <v>6024.6405436961641</v>
      </c>
    </row>
    <row r="298" spans="1:65">
      <c r="A298" s="2">
        <f t="shared" si="4"/>
        <v>2292</v>
      </c>
      <c r="B298" s="1">
        <f>economy!Z338</f>
        <v>1091.8851603077198</v>
      </c>
      <c r="C298" s="1">
        <f>economy!AA338</f>
        <v>108.29416006389789</v>
      </c>
      <c r="D298" s="1">
        <f>economy!AB338</f>
        <v>945.8079812430351</v>
      </c>
      <c r="E298" s="1">
        <f>temperature!G448</f>
        <v>712.59292151765601</v>
      </c>
      <c r="F298" s="12">
        <f>temperature!I448</f>
        <v>5.600668206917601</v>
      </c>
      <c r="G298" s="2">
        <f>economy!BE338</f>
        <v>11292.41008227673</v>
      </c>
      <c r="H298" s="2">
        <f>economy!BF338</f>
        <v>17764.363014416507</v>
      </c>
      <c r="I298" s="2">
        <f>economy!BG338</f>
        <v>6035.363302048313</v>
      </c>
      <c r="J298" s="1">
        <v>2262.8225761168542</v>
      </c>
      <c r="K298" s="1">
        <v>12319.700114377172</v>
      </c>
      <c r="L298" s="1">
        <v>107597.13839838267</v>
      </c>
      <c r="M298" s="1">
        <v>1807.0273975238892</v>
      </c>
      <c r="N298" s="12">
        <v>9.6495642690824415</v>
      </c>
      <c r="O298" s="2">
        <v>0</v>
      </c>
      <c r="P298" s="2">
        <v>0</v>
      </c>
      <c r="Q298" s="2">
        <v>0</v>
      </c>
      <c r="R298" s="2">
        <v>2149.0096928530238</v>
      </c>
      <c r="S298" s="2">
        <v>11700.057811988103</v>
      </c>
      <c r="T298" s="2">
        <v>102185.33957627963</v>
      </c>
      <c r="U298" s="2">
        <v>1732.1108060710064</v>
      </c>
      <c r="V298" s="2">
        <v>9.4262545916479308</v>
      </c>
      <c r="W298" s="2">
        <v>113.3909372005371</v>
      </c>
      <c r="X298" s="2">
        <v>51.532219514291157</v>
      </c>
      <c r="Y298" s="2">
        <v>17.507940343311514</v>
      </c>
      <c r="Z298" s="2">
        <v>2033.9949613960559</v>
      </c>
      <c r="AA298" s="2">
        <v>11073.872173201935</v>
      </c>
      <c r="AB298" s="2">
        <v>96716.392912478375</v>
      </c>
      <c r="AC298" s="2">
        <v>1656.4050818262322</v>
      </c>
      <c r="AD298" s="2">
        <v>9.1909684359627537</v>
      </c>
      <c r="AE298" s="2">
        <v>453.13846634848443</v>
      </c>
      <c r="AF298" s="2">
        <v>205.9356020397079</v>
      </c>
      <c r="AG298" s="2">
        <v>69.966096338529567</v>
      </c>
      <c r="AH298" s="1">
        <v>2149.0096928530247</v>
      </c>
      <c r="AI298" s="1">
        <v>11700.057811988094</v>
      </c>
      <c r="AJ298" s="1">
        <v>102185.33957627957</v>
      </c>
      <c r="AK298" s="1">
        <v>1732.1001968103649</v>
      </c>
      <c r="AL298" s="12">
        <v>9.4262025716540059</v>
      </c>
      <c r="AM298" s="2">
        <v>113.39093720053714</v>
      </c>
      <c r="AN298" s="2">
        <v>51.532219514291128</v>
      </c>
      <c r="AO298" s="2">
        <v>17.507940343311503</v>
      </c>
      <c r="AP298" s="2">
        <v>2033.9949613960614</v>
      </c>
      <c r="AQ298" s="2">
        <v>11073.872173201918</v>
      </c>
      <c r="AR298" s="2">
        <v>96716.392912478215</v>
      </c>
      <c r="AS298" s="2">
        <v>1656.3834211689712</v>
      </c>
      <c r="AT298" s="2">
        <v>9.1908582117372291</v>
      </c>
      <c r="AU298" s="2">
        <v>453.13846634848585</v>
      </c>
      <c r="AV298" s="2">
        <v>205.9356020397075</v>
      </c>
      <c r="AW298" s="2">
        <v>69.966096338529425</v>
      </c>
      <c r="AX298" s="2">
        <v>1091.8851603077198</v>
      </c>
      <c r="AY298" s="2">
        <v>108.29416006389789</v>
      </c>
      <c r="AZ298" s="2">
        <v>945.8079812430351</v>
      </c>
      <c r="BA298" s="2">
        <v>712.59292151765601</v>
      </c>
      <c r="BB298" s="2">
        <v>5.600668206917601</v>
      </c>
      <c r="BC298" s="2">
        <v>11292.41008227673</v>
      </c>
      <c r="BD298" s="2">
        <v>17764.363014416507</v>
      </c>
      <c r="BE298" s="2">
        <v>6035.363302048313</v>
      </c>
      <c r="BF298" s="2">
        <v>674.01804484782429</v>
      </c>
      <c r="BG298" s="2">
        <v>108.29350904689652</v>
      </c>
      <c r="BH298" s="2">
        <v>945.80779303099723</v>
      </c>
      <c r="BI298" s="2">
        <v>625.36647781899455</v>
      </c>
      <c r="BJ298" s="2">
        <v>4.8689965688574759</v>
      </c>
      <c r="BK298" s="2">
        <v>20248.247465299595</v>
      </c>
      <c r="BL298" s="2">
        <v>17764.264932881895</v>
      </c>
      <c r="BM298" s="2">
        <v>6035.3621988187233</v>
      </c>
    </row>
    <row r="299" spans="1:65">
      <c r="A299" s="2">
        <f t="shared" si="4"/>
        <v>2293</v>
      </c>
      <c r="B299" s="1">
        <f>economy!Z339</f>
        <v>1068.1946549102931</v>
      </c>
      <c r="C299" s="1">
        <f>economy!AA339</f>
        <v>107.21674770464233</v>
      </c>
      <c r="D299" s="1">
        <f>economy!AB339</f>
        <v>947.44924310199872</v>
      </c>
      <c r="E299" s="1">
        <f>temperature!G449</f>
        <v>711.6279271438093</v>
      </c>
      <c r="F299" s="12">
        <f>temperature!I449</f>
        <v>5.5958020343557573</v>
      </c>
      <c r="G299" s="2">
        <f>economy!BE339</f>
        <v>11484.302490140828</v>
      </c>
      <c r="H299" s="2">
        <f>economy!BF339</f>
        <v>17798.855402027137</v>
      </c>
      <c r="I299" s="2">
        <f>economy!BG339</f>
        <v>6045.9965877172526</v>
      </c>
      <c r="J299" s="1">
        <v>2232.9373077864925</v>
      </c>
      <c r="K299" s="1">
        <v>12197.138421152993</v>
      </c>
      <c r="L299" s="1">
        <v>107783.8538758479</v>
      </c>
      <c r="M299" s="1">
        <v>1811.4309674753754</v>
      </c>
      <c r="N299" s="12">
        <v>9.6684632430156512</v>
      </c>
      <c r="O299" s="2">
        <v>0</v>
      </c>
      <c r="P299" s="2">
        <v>0</v>
      </c>
      <c r="Q299" s="2">
        <v>0</v>
      </c>
      <c r="R299" s="2">
        <v>2120.6275598509428</v>
      </c>
      <c r="S299" s="2">
        <v>11583.660587790695</v>
      </c>
      <c r="T299" s="2">
        <v>102362.66385044652</v>
      </c>
      <c r="U299" s="2">
        <v>1736.2899423338524</v>
      </c>
      <c r="V299" s="2">
        <v>9.4448776754690353</v>
      </c>
      <c r="W299" s="2">
        <v>113.56576934220548</v>
      </c>
      <c r="X299" s="2">
        <v>51.632302127285584</v>
      </c>
      <c r="Y299" s="2">
        <v>17.538786664029573</v>
      </c>
      <c r="Z299" s="2">
        <v>2007.1318366219343</v>
      </c>
      <c r="AA299" s="2">
        <v>10963.704513965506</v>
      </c>
      <c r="AB299" s="2">
        <v>96884.226813548361</v>
      </c>
      <c r="AC299" s="2">
        <v>1660.3574111967901</v>
      </c>
      <c r="AD299" s="2">
        <v>9.2092933251219868</v>
      </c>
      <c r="AE299" s="2">
        <v>453.83713919218758</v>
      </c>
      <c r="AF299" s="2">
        <v>206.33555712324548</v>
      </c>
      <c r="AG299" s="2">
        <v>70.089365929625316</v>
      </c>
      <c r="AH299" s="1">
        <v>2120.6275598509433</v>
      </c>
      <c r="AI299" s="1">
        <v>11583.660587790688</v>
      </c>
      <c r="AJ299" s="1">
        <v>102362.66385044646</v>
      </c>
      <c r="AK299" s="1">
        <v>1736.2793499710999</v>
      </c>
      <c r="AL299" s="12">
        <v>9.4448258461138437</v>
      </c>
      <c r="AM299" s="2">
        <v>113.56576934220558</v>
      </c>
      <c r="AN299" s="2">
        <v>51.632302127285584</v>
      </c>
      <c r="AO299" s="2">
        <v>17.538786664029566</v>
      </c>
      <c r="AP299" s="2">
        <v>2007.1318366219405</v>
      </c>
      <c r="AQ299" s="2">
        <v>10963.704513965486</v>
      </c>
      <c r="AR299" s="2">
        <v>96884.226813548172</v>
      </c>
      <c r="AS299" s="2">
        <v>1660.3357850297912</v>
      </c>
      <c r="AT299" s="2">
        <v>9.2091835017000001</v>
      </c>
      <c r="AU299" s="2">
        <v>453.83713919218854</v>
      </c>
      <c r="AV299" s="2">
        <v>206.33555712324511</v>
      </c>
      <c r="AW299" s="2">
        <v>70.089365929625174</v>
      </c>
      <c r="AX299" s="2">
        <v>1068.1946549102931</v>
      </c>
      <c r="AY299" s="2">
        <v>107.21674770464233</v>
      </c>
      <c r="AZ299" s="2">
        <v>947.44924310199872</v>
      </c>
      <c r="BA299" s="2">
        <v>711.6279271438093</v>
      </c>
      <c r="BB299" s="2">
        <v>5.5958020343557573</v>
      </c>
      <c r="BC299" s="2">
        <v>11484.302490140828</v>
      </c>
      <c r="BD299" s="2">
        <v>17798.855402027137</v>
      </c>
      <c r="BE299" s="2">
        <v>6045.9965877172526</v>
      </c>
      <c r="BF299" s="2">
        <v>657.43037244828872</v>
      </c>
      <c r="BG299" s="2">
        <v>107.21615573390055</v>
      </c>
      <c r="BH299" s="2">
        <v>947.44906991374376</v>
      </c>
      <c r="BI299" s="2">
        <v>624.65404455377802</v>
      </c>
      <c r="BJ299" s="2">
        <v>4.8647184523066507</v>
      </c>
      <c r="BK299" s="2">
        <v>20469.43986564931</v>
      </c>
      <c r="BL299" s="2">
        <v>17798.765143693377</v>
      </c>
      <c r="BM299" s="2">
        <v>6045.9955725090667</v>
      </c>
    </row>
    <row r="300" spans="1:65">
      <c r="A300" s="2">
        <f t="shared" si="4"/>
        <v>2294</v>
      </c>
      <c r="B300" s="1">
        <f>economy!Z340</f>
        <v>1044.9402461625086</v>
      </c>
      <c r="C300" s="1">
        <f>economy!AA340</f>
        <v>106.14798158809675</v>
      </c>
      <c r="D300" s="1">
        <f>economy!AB340</f>
        <v>949.07650102813682</v>
      </c>
      <c r="E300" s="1">
        <f>temperature!G450</f>
        <v>710.6697338616442</v>
      </c>
      <c r="F300" s="12">
        <f>temperature!I450</f>
        <v>5.5909473752357295</v>
      </c>
      <c r="G300" s="2">
        <f>economy!BE340</f>
        <v>11677.504821866582</v>
      </c>
      <c r="H300" s="2">
        <f>economy!BF340</f>
        <v>17833.069934530638</v>
      </c>
      <c r="I300" s="2">
        <f>economy!BG340</f>
        <v>6056.5421382186414</v>
      </c>
      <c r="J300" s="1">
        <v>2203.4124858631071</v>
      </c>
      <c r="K300" s="1">
        <v>12075.559702256442</v>
      </c>
      <c r="L300" s="1">
        <v>107968.97607793208</v>
      </c>
      <c r="M300" s="1">
        <v>1815.8271280154172</v>
      </c>
      <c r="N300" s="12">
        <v>9.6872947367634179</v>
      </c>
      <c r="O300" s="2">
        <v>0</v>
      </c>
      <c r="P300" s="2">
        <v>0</v>
      </c>
      <c r="Q300" s="2">
        <v>0</v>
      </c>
      <c r="R300" s="2">
        <v>2092.5877439313058</v>
      </c>
      <c r="S300" s="2">
        <v>11468.196897393138</v>
      </c>
      <c r="T300" s="2">
        <v>102538.47498599028</v>
      </c>
      <c r="U300" s="2">
        <v>1740.4620571384555</v>
      </c>
      <c r="V300" s="2">
        <v>9.4634347811281234</v>
      </c>
      <c r="W300" s="2">
        <v>113.73912069078035</v>
      </c>
      <c r="X300" s="2">
        <v>51.731576808088043</v>
      </c>
      <c r="Y300" s="2">
        <v>17.569378450856959</v>
      </c>
      <c r="Z300" s="2">
        <v>1980.592708162586</v>
      </c>
      <c r="AA300" s="2">
        <v>10854.42042591608</v>
      </c>
      <c r="AB300" s="2">
        <v>97050.628558986093</v>
      </c>
      <c r="AC300" s="2">
        <v>1664.3031111784865</v>
      </c>
      <c r="AD300" s="2">
        <v>9.2275538532521342</v>
      </c>
      <c r="AE300" s="2">
        <v>454.52989441735764</v>
      </c>
      <c r="AF300" s="2">
        <v>206.73228350823413</v>
      </c>
      <c r="AG300" s="2">
        <v>70.21161833980959</v>
      </c>
      <c r="AH300" s="1">
        <v>2092.5877439313081</v>
      </c>
      <c r="AI300" s="1">
        <v>11468.196897393138</v>
      </c>
      <c r="AJ300" s="1">
        <v>102538.47498599025</v>
      </c>
      <c r="AK300" s="1">
        <v>1740.4514815734829</v>
      </c>
      <c r="AL300" s="12">
        <v>9.4633831409729812</v>
      </c>
      <c r="AM300" s="2">
        <v>113.7391206907804</v>
      </c>
      <c r="AN300" s="2">
        <v>51.731576808087986</v>
      </c>
      <c r="AO300" s="2">
        <v>17.569378450856952</v>
      </c>
      <c r="AP300" s="2">
        <v>1980.59270816259</v>
      </c>
      <c r="AQ300" s="2">
        <v>10854.42042591606</v>
      </c>
      <c r="AR300" s="2">
        <v>97050.628558985904</v>
      </c>
      <c r="AS300" s="2">
        <v>1664.2815192974622</v>
      </c>
      <c r="AT300" s="2">
        <v>9.22744442762537</v>
      </c>
      <c r="AU300" s="2">
        <v>454.52989441735889</v>
      </c>
      <c r="AV300" s="2">
        <v>206.73228350823385</v>
      </c>
      <c r="AW300" s="2">
        <v>70.211618339809462</v>
      </c>
      <c r="AX300" s="2">
        <v>1044.9402461625086</v>
      </c>
      <c r="AY300" s="2">
        <v>106.14798158809675</v>
      </c>
      <c r="AZ300" s="2">
        <v>949.07650102813682</v>
      </c>
      <c r="BA300" s="2">
        <v>710.6697338616442</v>
      </c>
      <c r="BB300" s="2">
        <v>5.5909473752357295</v>
      </c>
      <c r="BC300" s="2">
        <v>11677.504821866582</v>
      </c>
      <c r="BD300" s="2">
        <v>17833.069934530638</v>
      </c>
      <c r="BE300" s="2">
        <v>6056.5421382186414</v>
      </c>
      <c r="BF300" s="2">
        <v>641.21330146007767</v>
      </c>
      <c r="BG300" s="2">
        <v>106.14744330966627</v>
      </c>
      <c r="BH300" s="2">
        <v>949.07634166479284</v>
      </c>
      <c r="BI300" s="2">
        <v>623.94648622624516</v>
      </c>
      <c r="BJ300" s="2">
        <v>4.8604526737853933</v>
      </c>
      <c r="BK300" s="2">
        <v>20690.27254215024</v>
      </c>
      <c r="BL300" s="2">
        <v>17832.986875624189</v>
      </c>
      <c r="BM300" s="2">
        <v>6056.5412040112624</v>
      </c>
    </row>
    <row r="301" spans="1:65">
      <c r="A301" s="2">
        <f t="shared" si="4"/>
        <v>2295</v>
      </c>
      <c r="B301" s="1">
        <f>economy!Z341</f>
        <v>1022.1162475866624</v>
      </c>
      <c r="C301" s="1">
        <f>economy!AA341</f>
        <v>105.08783720485262</v>
      </c>
      <c r="D301" s="1">
        <f>economy!AB341</f>
        <v>950.68984141940825</v>
      </c>
      <c r="E301" s="1">
        <f>temperature!G451</f>
        <v>709.71828516760661</v>
      </c>
      <c r="F301" s="12">
        <f>temperature!I451</f>
        <v>5.5861044970899814</v>
      </c>
      <c r="G301" s="2">
        <f>economy!BE341</f>
        <v>11871.985007246061</v>
      </c>
      <c r="H301" s="2">
        <f>economy!BF341</f>
        <v>17867.008148923171</v>
      </c>
      <c r="I301" s="2">
        <f>economy!BG341</f>
        <v>6067.0004927542213</v>
      </c>
      <c r="J301" s="1">
        <v>2174.2445933937238</v>
      </c>
      <c r="K301" s="1">
        <v>11954.961227544563</v>
      </c>
      <c r="L301" s="1">
        <v>108152.51484603148</v>
      </c>
      <c r="M301" s="1">
        <v>1820.2159227379357</v>
      </c>
      <c r="N301" s="12">
        <v>9.706059218445052</v>
      </c>
      <c r="O301" s="2">
        <v>0</v>
      </c>
      <c r="P301" s="2">
        <v>0</v>
      </c>
      <c r="Q301" s="2">
        <v>0</v>
      </c>
      <c r="R301" s="2">
        <v>2064.8869050328508</v>
      </c>
      <c r="S301" s="2">
        <v>11353.664147970137</v>
      </c>
      <c r="T301" s="2">
        <v>102712.78232931581</v>
      </c>
      <c r="U301" s="2">
        <v>1744.6271917477627</v>
      </c>
      <c r="V301" s="2">
        <v>9.4819263626931409</v>
      </c>
      <c r="W301" s="2">
        <v>113.91100113750876</v>
      </c>
      <c r="X301" s="2">
        <v>51.830048167129064</v>
      </c>
      <c r="Y301" s="2">
        <v>17.599717269837537</v>
      </c>
      <c r="Z301" s="2">
        <v>1954.3744147164057</v>
      </c>
      <c r="AA301" s="2">
        <v>10746.017454996036</v>
      </c>
      <c r="AB301" s="2">
        <v>97215.606994978007</v>
      </c>
      <c r="AC301" s="2">
        <v>1668.2422206784834</v>
      </c>
      <c r="AD301" s="2">
        <v>9.2457504593575184</v>
      </c>
      <c r="AE301" s="2">
        <v>455.21677155188638</v>
      </c>
      <c r="AF301" s="2">
        <v>207.12579961910464</v>
      </c>
      <c r="AG301" s="2">
        <v>70.332859827384311</v>
      </c>
      <c r="AH301" s="1">
        <v>2064.8869050328517</v>
      </c>
      <c r="AI301" s="1">
        <v>11353.664147970125</v>
      </c>
      <c r="AJ301" s="1">
        <v>102712.78232931576</v>
      </c>
      <c r="AK301" s="1">
        <v>1744.6166328814556</v>
      </c>
      <c r="AL301" s="12">
        <v>9.4818749103179396</v>
      </c>
      <c r="AM301" s="2">
        <v>113.91100113750882</v>
      </c>
      <c r="AN301" s="2">
        <v>51.830048167129043</v>
      </c>
      <c r="AO301" s="2">
        <v>17.599717269837537</v>
      </c>
      <c r="AP301" s="2">
        <v>1954.3744147164114</v>
      </c>
      <c r="AQ301" s="2">
        <v>10746.017454996023</v>
      </c>
      <c r="AR301" s="2">
        <v>97215.606994977832</v>
      </c>
      <c r="AS301" s="2">
        <v>1668.2206628811771</v>
      </c>
      <c r="AT301" s="2">
        <v>9.2456414285562651</v>
      </c>
      <c r="AU301" s="2">
        <v>455.2167715518874</v>
      </c>
      <c r="AV301" s="2">
        <v>207.12579961910427</v>
      </c>
      <c r="AW301" s="2">
        <v>70.332859827384212</v>
      </c>
      <c r="AX301" s="2">
        <v>1022.1162475866624</v>
      </c>
      <c r="AY301" s="2">
        <v>105.08783720485262</v>
      </c>
      <c r="AZ301" s="2">
        <v>950.68984141940825</v>
      </c>
      <c r="BA301" s="2">
        <v>709.71828516760661</v>
      </c>
      <c r="BB301" s="2">
        <v>5.5861044970899814</v>
      </c>
      <c r="BC301" s="2">
        <v>11871.985007246061</v>
      </c>
      <c r="BD301" s="2">
        <v>17867.008148923171</v>
      </c>
      <c r="BE301" s="2">
        <v>6067.0004927542213</v>
      </c>
      <c r="BF301" s="2">
        <v>625.35994418843393</v>
      </c>
      <c r="BG301" s="2">
        <v>105.08734775009965</v>
      </c>
      <c r="BH301" s="2">
        <v>950.68969477773646</v>
      </c>
      <c r="BI301" s="2">
        <v>623.24377051615897</v>
      </c>
      <c r="BJ301" s="2">
        <v>4.8561993857083472</v>
      </c>
      <c r="BK301" s="2">
        <v>20910.711081236699</v>
      </c>
      <c r="BL301" s="2">
        <v>17866.931715386178</v>
      </c>
      <c r="BM301" s="2">
        <v>6066.9996330868235</v>
      </c>
    </row>
    <row r="302" spans="1:65">
      <c r="A302" s="2">
        <f t="shared" si="4"/>
        <v>2296</v>
      </c>
      <c r="B302" s="1">
        <f>economy!Z342</f>
        <v>999.71698168213618</v>
      </c>
      <c r="C302" s="1">
        <f>economy!AA342</f>
        <v>104.03628901086779</v>
      </c>
      <c r="D302" s="1">
        <f>economy!AB342</f>
        <v>952.28935074747346</v>
      </c>
      <c r="E302" s="1">
        <f>temperature!G452</f>
        <v>708.77352528535073</v>
      </c>
      <c r="F302" s="12">
        <f>temperature!I452</f>
        <v>5.5812736551693618</v>
      </c>
      <c r="G302" s="2">
        <f>economy!BE342</f>
        <v>12067.710445032533</v>
      </c>
      <c r="H302" s="2">
        <f>economy!BF342</f>
        <v>17900.671590728212</v>
      </c>
      <c r="I302" s="2">
        <f>economy!BG342</f>
        <v>6077.372190990136</v>
      </c>
      <c r="J302" s="1">
        <v>2145.4301267082142</v>
      </c>
      <c r="K302" s="1">
        <v>11835.340143907475</v>
      </c>
      <c r="L302" s="1">
        <v>108334.48002892385</v>
      </c>
      <c r="M302" s="1">
        <v>1824.5973949101326</v>
      </c>
      <c r="N302" s="12">
        <v>9.7247571518149893</v>
      </c>
      <c r="O302" s="2">
        <v>0</v>
      </c>
      <c r="P302" s="2">
        <v>0</v>
      </c>
      <c r="Q302" s="2">
        <v>0</v>
      </c>
      <c r="R302" s="2">
        <v>2037.5217157090749</v>
      </c>
      <c r="S302" s="2">
        <v>11240.059629914265</v>
      </c>
      <c r="T302" s="2">
        <v>102885.59523383807</v>
      </c>
      <c r="U302" s="2">
        <v>1748.785387116108</v>
      </c>
      <c r="V302" s="2">
        <v>9.5003528700625743</v>
      </c>
      <c r="W302" s="2">
        <v>114.08142056108554</v>
      </c>
      <c r="X302" s="2">
        <v>51.927720827485608</v>
      </c>
      <c r="Y302" s="2">
        <v>17.629804688212776</v>
      </c>
      <c r="Z302" s="2">
        <v>1928.4738069214211</v>
      </c>
      <c r="AA302" s="2">
        <v>10638.493036615828</v>
      </c>
      <c r="AB302" s="2">
        <v>97379.170974345616</v>
      </c>
      <c r="AC302" s="2">
        <v>1672.1747783136304</v>
      </c>
      <c r="AD302" s="2">
        <v>9.2638835784804527</v>
      </c>
      <c r="AE302" s="2">
        <v>455.89781007350081</v>
      </c>
      <c r="AF302" s="2">
        <v>207.51612393082499</v>
      </c>
      <c r="AG302" s="2">
        <v>70.453096655437221</v>
      </c>
      <c r="AH302" s="1">
        <v>2037.5217157090756</v>
      </c>
      <c r="AI302" s="1">
        <v>11240.059629914262</v>
      </c>
      <c r="AJ302" s="1">
        <v>102885.59523383807</v>
      </c>
      <c r="AK302" s="1">
        <v>1748.7748448503351</v>
      </c>
      <c r="AL302" s="12">
        <v>9.5003016040654753</v>
      </c>
      <c r="AM302" s="2">
        <v>114.08142056108554</v>
      </c>
      <c r="AN302" s="2">
        <v>51.927720827485587</v>
      </c>
      <c r="AO302" s="2">
        <v>17.629804688212776</v>
      </c>
      <c r="AP302" s="2">
        <v>1928.4738069214252</v>
      </c>
      <c r="AQ302" s="2">
        <v>10638.493036615808</v>
      </c>
      <c r="AR302" s="2">
        <v>97379.170974345456</v>
      </c>
      <c r="AS302" s="2">
        <v>1672.1532543997916</v>
      </c>
      <c r="AT302" s="2">
        <v>9.2637749395729685</v>
      </c>
      <c r="AU302" s="2">
        <v>455.89781007350183</v>
      </c>
      <c r="AV302" s="2">
        <v>207.51612393082485</v>
      </c>
      <c r="AW302" s="2">
        <v>70.453096655437065</v>
      </c>
      <c r="AX302" s="2">
        <v>999.71698168213618</v>
      </c>
      <c r="AY302" s="2">
        <v>104.03628901086779</v>
      </c>
      <c r="AZ302" s="2">
        <v>952.28935074747346</v>
      </c>
      <c r="BA302" s="2">
        <v>708.77352528535073</v>
      </c>
      <c r="BB302" s="2">
        <v>5.5812736551693618</v>
      </c>
      <c r="BC302" s="2">
        <v>12067.710445032533</v>
      </c>
      <c r="BD302" s="2">
        <v>17900.671590728212</v>
      </c>
      <c r="BE302" s="2">
        <v>6077.372190990136</v>
      </c>
      <c r="BF302" s="2">
        <v>609.86348989773342</v>
      </c>
      <c r="BG302" s="2">
        <v>104.03584395249661</v>
      </c>
      <c r="BH302" s="2">
        <v>952.28921581224336</v>
      </c>
      <c r="BI302" s="2">
        <v>622.54586511670345</v>
      </c>
      <c r="BJ302" s="2">
        <v>4.8519587341138406</v>
      </c>
      <c r="BK302" s="2">
        <v>21130.721595524978</v>
      </c>
      <c r="BL302" s="2">
        <v>17900.601254257897</v>
      </c>
      <c r="BM302" s="2">
        <v>6077.3713999170486</v>
      </c>
    </row>
    <row r="303" spans="1:65">
      <c r="A303" s="2">
        <f t="shared" si="4"/>
        <v>2297</v>
      </c>
      <c r="B303" s="1">
        <f>economy!Z343</f>
        <v>977.73678178685395</v>
      </c>
      <c r="C303" s="1">
        <f>economy!AA343</f>
        <v>102.99331045608992</v>
      </c>
      <c r="D303" s="1">
        <f>economy!AB343</f>
        <v>953.87511554174489</v>
      </c>
      <c r="E303" s="1">
        <f>temperature!G453</f>
        <v>707.83539913618495</v>
      </c>
      <c r="F303" s="12">
        <f>temperature!I453</f>
        <v>5.5764550929143244</v>
      </c>
      <c r="G303" s="2">
        <f>economy!BE343</f>
        <v>12264.648027121757</v>
      </c>
      <c r="H303" s="2">
        <f>economy!BF343</f>
        <v>17934.061813314314</v>
      </c>
      <c r="I303" s="2">
        <f>economy!BG343</f>
        <v>6087.6577729579776</v>
      </c>
      <c r="J303" s="1">
        <v>2116.9655959931074</v>
      </c>
      <c r="K303" s="1">
        <v>11716.693479001502</v>
      </c>
      <c r="L303" s="1">
        <v>108514.88148103397</v>
      </c>
      <c r="M303" s="1">
        <v>1828.9715874702847</v>
      </c>
      <c r="N303" s="12">
        <v>9.7433889962881572</v>
      </c>
      <c r="O303" s="2">
        <v>0</v>
      </c>
      <c r="P303" s="2">
        <v>0</v>
      </c>
      <c r="Q303" s="2">
        <v>0</v>
      </c>
      <c r="R303" s="2">
        <v>2010.4888616731887</v>
      </c>
      <c r="S303" s="2">
        <v>11127.380520381439</v>
      </c>
      <c r="T303" s="2">
        <v>103056.92305833544</v>
      </c>
      <c r="U303" s="2">
        <v>1752.9366838870958</v>
      </c>
      <c r="V303" s="2">
        <v>9.5187147489877102</v>
      </c>
      <c r="W303" s="2">
        <v>114.2503888263786</v>
      </c>
      <c r="X303" s="2">
        <v>52.024599423864323</v>
      </c>
      <c r="Y303" s="2">
        <v>17.659642274146496</v>
      </c>
      <c r="Z303" s="2">
        <v>1902.8877478710529</v>
      </c>
      <c r="AA303" s="2">
        <v>10531.844499009603</v>
      </c>
      <c r="AB303" s="2">
        <v>97541.329354986432</v>
      </c>
      <c r="AC303" s="2">
        <v>1676.1008224084383</v>
      </c>
      <c r="AD303" s="2">
        <v>9.2819536417202784</v>
      </c>
      <c r="AE303" s="2">
        <v>456.5730494046748</v>
      </c>
      <c r="AF303" s="2">
        <v>207.9032749648394</v>
      </c>
      <c r="AG303" s="2">
        <v>70.572335090742087</v>
      </c>
      <c r="AH303" s="1">
        <v>2010.4888616731887</v>
      </c>
      <c r="AI303" s="1">
        <v>11127.380520381435</v>
      </c>
      <c r="AJ303" s="1">
        <v>103056.92305833544</v>
      </c>
      <c r="AK303" s="1">
        <v>1752.9261581246967</v>
      </c>
      <c r="AL303" s="12">
        <v>9.5186636679848409</v>
      </c>
      <c r="AM303" s="2">
        <v>114.25038882637865</v>
      </c>
      <c r="AN303" s="2">
        <v>52.024599423864309</v>
      </c>
      <c r="AO303" s="2">
        <v>17.659642274146485</v>
      </c>
      <c r="AP303" s="2">
        <v>1902.8877478710569</v>
      </c>
      <c r="AQ303" s="2">
        <v>10531.844499009596</v>
      </c>
      <c r="AR303" s="2">
        <v>97541.329354986228</v>
      </c>
      <c r="AS303" s="2">
        <v>1676.0793321797958</v>
      </c>
      <c r="AT303" s="2">
        <v>9.2818453918121673</v>
      </c>
      <c r="AU303" s="2">
        <v>456.57304940467554</v>
      </c>
      <c r="AV303" s="2">
        <v>207.90327496483917</v>
      </c>
      <c r="AW303" s="2">
        <v>70.572335090741987</v>
      </c>
      <c r="AX303" s="2">
        <v>977.73678178685395</v>
      </c>
      <c r="AY303" s="2">
        <v>102.99331045608992</v>
      </c>
      <c r="AZ303" s="2">
        <v>953.87511554174489</v>
      </c>
      <c r="BA303" s="2">
        <v>707.83539913618495</v>
      </c>
      <c r="BB303" s="2">
        <v>5.5764550929143244</v>
      </c>
      <c r="BC303" s="2">
        <v>12264.648027121757</v>
      </c>
      <c r="BD303" s="2">
        <v>17934.061813314314</v>
      </c>
      <c r="BE303" s="2">
        <v>6087.6577729579776</v>
      </c>
      <c r="BF303" s="2">
        <v>594.71720773830532</v>
      </c>
      <c r="BG303" s="2">
        <v>102.99290576814917</v>
      </c>
      <c r="BH303" s="2">
        <v>953.87499137871691</v>
      </c>
      <c r="BI303" s="2">
        <v>621.85273773606798</v>
      </c>
      <c r="BJ303" s="2">
        <v>4.8477308588186627</v>
      </c>
      <c r="BK303" s="2">
        <v>21350.270860005654</v>
      </c>
      <c r="BL303" s="2">
        <v>17933.997087717795</v>
      </c>
      <c r="BM303" s="2">
        <v>6087.6570450076115</v>
      </c>
    </row>
    <row r="304" spans="1:65">
      <c r="A304" s="2">
        <f t="shared" si="4"/>
        <v>2298</v>
      </c>
      <c r="B304" s="1">
        <f>economy!Z344</f>
        <v>956.16999390328772</v>
      </c>
      <c r="C304" s="1">
        <f>economy!AA344</f>
        <v>101.95887401289804</v>
      </c>
      <c r="D304" s="1">
        <f>economy!AB344</f>
        <v>955.44722237384087</v>
      </c>
      <c r="E304" s="1">
        <f>temperature!G454</f>
        <v>706.90385231114692</v>
      </c>
      <c r="F304" s="12">
        <f>temperature!I454</f>
        <v>5.5716490424053191</v>
      </c>
      <c r="G304" s="2">
        <f>economy!BE344</f>
        <v>12462.764163084788</v>
      </c>
      <c r="H304" s="2">
        <f>economy!BF344</f>
        <v>17967.18037724631</v>
      </c>
      <c r="I304" s="2">
        <f>economy!BG344</f>
        <v>6097.8577789581022</v>
      </c>
      <c r="J304" s="1">
        <v>2088.8475258435883</v>
      </c>
      <c r="K304" s="1">
        <v>11599.018144918482</v>
      </c>
      <c r="L304" s="1">
        <v>108693.72906073867</v>
      </c>
      <c r="M304" s="1">
        <v>1833.3385430257388</v>
      </c>
      <c r="N304" s="12">
        <v>9.7619552069659168</v>
      </c>
      <c r="O304" s="2">
        <v>0</v>
      </c>
      <c r="P304" s="2">
        <v>0</v>
      </c>
      <c r="Q304" s="2">
        <v>0</v>
      </c>
      <c r="R304" s="2">
        <v>1983.7850423223426</v>
      </c>
      <c r="S304" s="2">
        <v>11015.623886775586</v>
      </c>
      <c r="T304" s="2">
        <v>103226.77516533899</v>
      </c>
      <c r="U304" s="2">
        <v>1757.081122391676</v>
      </c>
      <c r="V304" s="2">
        <v>9.5370124410955217</v>
      </c>
      <c r="W304" s="2">
        <v>114.41791578318531</v>
      </c>
      <c r="X304" s="2">
        <v>52.120688601605657</v>
      </c>
      <c r="Y304" s="2">
        <v>17.689231596455517</v>
      </c>
      <c r="Z304" s="2">
        <v>1877.6131136103108</v>
      </c>
      <c r="AA304" s="2">
        <v>10426.069066533491</v>
      </c>
      <c r="AB304" s="2">
        <v>97702.090998350192</v>
      </c>
      <c r="AC304" s="2">
        <v>1680.0203909932318</v>
      </c>
      <c r="AD304" s="2">
        <v>9.2999610762530533</v>
      </c>
      <c r="AE304" s="2">
        <v>457.24252890765428</v>
      </c>
      <c r="AF304" s="2">
        <v>208.2872712850866</v>
      </c>
      <c r="AG304" s="2">
        <v>70.690581402682255</v>
      </c>
      <c r="AH304" s="1">
        <v>1983.7850423223433</v>
      </c>
      <c r="AI304" s="1">
        <v>11015.623886775582</v>
      </c>
      <c r="AJ304" s="1">
        <v>103226.77516533893</v>
      </c>
      <c r="AK304" s="1">
        <v>1757.0706130364488</v>
      </c>
      <c r="AL304" s="12">
        <v>9.5369615437206807</v>
      </c>
      <c r="AM304" s="2">
        <v>114.41791578318536</v>
      </c>
      <c r="AN304" s="2">
        <v>52.120688601605636</v>
      </c>
      <c r="AO304" s="2">
        <v>17.689231596455517</v>
      </c>
      <c r="AP304" s="2">
        <v>1877.613113610314</v>
      </c>
      <c r="AQ304" s="2">
        <v>10426.069066533481</v>
      </c>
      <c r="AR304" s="2">
        <v>97702.090998350046</v>
      </c>
      <c r="AS304" s="2">
        <v>1679.9989342534714</v>
      </c>
      <c r="AT304" s="2">
        <v>9.2998532124866564</v>
      </c>
      <c r="AU304" s="2">
        <v>457.24252890765513</v>
      </c>
      <c r="AV304" s="2">
        <v>208.2872712850864</v>
      </c>
      <c r="AW304" s="2">
        <v>70.69058140268217</v>
      </c>
      <c r="AX304" s="2">
        <v>956.16999390328772</v>
      </c>
      <c r="AY304" s="2">
        <v>101.95887401289804</v>
      </c>
      <c r="AZ304" s="2">
        <v>955.44722237384087</v>
      </c>
      <c r="BA304" s="2">
        <v>706.90385231114692</v>
      </c>
      <c r="BB304" s="2">
        <v>5.5716490424053191</v>
      </c>
      <c r="BC304" s="2">
        <v>12462.764163084788</v>
      </c>
      <c r="BD304" s="2">
        <v>17967.18037724631</v>
      </c>
      <c r="BE304" s="2">
        <v>6097.8577789581022</v>
      </c>
      <c r="BF304" s="2">
        <v>579.91444365659618</v>
      </c>
      <c r="BG304" s="2">
        <v>101.9585060344105</v>
      </c>
      <c r="BH304" s="2">
        <v>955.44710812330618</v>
      </c>
      <c r="BI304" s="2">
        <v>621.16435609955533</v>
      </c>
      <c r="BJ304" s="2">
        <v>4.8435158935683011</v>
      </c>
      <c r="BK304" s="2">
        <v>21569.326050065003</v>
      </c>
      <c r="BL304" s="2">
        <v>17967.120815085615</v>
      </c>
      <c r="BM304" s="2">
        <v>6097.85710909518</v>
      </c>
    </row>
    <row r="305" spans="1:65">
      <c r="A305" s="2">
        <f t="shared" si="4"/>
        <v>2299</v>
      </c>
      <c r="B305" s="1">
        <f>economy!Z345</f>
        <v>935.01097848810628</v>
      </c>
      <c r="C305" s="1">
        <f>economy!AA345</f>
        <v>100.93295120433093</v>
      </c>
      <c r="D305" s="1">
        <f>economy!AB345</f>
        <v>957.00575784240277</v>
      </c>
      <c r="E305" s="1">
        <f>temperature!G455</f>
        <v>705.97883104462335</v>
      </c>
      <c r="F305" s="12">
        <f>temperature!I455</f>
        <v>5.5668557247933368</v>
      </c>
      <c r="G305" s="2">
        <f>economy!BE345</f>
        <v>12662.024805010366</v>
      </c>
      <c r="H305" s="2">
        <f>economy!BF345</f>
        <v>18000.028849667808</v>
      </c>
      <c r="I305" s="2">
        <f>economy!BG345</f>
        <v>6107.9727494654817</v>
      </c>
      <c r="J305" s="1">
        <v>2061.0724557940871</v>
      </c>
      <c r="K305" s="1">
        <v>11482.310941791458</v>
      </c>
      <c r="L305" s="1">
        <v>108871.03262870733</v>
      </c>
      <c r="M305" s="1">
        <v>1837.698303851105</v>
      </c>
      <c r="N305" s="12">
        <v>9.7804562346625428</v>
      </c>
      <c r="O305" s="2">
        <v>0</v>
      </c>
      <c r="P305" s="2">
        <v>0</v>
      </c>
      <c r="Q305" s="2">
        <v>0</v>
      </c>
      <c r="R305" s="2">
        <v>1957.4069712415428</v>
      </c>
      <c r="S305" s="2">
        <v>10904.786690173047</v>
      </c>
      <c r="T305" s="2">
        <v>103395.16091955744</v>
      </c>
      <c r="U305" s="2">
        <v>1761.2187426464066</v>
      </c>
      <c r="V305" s="2">
        <v>9.5552463839121433</v>
      </c>
      <c r="W305" s="2">
        <v>114.58401126502136</v>
      </c>
      <c r="X305" s="2">
        <v>52.215993015708101</v>
      </c>
      <c r="Y305" s="2">
        <v>17.718574224346558</v>
      </c>
      <c r="Z305" s="2">
        <v>1852.6467936127185</v>
      </c>
      <c r="AA305" s="2">
        <v>10321.163862906635</v>
      </c>
      <c r="AB305" s="2">
        <v>97861.464767947546</v>
      </c>
      <c r="AC305" s="2">
        <v>1683.9335218024842</v>
      </c>
      <c r="AD305" s="2">
        <v>9.3179063053518902</v>
      </c>
      <c r="AE305" s="2">
        <v>457.90628787962123</v>
      </c>
      <c r="AF305" s="2">
        <v>208.66813149410189</v>
      </c>
      <c r="AG305" s="2">
        <v>70.807841862199069</v>
      </c>
      <c r="AH305" s="1">
        <v>1957.4069712415437</v>
      </c>
      <c r="AI305" s="1">
        <v>10904.786690173043</v>
      </c>
      <c r="AJ305" s="1">
        <v>103395.16091955744</v>
      </c>
      <c r="AK305" s="1">
        <v>1761.2082496030955</v>
      </c>
      <c r="AL305" s="12">
        <v>9.5551956688165056</v>
      </c>
      <c r="AM305" s="2">
        <v>114.58401126502142</v>
      </c>
      <c r="AN305" s="2">
        <v>52.215993015708101</v>
      </c>
      <c r="AO305" s="2">
        <v>17.71857422434655</v>
      </c>
      <c r="AP305" s="2">
        <v>1852.6467936127221</v>
      </c>
      <c r="AQ305" s="2">
        <v>10321.163862906624</v>
      </c>
      <c r="AR305" s="2">
        <v>97861.464767947429</v>
      </c>
      <c r="AS305" s="2">
        <v>1683.9120983572234</v>
      </c>
      <c r="AT305" s="2">
        <v>9.3177988249056778</v>
      </c>
      <c r="AU305" s="2">
        <v>457.90628787962214</v>
      </c>
      <c r="AV305" s="2">
        <v>208.66813149410163</v>
      </c>
      <c r="AW305" s="2">
        <v>70.807841862199012</v>
      </c>
      <c r="AX305" s="2">
        <v>935.01097848810628</v>
      </c>
      <c r="AY305" s="2">
        <v>100.93295120433093</v>
      </c>
      <c r="AZ305" s="2">
        <v>957.00575784240277</v>
      </c>
      <c r="BA305" s="2">
        <v>705.97883104462335</v>
      </c>
      <c r="BB305" s="2">
        <v>5.5668557247933368</v>
      </c>
      <c r="BC305" s="2">
        <v>12662.024805010366</v>
      </c>
      <c r="BD305" s="2">
        <v>18000.028849667808</v>
      </c>
      <c r="BE305" s="2">
        <v>6107.9727494654817</v>
      </c>
      <c r="BF305" s="2">
        <v>565.44862976912145</v>
      </c>
      <c r="BG305" s="2">
        <v>100.93261660621744</v>
      </c>
      <c r="BH305" s="2">
        <v>957.00565271324183</v>
      </c>
      <c r="BI305" s="2">
        <v>620.48068795135418</v>
      </c>
      <c r="BJ305" s="2">
        <v>4.8393139661827052</v>
      </c>
      <c r="BK305" s="2">
        <v>21787.855351353217</v>
      </c>
      <c r="BL305" s="2">
        <v>17999.974039172088</v>
      </c>
      <c r="BM305" s="2">
        <v>6107.9721330562552</v>
      </c>
    </row>
    <row r="306" spans="1:65">
      <c r="A306" s="2">
        <f t="shared" si="4"/>
        <v>2300</v>
      </c>
      <c r="B306" s="1">
        <f>economy!Z346</f>
        <v>914.254112204992</v>
      </c>
      <c r="C306" s="1">
        <f>economy!AA346</f>
        <v>99.915512632075661</v>
      </c>
      <c r="D306" s="1">
        <f>economy!AB346</f>
        <v>958.55080855831091</v>
      </c>
      <c r="E306" s="1">
        <f>temperature!G456</f>
        <v>705.06028218943266</v>
      </c>
      <c r="F306" s="12">
        <f>temperature!I456</f>
        <v>5.5620753507115719</v>
      </c>
      <c r="G306" s="2">
        <f>economy!BE346</f>
        <v>12862.395472625858</v>
      </c>
      <c r="H306" s="2">
        <f>economy!BF346</f>
        <v>18032.608803713239</v>
      </c>
      <c r="I306" s="2">
        <f>economy!BG346</f>
        <v>6118.0032250377435</v>
      </c>
      <c r="J306" s="1">
        <v>2033.6369408280368</v>
      </c>
      <c r="K306" s="1">
        <v>11366.568561337524</v>
      </c>
      <c r="L306" s="1">
        <v>109046.80204628223</v>
      </c>
      <c r="M306" s="1">
        <v>1842.0509118866419</v>
      </c>
      <c r="N306" s="12">
        <v>9.7988925259322173</v>
      </c>
      <c r="O306" s="2">
        <v>0</v>
      </c>
      <c r="P306" s="2">
        <v>0</v>
      </c>
      <c r="Q306" s="2">
        <v>0</v>
      </c>
      <c r="R306" s="2">
        <v>1931.3513766877559</v>
      </c>
      <c r="S306" s="2">
        <v>10794.865788687157</v>
      </c>
      <c r="T306" s="2">
        <v>103562.08968633854</v>
      </c>
      <c r="U306" s="2">
        <v>1765.3495843518951</v>
      </c>
      <c r="V306" s="2">
        <v>9.573417010886903</v>
      </c>
      <c r="W306" s="2">
        <v>114.74868508794037</v>
      </c>
      <c r="X306" s="2">
        <v>52.310517329873193</v>
      </c>
      <c r="Y306" s="2">
        <v>17.747671727158757</v>
      </c>
      <c r="Z306" s="2">
        <v>1827.9856912385258</v>
      </c>
      <c r="AA306" s="2">
        <v>10217.125914395763</v>
      </c>
      <c r="AB306" s="2">
        <v>98019.459527893923</v>
      </c>
      <c r="AC306" s="2">
        <v>1687.8402522733206</v>
      </c>
      <c r="AD306" s="2">
        <v>9.3357897484078922</v>
      </c>
      <c r="AE306" s="2">
        <v>458.56436554797415</v>
      </c>
      <c r="AF306" s="2">
        <v>209.04587422919943</v>
      </c>
      <c r="AG306" s="2">
        <v>70.92412274076321</v>
      </c>
      <c r="AH306" s="1">
        <v>1931.3513766877568</v>
      </c>
      <c r="AI306" s="1">
        <v>10794.865788687157</v>
      </c>
      <c r="AJ306" s="1">
        <v>103562.0896863385</v>
      </c>
      <c r="AK306" s="1">
        <v>1765.3391075261802</v>
      </c>
      <c r="AL306" s="12">
        <v>9.5733664767387356</v>
      </c>
      <c r="AM306" s="2">
        <v>114.74868508794042</v>
      </c>
      <c r="AN306" s="2">
        <v>52.310517329873178</v>
      </c>
      <c r="AO306" s="2">
        <v>17.74767172715875</v>
      </c>
      <c r="AP306" s="2">
        <v>1827.9856912385292</v>
      </c>
      <c r="AQ306" s="2">
        <v>10217.125914395752</v>
      </c>
      <c r="AR306" s="2">
        <v>98019.459527893836</v>
      </c>
      <c r="AS306" s="2">
        <v>1687.818861930084</v>
      </c>
      <c r="AT306" s="2">
        <v>9.3356826484958777</v>
      </c>
      <c r="AU306" s="2">
        <v>458.56436554797472</v>
      </c>
      <c r="AV306" s="2">
        <v>209.04587422919917</v>
      </c>
      <c r="AW306" s="2">
        <v>70.924122740763153</v>
      </c>
      <c r="AX306" s="2">
        <v>914.254112204992</v>
      </c>
      <c r="AY306" s="2">
        <v>99.915512632075661</v>
      </c>
      <c r="AZ306" s="2">
        <v>958.55080855831091</v>
      </c>
      <c r="BA306" s="2">
        <v>705.06028218943266</v>
      </c>
      <c r="BB306" s="2">
        <v>5.5620753507115719</v>
      </c>
      <c r="BC306" s="2">
        <v>12862.395472625858</v>
      </c>
      <c r="BD306" s="2">
        <v>18032.608803713239</v>
      </c>
      <c r="BE306" s="2">
        <v>6118.0032250377435</v>
      </c>
      <c r="BF306" s="2">
        <v>551.31326662821766</v>
      </c>
      <c r="BG306" s="2">
        <v>99.915208387075666</v>
      </c>
      <c r="BH306" s="2">
        <v>958.55071182252198</v>
      </c>
      <c r="BI306" s="2">
        <v>619.80170105772356</v>
      </c>
      <c r="BJ306" s="2">
        <v>4.8351251986981039</v>
      </c>
      <c r="BK306" s="2">
        <v>22005.826619543284</v>
      </c>
      <c r="BL306" s="2">
        <v>18032.558365936813</v>
      </c>
      <c r="BM306" s="2">
        <v>6118.002657817975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2013-04-20T08:03:18Z</dcterms:modified>
</cp:coreProperties>
</file>